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workbookProtection workbookAlgorithmName="SHA-512" workbookHashValue="lPXBUmkW1QxxyNSk60tOB9HoaIQ4XXyUHyJAEtNby/QgjYZtjspdJQFNSXeqWEoV42Rfq12sToa6wMGgy8RUmA==" workbookSaltValue="EvAGl6TgB2qdeBpkqMPIQA==" workbookSpinCount="100000" lockStructure="1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BB8" i="4" s="1"/>
  <c r="T6" i="5"/>
  <c r="S6" i="5"/>
  <c r="R6" i="5"/>
  <c r="AD10" i="4" s="1"/>
  <c r="Q6" i="5"/>
  <c r="W10" i="4" s="1"/>
  <c r="P6" i="5"/>
  <c r="O6" i="5"/>
  <c r="N6" i="5"/>
  <c r="B10" i="4" s="1"/>
  <c r="M6" i="5"/>
  <c r="AD8" i="4" s="1"/>
  <c r="L6" i="5"/>
  <c r="K6" i="5"/>
  <c r="J6" i="5"/>
  <c r="I6" i="5"/>
  <c r="B8" i="4" s="1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N86" i="4"/>
  <c r="M86" i="4"/>
  <c r="L86" i="4"/>
  <c r="K86" i="4"/>
  <c r="J86" i="4"/>
  <c r="I86" i="4"/>
  <c r="H86" i="4"/>
  <c r="G86" i="4"/>
  <c r="F86" i="4"/>
  <c r="E86" i="4"/>
  <c r="BB10" i="4"/>
  <c r="AT10" i="4"/>
  <c r="AL10" i="4"/>
  <c r="P10" i="4"/>
  <c r="I10" i="4"/>
  <c r="AT8" i="4"/>
  <c r="AL8" i="4"/>
  <c r="W8" i="4"/>
  <c r="P8" i="4"/>
  <c r="I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<sst xmlns="http://schemas.openxmlformats.org/spreadsheetml/2006/main" count="235" uniqueCount="123">
  <si>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</si>
  <si>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</si>
  <si>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</si>
  <si>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</si>
  <si>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</si>
  <si>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</si>
  <si>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</si>
  <si>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</si>
  <si>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</si>
  <si>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</si>
  <si>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</si>
  <si>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</si>
  <si>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</si>
  <si>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</si>
  <si>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</si>
  <si>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</si>
  <si>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</si>
  <si>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</si>
  <si>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</si>
  <si>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</si>
  <si>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</si>
  <si>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</si>
  <si>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</si>
  <si>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</si>
  <si>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</si>
  <si>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</si>
  <si>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</si>
  <si>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</si>
  <si>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</si>
  <si>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</si>
  <si>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</si>
  <si>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</si>
  <si>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</si>
  <si>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</si>
  <si>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</si>
  <si>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</si>
  <si>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</si>
  <si>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</si>
  <si>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</si>
  <si>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</si>
  <si>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</si>
  <si>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</si>
  <si>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※　平成25年度における各指標の類似団体平均値は、当時の事業数を基に算出していますが、企業債残高対事業規模比率、管渠老朽化率及び管渠改善率については、平成26年度の事業数を基に類似団体平均値を算出しています。</t>
    <phoneticPr fontId="3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</si>
  <si>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</si>
  <si>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</si>
  <si>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</si>
  <si>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</si>
  <si>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</si>
  <si>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</si>
  <si>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</si>
  <si>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</si>
  <si>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</si>
  <si>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</si>
  <si>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</si>
  <si>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</si>
  <si>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</si>
  <si>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</si>
  <si>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</si>
  <si>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</si>
  <si>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</si>
  <si>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</si>
  <si>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</si>
  <si>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</si>
  <si>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</si>
  <si>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</si>
  <si>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</si>
  <si>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</si>
  <si>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</si>
  <si>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</si>
  <si>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</si>
  <si>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</si>
  <si>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</si>
  <si>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</si>
  <si>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</si>
  <si>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</si>
  <si>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</si>
  <si>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</si>
  <si>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</si>
  <si>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</si>
  <si>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</si>
  <si>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</si>
  <si>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</si>
  <si>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</si>
  <si>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</si>
  <si>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</si>
  <si>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</si>
  <si>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</si>
  <si>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</si>
  <si>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</si>
  <si>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</si>
  <si>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</si>
  <si>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</si>
  <si>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</si>
  <si>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</si>
  <si>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</si>
  <si>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</si>
  <si>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</si>
  <si>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</si>
  <si>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</si>
  <si>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</si>
  <si>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</si>
  <si>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</si>
  <si>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</si>
  <si>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</si>
  <si>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</si>
  <si>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</si>
  <si>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</si>
  <si>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</si>
  <si>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山口県　山口市</t>
  </si>
  <si>
    <t>法適用</t>
  </si>
  <si>
    <t>下水道事業</t>
  </si>
  <si>
    <t>特定環境保全公共下水道</t>
  </si>
  <si>
    <t>D3</t>
  </si>
  <si>
    <t>自治体職員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</si>
  <si>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</si>
  <si>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</si>
  <si>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</si>
  <si>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</si>
  <si>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</si>
  <si>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</si>
  <si>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特定環境保全公共下水道事業は公共下水道事業と同一の会計で、一体的に経営を行なっており、平成28年度に策定した経営戦略の取り組みを着実に推進し、経営基盤の強化に努めていく。</t>
    <rPh sb="1" eb="3">
      <t>トクテイ</t>
    </rPh>
    <rPh sb="3" eb="5">
      <t>カンキョウ</t>
    </rPh>
    <rPh sb="5" eb="7">
      <t>ホゼン</t>
    </rPh>
    <rPh sb="7" eb="9">
      <t>コウキョウ</t>
    </rPh>
    <rPh sb="9" eb="12">
      <t>ゲスイドウ</t>
    </rPh>
    <rPh sb="12" eb="14">
      <t>ジギョウ</t>
    </rPh>
    <rPh sb="23" eb="24">
      <t>オナ</t>
    </rPh>
    <rPh sb="24" eb="25">
      <t>イチ</t>
    </rPh>
    <rPh sb="26" eb="28">
      <t>カイケイ</t>
    </rPh>
    <rPh sb="30" eb="32">
      <t>イッタイ</t>
    </rPh>
    <rPh sb="32" eb="33">
      <t>テキ</t>
    </rPh>
    <rPh sb="34" eb="36">
      <t>ケイエイ</t>
    </rPh>
    <rPh sb="37" eb="38">
      <t>オコ</t>
    </rPh>
    <phoneticPr fontId="4"/>
  </si>
  <si>
    <t>①②経常収支比率は赤字で推移し、累積欠損金は年々増加している。
③流動比率は一般的に望ましいといわれる100％を下回っており、短期的な債務に対する支払能力が不十分な状態である。
④企業債残高対事業規模比率は、類似団体平均値より高く、類似団体よりも企業債残高の規模が大きくなっている。
⑤⑥算定方法の変更により経費回収率は増加し、汚水処理原価は低下した。
⑦施設利用率は類似団体平均値より低くなっているが、未普及地域の整備途中であり、処理場を先行投資していることが原因と考えている。
⑧水洗化率は、増加傾向にあり、類似団体よりも下水道への接続が進んでいる。</t>
    <rPh sb="108" eb="111">
      <t>ヘイキンチ</t>
    </rPh>
    <rPh sb="160" eb="162">
      <t>ゾウカ</t>
    </rPh>
    <rPh sb="171" eb="173">
      <t>テイカ</t>
    </rPh>
    <rPh sb="190" eb="191">
      <t>アタイ</t>
    </rPh>
    <rPh sb="216" eb="218">
      <t>ショリ</t>
    </rPh>
    <rPh sb="218" eb="219">
      <t>ジョウ</t>
    </rPh>
    <rPh sb="234" eb="235">
      <t>カンガ</t>
    </rPh>
    <phoneticPr fontId="4"/>
  </si>
  <si>
    <t>①②③有形固定資産減価償却率、管渠老朽化率及び管渠改善率は、類似団体より低い数値となっている。これは、平成15年に着手、平成21年に供用開始された事業であり、施設の老朽化が進んでいないためである。</t>
    <rPh sb="15" eb="17">
      <t>カンキョ</t>
    </rPh>
    <rPh sb="17" eb="20">
      <t>ロウキュウカ</t>
    </rPh>
    <rPh sb="20" eb="21">
      <t>リツ</t>
    </rPh>
    <rPh sb="23" eb="25">
      <t>カンキョ</t>
    </rPh>
    <rPh sb="25" eb="27">
      <t>カイゼン</t>
    </rPh>
    <rPh sb="27" eb="28">
      <t>リツ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</si>
</sst>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5C4-4084-8321-D2B055079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158528"/>
        <c:axId val="41164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7.0000000000000007E-2</c:v>
                </c:pt>
                <c:pt idx="1">
                  <c:v>0.08</c:v>
                </c:pt>
                <c:pt idx="2">
                  <c:v>0.26</c:v>
                </c:pt>
                <c:pt idx="3">
                  <c:v>0.13</c:v>
                </c:pt>
                <c:pt idx="4">
                  <c:v>0.13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5C4-4084-8321-D2B055079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158528"/>
        <c:axId val="41164800"/>
      </c:lineChart>
      <c:dateAx>
        <c:axId val="41158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164800"/>
        <c:crosses val="autoZero"/>
        <c:auto val="1"/>
        <c:lblOffset val="100"/>
        <c:baseTimeUnit val="years"/>
      </c:dateAx>
      <c:valAx>
        <c:axId val="41164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1585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7.68</c:v>
                </c:pt>
                <c:pt idx="1">
                  <c:v>9.9600000000000009</c:v>
                </c:pt>
                <c:pt idx="2">
                  <c:v>12</c:v>
                </c:pt>
                <c:pt idx="3">
                  <c:v>13.89</c:v>
                </c:pt>
                <c:pt idx="4">
                  <c:v>15.72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A9A-476C-90C2-532A9C7A85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484480"/>
        <c:axId val="86486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36.200000000000003</c:v>
                </c:pt>
                <c:pt idx="1">
                  <c:v>34.74</c:v>
                </c:pt>
                <c:pt idx="2">
                  <c:v>36.65</c:v>
                </c:pt>
                <c:pt idx="3">
                  <c:v>37.72</c:v>
                </c:pt>
                <c:pt idx="4">
                  <c:v>37.08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A9A-476C-90C2-532A9C7A85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484480"/>
        <c:axId val="86486400"/>
      </c:lineChart>
      <c:dateAx>
        <c:axId val="864844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486400"/>
        <c:crosses val="autoZero"/>
        <c:auto val="1"/>
        <c:lblOffset val="100"/>
        <c:baseTimeUnit val="years"/>
      </c:dateAx>
      <c:valAx>
        <c:axId val="86486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4844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67.78</c:v>
                </c:pt>
                <c:pt idx="1">
                  <c:v>75.819999999999993</c:v>
                </c:pt>
                <c:pt idx="2">
                  <c:v>80.959999999999994</c:v>
                </c:pt>
                <c:pt idx="3">
                  <c:v>82.58</c:v>
                </c:pt>
                <c:pt idx="4">
                  <c:v>80.77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F7F-4372-9398-E1228E5F9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677376"/>
        <c:axId val="86679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71.069999999999993</c:v>
                </c:pt>
                <c:pt idx="1">
                  <c:v>70.14</c:v>
                </c:pt>
                <c:pt idx="2">
                  <c:v>68.83</c:v>
                </c:pt>
                <c:pt idx="3">
                  <c:v>68.459999999999994</c:v>
                </c:pt>
                <c:pt idx="4">
                  <c:v>67.22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F7F-4372-9398-E1228E5F9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677376"/>
        <c:axId val="86679552"/>
      </c:lineChart>
      <c:dateAx>
        <c:axId val="86677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679552"/>
        <c:crosses val="autoZero"/>
        <c:auto val="1"/>
        <c:lblOffset val="100"/>
        <c:baseTimeUnit val="years"/>
      </c:dateAx>
      <c:valAx>
        <c:axId val="866795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677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76.430000000000007</c:v>
                </c:pt>
                <c:pt idx="1">
                  <c:v>84.68</c:v>
                </c:pt>
                <c:pt idx="2">
                  <c:v>82</c:v>
                </c:pt>
                <c:pt idx="3">
                  <c:v>80.83</c:v>
                </c:pt>
                <c:pt idx="4">
                  <c:v>81.069999999999993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FCF-4673-BA4C-E0D8883226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028800"/>
        <c:axId val="820350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95.59</c:v>
                </c:pt>
                <c:pt idx="1">
                  <c:v>96.83</c:v>
                </c:pt>
                <c:pt idx="2">
                  <c:v>98.32</c:v>
                </c:pt>
                <c:pt idx="3">
                  <c:v>98.04</c:v>
                </c:pt>
                <c:pt idx="4">
                  <c:v>99.91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FCF-4673-BA4C-E0D8883226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028800"/>
        <c:axId val="82035072"/>
      </c:lineChart>
      <c:dateAx>
        <c:axId val="820288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2035072"/>
        <c:crosses val="autoZero"/>
        <c:auto val="1"/>
        <c:lblOffset val="100"/>
        <c:baseTimeUnit val="years"/>
      </c:dateAx>
      <c:valAx>
        <c:axId val="820350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20288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4.75</c:v>
                </c:pt>
                <c:pt idx="1">
                  <c:v>10.49</c:v>
                </c:pt>
                <c:pt idx="2">
                  <c:v>11.8</c:v>
                </c:pt>
                <c:pt idx="3">
                  <c:v>13.37</c:v>
                </c:pt>
                <c:pt idx="4">
                  <c:v>15.09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D6F-4F58-8801-E7348ADA4E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143872"/>
        <c:axId val="82150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6.66</c:v>
                </c:pt>
                <c:pt idx="1">
                  <c:v>14.53</c:v>
                </c:pt>
                <c:pt idx="2">
                  <c:v>17.72</c:v>
                </c:pt>
                <c:pt idx="3">
                  <c:v>18.920000000000002</c:v>
                </c:pt>
                <c:pt idx="4">
                  <c:v>14.76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D6F-4F58-8801-E7348ADA4E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143872"/>
        <c:axId val="82150144"/>
      </c:lineChart>
      <c:dateAx>
        <c:axId val="82143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2150144"/>
        <c:crosses val="autoZero"/>
        <c:auto val="1"/>
        <c:lblOffset val="100"/>
        <c:baseTimeUnit val="years"/>
      </c:dateAx>
      <c:valAx>
        <c:axId val="82150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21438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B60-4B5B-A97E-98E49C2C5C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164736"/>
        <c:axId val="86520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B60-4B5B-A97E-98E49C2C5C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164736"/>
        <c:axId val="86520960"/>
      </c:lineChart>
      <c:dateAx>
        <c:axId val="82164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520960"/>
        <c:crosses val="autoZero"/>
        <c:auto val="1"/>
        <c:lblOffset val="100"/>
        <c:baseTimeUnit val="years"/>
      </c:dateAx>
      <c:valAx>
        <c:axId val="86520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2164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350.36</c:v>
                </c:pt>
                <c:pt idx="1">
                  <c:v>424.77</c:v>
                </c:pt>
                <c:pt idx="2">
                  <c:v>432.02</c:v>
                </c:pt>
                <c:pt idx="3">
                  <c:v>505.15</c:v>
                </c:pt>
                <c:pt idx="4">
                  <c:v>540.73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2AF-4ED6-9FBD-1F89B595B7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564864"/>
        <c:axId val="86566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137.81</c:v>
                </c:pt>
                <c:pt idx="1">
                  <c:v>172.52</c:v>
                </c:pt>
                <c:pt idx="2">
                  <c:v>201.29</c:v>
                </c:pt>
                <c:pt idx="3">
                  <c:v>208.1</c:v>
                </c:pt>
                <c:pt idx="4">
                  <c:v>148.76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2AF-4ED6-9FBD-1F89B595B7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564864"/>
        <c:axId val="86566784"/>
      </c:lineChart>
      <c:dateAx>
        <c:axId val="865648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566784"/>
        <c:crosses val="autoZero"/>
        <c:auto val="1"/>
        <c:lblOffset val="100"/>
        <c:baseTimeUnit val="years"/>
      </c:dateAx>
      <c:valAx>
        <c:axId val="86566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5648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336.88</c:v>
                </c:pt>
                <c:pt idx="1">
                  <c:v>147.29</c:v>
                </c:pt>
                <c:pt idx="2">
                  <c:v>121.99</c:v>
                </c:pt>
                <c:pt idx="3">
                  <c:v>88.51</c:v>
                </c:pt>
                <c:pt idx="4">
                  <c:v>57.69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F66-4E3C-B7B0-2339687C9A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263680"/>
        <c:axId val="8627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189.4</c:v>
                </c:pt>
                <c:pt idx="1">
                  <c:v>69.430000000000007</c:v>
                </c:pt>
                <c:pt idx="2">
                  <c:v>81.19</c:v>
                </c:pt>
                <c:pt idx="3">
                  <c:v>75.290000000000006</c:v>
                </c:pt>
                <c:pt idx="4">
                  <c:v>129.05000000000001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F66-4E3C-B7B0-2339687C9A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263680"/>
        <c:axId val="86278144"/>
      </c:lineChart>
      <c:dateAx>
        <c:axId val="862636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278144"/>
        <c:crosses val="autoZero"/>
        <c:auto val="1"/>
        <c:lblOffset val="100"/>
        <c:baseTimeUnit val="years"/>
      </c:dateAx>
      <c:valAx>
        <c:axId val="8627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2636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2346.46</c:v>
                </c:pt>
                <c:pt idx="1">
                  <c:v>2535.9299999999998</c:v>
                </c:pt>
                <c:pt idx="2">
                  <c:v>2261.6</c:v>
                </c:pt>
                <c:pt idx="3">
                  <c:v>2276.4899999999998</c:v>
                </c:pt>
                <c:pt idx="4">
                  <c:v>2209.4899999999998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1C4-4885-B48A-F503E46824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321408"/>
        <c:axId val="86327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1554.05</c:v>
                </c:pt>
                <c:pt idx="1">
                  <c:v>1671.86</c:v>
                </c:pt>
                <c:pt idx="2">
                  <c:v>1673.47</c:v>
                </c:pt>
                <c:pt idx="3">
                  <c:v>1592.72</c:v>
                </c:pt>
                <c:pt idx="4">
                  <c:v>1223.96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1C4-4885-B48A-F503E46824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321408"/>
        <c:axId val="86327680"/>
      </c:lineChart>
      <c:dateAx>
        <c:axId val="863214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327680"/>
        <c:crosses val="autoZero"/>
        <c:auto val="1"/>
        <c:lblOffset val="100"/>
        <c:baseTimeUnit val="years"/>
      </c:dateAx>
      <c:valAx>
        <c:axId val="863276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3214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12.21</c:v>
                </c:pt>
                <c:pt idx="1">
                  <c:v>17.440000000000001</c:v>
                </c:pt>
                <c:pt idx="2">
                  <c:v>19.78</c:v>
                </c:pt>
                <c:pt idx="3">
                  <c:v>24.21</c:v>
                </c:pt>
                <c:pt idx="4">
                  <c:v>48.26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906-4CCB-98A4-98CFBC480D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353024"/>
        <c:axId val="86354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53.01</c:v>
                </c:pt>
                <c:pt idx="1">
                  <c:v>50.54</c:v>
                </c:pt>
                <c:pt idx="2">
                  <c:v>49.22</c:v>
                </c:pt>
                <c:pt idx="3">
                  <c:v>53.7</c:v>
                </c:pt>
                <c:pt idx="4">
                  <c:v>61.54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906-4CCB-98A4-98CFBC480D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353024"/>
        <c:axId val="86354944"/>
      </c:lineChart>
      <c:dateAx>
        <c:axId val="86353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354944"/>
        <c:crosses val="autoZero"/>
        <c:auto val="1"/>
        <c:lblOffset val="100"/>
        <c:baseTimeUnit val="years"/>
      </c:dateAx>
      <c:valAx>
        <c:axId val="86354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353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1146.54</c:v>
                </c:pt>
                <c:pt idx="1">
                  <c:v>798.88</c:v>
                </c:pt>
                <c:pt idx="2">
                  <c:v>725.21</c:v>
                </c:pt>
                <c:pt idx="3">
                  <c:v>628</c:v>
                </c:pt>
                <c:pt idx="4">
                  <c:v>315.95999999999998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3F2-45C3-9A50-BCAF172CDC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447232"/>
        <c:axId val="86449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299.39</c:v>
                </c:pt>
                <c:pt idx="1">
                  <c:v>320.36</c:v>
                </c:pt>
                <c:pt idx="2">
                  <c:v>332.02</c:v>
                </c:pt>
                <c:pt idx="3">
                  <c:v>300.35000000000002</c:v>
                </c:pt>
                <c:pt idx="4">
                  <c:v>267.86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3F2-45C3-9A50-BCAF172CDC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447232"/>
        <c:axId val="86449152"/>
      </c:lineChart>
      <c:dateAx>
        <c:axId val="86447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449152"/>
        <c:crosses val="autoZero"/>
        <c:auto val="1"/>
        <c:lblOffset val="100"/>
        <c:baseTimeUnit val="years"/>
      </c:dateAx>
      <c:valAx>
        <c:axId val="86449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4472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【102.38】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6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【102.97】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6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【1,225.44】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【82.67】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【42.66】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【215.23】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6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【24.65】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6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F7" zoomScaleNormal="100" workbookViewId="0">
      <selection activeCell="BL47" sqref="BL47:BZ6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 x14ac:dyDescent="0.15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 x14ac:dyDescent="0.15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3" t="str">
        <f>データ!H6</f>
        <v>山口県　山口市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3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8" t="str">
        <f>データ!I6</f>
        <v>法適用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特定環境保全公共下水道</v>
      </c>
      <c r="Q8" s="48"/>
      <c r="R8" s="48"/>
      <c r="S8" s="48"/>
      <c r="T8" s="48"/>
      <c r="U8" s="48"/>
      <c r="V8" s="48"/>
      <c r="W8" s="48" t="str">
        <f>データ!L6</f>
        <v>D3</v>
      </c>
      <c r="X8" s="48"/>
      <c r="Y8" s="48"/>
      <c r="Z8" s="48"/>
      <c r="AA8" s="48"/>
      <c r="AB8" s="48"/>
      <c r="AC8" s="48"/>
      <c r="AD8" s="49" t="str">
        <f>データ!$M$6</f>
        <v>自治体職員</v>
      </c>
      <c r="AE8" s="49"/>
      <c r="AF8" s="49"/>
      <c r="AG8" s="49"/>
      <c r="AH8" s="49"/>
      <c r="AI8" s="49"/>
      <c r="AJ8" s="49"/>
      <c r="AK8" s="3"/>
      <c r="AL8" s="50">
        <f>データ!S6</f>
        <v>193137</v>
      </c>
      <c r="AM8" s="50"/>
      <c r="AN8" s="50"/>
      <c r="AO8" s="50"/>
      <c r="AP8" s="50"/>
      <c r="AQ8" s="50"/>
      <c r="AR8" s="50"/>
      <c r="AS8" s="50"/>
      <c r="AT8" s="45">
        <f>データ!T6</f>
        <v>1023.23</v>
      </c>
      <c r="AU8" s="45"/>
      <c r="AV8" s="45"/>
      <c r="AW8" s="45"/>
      <c r="AX8" s="45"/>
      <c r="AY8" s="45"/>
      <c r="AZ8" s="45"/>
      <c r="BA8" s="45"/>
      <c r="BB8" s="45">
        <f>データ!U6</f>
        <v>188.75</v>
      </c>
      <c r="BC8" s="45"/>
      <c r="BD8" s="45"/>
      <c r="BE8" s="45"/>
      <c r="BF8" s="45"/>
      <c r="BG8" s="45"/>
      <c r="BH8" s="45"/>
      <c r="BI8" s="45"/>
      <c r="BJ8" s="3"/>
      <c r="BK8" s="3"/>
      <c r="BL8" s="46" t="s">
        <v>10</v>
      </c>
      <c r="BM8" s="47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3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3"/>
      <c r="BK9" s="3"/>
      <c r="BL9" s="51" t="s">
        <v>20</v>
      </c>
      <c r="BM9" s="52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>
        <f>データ!O6</f>
        <v>43.91</v>
      </c>
      <c r="J10" s="45"/>
      <c r="K10" s="45"/>
      <c r="L10" s="45"/>
      <c r="M10" s="45"/>
      <c r="N10" s="45"/>
      <c r="O10" s="45"/>
      <c r="P10" s="45">
        <f>データ!P6</f>
        <v>1.19</v>
      </c>
      <c r="Q10" s="45"/>
      <c r="R10" s="45"/>
      <c r="S10" s="45"/>
      <c r="T10" s="45"/>
      <c r="U10" s="45"/>
      <c r="V10" s="45"/>
      <c r="W10" s="45">
        <f>データ!Q6</f>
        <v>93.95</v>
      </c>
      <c r="X10" s="45"/>
      <c r="Y10" s="45"/>
      <c r="Z10" s="45"/>
      <c r="AA10" s="45"/>
      <c r="AB10" s="45"/>
      <c r="AC10" s="45"/>
      <c r="AD10" s="50">
        <f>データ!R6</f>
        <v>3024</v>
      </c>
      <c r="AE10" s="50"/>
      <c r="AF10" s="50"/>
      <c r="AG10" s="50"/>
      <c r="AH10" s="50"/>
      <c r="AI10" s="50"/>
      <c r="AJ10" s="50"/>
      <c r="AK10" s="2"/>
      <c r="AL10" s="50">
        <f>データ!V6</f>
        <v>2278</v>
      </c>
      <c r="AM10" s="50"/>
      <c r="AN10" s="50"/>
      <c r="AO10" s="50"/>
      <c r="AP10" s="50"/>
      <c r="AQ10" s="50"/>
      <c r="AR10" s="50"/>
      <c r="AS10" s="50"/>
      <c r="AT10" s="45">
        <f>データ!W6</f>
        <v>0.61</v>
      </c>
      <c r="AU10" s="45"/>
      <c r="AV10" s="45"/>
      <c r="AW10" s="45"/>
      <c r="AX10" s="45"/>
      <c r="AY10" s="45"/>
      <c r="AZ10" s="45"/>
      <c r="BA10" s="45"/>
      <c r="BB10" s="45">
        <f>データ!X6</f>
        <v>3734.43</v>
      </c>
      <c r="BC10" s="45"/>
      <c r="BD10" s="45"/>
      <c r="BE10" s="45"/>
      <c r="BF10" s="45"/>
      <c r="BG10" s="45"/>
      <c r="BH10" s="45"/>
      <c r="BI10" s="45"/>
      <c r="BJ10" s="2"/>
      <c r="BK10" s="2"/>
      <c r="BL10" s="53" t="s">
        <v>22</v>
      </c>
      <c r="BM10" s="54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24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 x14ac:dyDescent="0.15">
      <c r="A14" s="2"/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9" t="s">
        <v>121</v>
      </c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1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9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1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9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1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9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1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9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1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9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1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9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1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9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1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9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1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9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1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9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1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9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1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9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1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9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1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9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1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9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1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9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1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9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1"/>
    </row>
    <row r="34" spans="1:78" ht="13.5" customHeight="1" x14ac:dyDescent="0.15">
      <c r="A34" s="2"/>
      <c r="B34" s="16"/>
      <c r="C34" s="75" t="s">
        <v>27</v>
      </c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19"/>
      <c r="R34" s="75" t="s">
        <v>28</v>
      </c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19"/>
      <c r="AG34" s="75" t="s">
        <v>29</v>
      </c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19"/>
      <c r="AV34" s="75" t="s">
        <v>30</v>
      </c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18"/>
      <c r="BK34" s="2"/>
      <c r="BL34" s="69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1"/>
    </row>
    <row r="35" spans="1:78" ht="13.5" customHeight="1" x14ac:dyDescent="0.15">
      <c r="A35" s="2"/>
      <c r="B35" s="16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19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19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19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18"/>
      <c r="BK35" s="2"/>
      <c r="BL35" s="69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1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9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1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9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1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9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1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9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1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9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0"/>
      <c r="BX40" s="70"/>
      <c r="BY40" s="70"/>
      <c r="BZ40" s="71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9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1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9"/>
      <c r="BM42" s="70"/>
      <c r="BN42" s="70"/>
      <c r="BO42" s="70"/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1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9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1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2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4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31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9" t="s">
        <v>122</v>
      </c>
      <c r="BM47" s="70"/>
      <c r="BN47" s="70"/>
      <c r="BO47" s="70"/>
      <c r="BP47" s="70"/>
      <c r="BQ47" s="70"/>
      <c r="BR47" s="70"/>
      <c r="BS47" s="70"/>
      <c r="BT47" s="70"/>
      <c r="BU47" s="70"/>
      <c r="BV47" s="70"/>
      <c r="BW47" s="70"/>
      <c r="BX47" s="70"/>
      <c r="BY47" s="70"/>
      <c r="BZ47" s="71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9"/>
      <c r="BM48" s="70"/>
      <c r="BN48" s="70"/>
      <c r="BO48" s="70"/>
      <c r="BP48" s="70"/>
      <c r="BQ48" s="70"/>
      <c r="BR48" s="70"/>
      <c r="BS48" s="70"/>
      <c r="BT48" s="70"/>
      <c r="BU48" s="70"/>
      <c r="BV48" s="70"/>
      <c r="BW48" s="70"/>
      <c r="BX48" s="70"/>
      <c r="BY48" s="70"/>
      <c r="BZ48" s="71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9"/>
      <c r="BM49" s="70"/>
      <c r="BN49" s="70"/>
      <c r="BO49" s="70"/>
      <c r="BP49" s="70"/>
      <c r="BQ49" s="70"/>
      <c r="BR49" s="70"/>
      <c r="BS49" s="70"/>
      <c r="BT49" s="70"/>
      <c r="BU49" s="70"/>
      <c r="BV49" s="70"/>
      <c r="BW49" s="70"/>
      <c r="BX49" s="70"/>
      <c r="BY49" s="70"/>
      <c r="BZ49" s="71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9"/>
      <c r="BM50" s="70"/>
      <c r="BN50" s="70"/>
      <c r="BO50" s="70"/>
      <c r="BP50" s="70"/>
      <c r="BQ50" s="70"/>
      <c r="BR50" s="70"/>
      <c r="BS50" s="70"/>
      <c r="BT50" s="70"/>
      <c r="BU50" s="70"/>
      <c r="BV50" s="70"/>
      <c r="BW50" s="70"/>
      <c r="BX50" s="70"/>
      <c r="BY50" s="70"/>
      <c r="BZ50" s="71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9"/>
      <c r="BM51" s="70"/>
      <c r="BN51" s="70"/>
      <c r="BO51" s="70"/>
      <c r="BP51" s="70"/>
      <c r="BQ51" s="70"/>
      <c r="BR51" s="70"/>
      <c r="BS51" s="70"/>
      <c r="BT51" s="70"/>
      <c r="BU51" s="70"/>
      <c r="BV51" s="70"/>
      <c r="BW51" s="70"/>
      <c r="BX51" s="70"/>
      <c r="BY51" s="70"/>
      <c r="BZ51" s="71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9"/>
      <c r="BM52" s="70"/>
      <c r="BN52" s="70"/>
      <c r="BO52" s="70"/>
      <c r="BP52" s="70"/>
      <c r="BQ52" s="70"/>
      <c r="BR52" s="70"/>
      <c r="BS52" s="70"/>
      <c r="BT52" s="70"/>
      <c r="BU52" s="70"/>
      <c r="BV52" s="70"/>
      <c r="BW52" s="70"/>
      <c r="BX52" s="70"/>
      <c r="BY52" s="70"/>
      <c r="BZ52" s="71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9"/>
      <c r="BM53" s="70"/>
      <c r="BN53" s="70"/>
      <c r="BO53" s="70"/>
      <c r="BP53" s="70"/>
      <c r="BQ53" s="70"/>
      <c r="BR53" s="70"/>
      <c r="BS53" s="70"/>
      <c r="BT53" s="70"/>
      <c r="BU53" s="70"/>
      <c r="BV53" s="70"/>
      <c r="BW53" s="70"/>
      <c r="BX53" s="70"/>
      <c r="BY53" s="70"/>
      <c r="BZ53" s="71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9"/>
      <c r="BM54" s="70"/>
      <c r="BN54" s="70"/>
      <c r="BO54" s="70"/>
      <c r="BP54" s="70"/>
      <c r="BQ54" s="70"/>
      <c r="BR54" s="70"/>
      <c r="BS54" s="70"/>
      <c r="BT54" s="70"/>
      <c r="BU54" s="70"/>
      <c r="BV54" s="70"/>
      <c r="BW54" s="70"/>
      <c r="BX54" s="70"/>
      <c r="BY54" s="70"/>
      <c r="BZ54" s="71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9"/>
      <c r="BM55" s="70"/>
      <c r="BN55" s="70"/>
      <c r="BO55" s="70"/>
      <c r="BP55" s="70"/>
      <c r="BQ55" s="70"/>
      <c r="BR55" s="70"/>
      <c r="BS55" s="70"/>
      <c r="BT55" s="70"/>
      <c r="BU55" s="70"/>
      <c r="BV55" s="70"/>
      <c r="BW55" s="70"/>
      <c r="BX55" s="70"/>
      <c r="BY55" s="70"/>
      <c r="BZ55" s="71"/>
    </row>
    <row r="56" spans="1:78" ht="13.5" customHeight="1" x14ac:dyDescent="0.15">
      <c r="A56" s="2"/>
      <c r="B56" s="16"/>
      <c r="C56" s="75" t="s">
        <v>32</v>
      </c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19"/>
      <c r="R56" s="75" t="s">
        <v>33</v>
      </c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19"/>
      <c r="AG56" s="75" t="s">
        <v>34</v>
      </c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19"/>
      <c r="AV56" s="75" t="s">
        <v>35</v>
      </c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18"/>
      <c r="BK56" s="2"/>
      <c r="BL56" s="69"/>
      <c r="BM56" s="70"/>
      <c r="BN56" s="70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71"/>
    </row>
    <row r="57" spans="1:78" ht="13.5" customHeight="1" x14ac:dyDescent="0.15">
      <c r="A57" s="2"/>
      <c r="B57" s="16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19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19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19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18"/>
      <c r="BK57" s="2"/>
      <c r="BL57" s="69"/>
      <c r="BM57" s="70"/>
      <c r="BN57" s="70"/>
      <c r="BO57" s="70"/>
      <c r="BP57" s="70"/>
      <c r="BQ57" s="70"/>
      <c r="BR57" s="70"/>
      <c r="BS57" s="70"/>
      <c r="BT57" s="70"/>
      <c r="BU57" s="70"/>
      <c r="BV57" s="70"/>
      <c r="BW57" s="70"/>
      <c r="BX57" s="70"/>
      <c r="BY57" s="70"/>
      <c r="BZ57" s="71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9"/>
      <c r="BM58" s="70"/>
      <c r="BN58" s="70"/>
      <c r="BO58" s="70"/>
      <c r="BP58" s="70"/>
      <c r="BQ58" s="70"/>
      <c r="BR58" s="70"/>
      <c r="BS58" s="70"/>
      <c r="BT58" s="70"/>
      <c r="BU58" s="70"/>
      <c r="BV58" s="70"/>
      <c r="BW58" s="70"/>
      <c r="BX58" s="70"/>
      <c r="BY58" s="70"/>
      <c r="BZ58" s="71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9"/>
      <c r="BM59" s="70"/>
      <c r="BN59" s="70"/>
      <c r="BO59" s="70"/>
      <c r="BP59" s="70"/>
      <c r="BQ59" s="70"/>
      <c r="BR59" s="70"/>
      <c r="BS59" s="70"/>
      <c r="BT59" s="70"/>
      <c r="BU59" s="70"/>
      <c r="BV59" s="70"/>
      <c r="BW59" s="70"/>
      <c r="BX59" s="70"/>
      <c r="BY59" s="70"/>
      <c r="BZ59" s="71"/>
    </row>
    <row r="60" spans="1:78" ht="13.5" customHeight="1" x14ac:dyDescent="0.15">
      <c r="A60" s="2"/>
      <c r="B60" s="60" t="s">
        <v>36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69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1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69"/>
      <c r="BM61" s="70"/>
      <c r="BN61" s="70"/>
      <c r="BO61" s="70"/>
      <c r="BP61" s="70"/>
      <c r="BQ61" s="70"/>
      <c r="BR61" s="70"/>
      <c r="BS61" s="70"/>
      <c r="BT61" s="70"/>
      <c r="BU61" s="70"/>
      <c r="BV61" s="70"/>
      <c r="BW61" s="70"/>
      <c r="BX61" s="70"/>
      <c r="BY61" s="70"/>
      <c r="BZ61" s="71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9"/>
      <c r="BM62" s="70"/>
      <c r="BN62" s="70"/>
      <c r="BO62" s="70"/>
      <c r="BP62" s="70"/>
      <c r="BQ62" s="70"/>
      <c r="BR62" s="70"/>
      <c r="BS62" s="70"/>
      <c r="BT62" s="70"/>
      <c r="BU62" s="70"/>
      <c r="BV62" s="70"/>
      <c r="BW62" s="70"/>
      <c r="BX62" s="70"/>
      <c r="BY62" s="70"/>
      <c r="BZ62" s="71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72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4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37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9" t="s">
        <v>120</v>
      </c>
      <c r="BM66" s="70"/>
      <c r="BN66" s="70"/>
      <c r="BO66" s="70"/>
      <c r="BP66" s="70"/>
      <c r="BQ66" s="70"/>
      <c r="BR66" s="70"/>
      <c r="BS66" s="70"/>
      <c r="BT66" s="70"/>
      <c r="BU66" s="70"/>
      <c r="BV66" s="70"/>
      <c r="BW66" s="70"/>
      <c r="BX66" s="70"/>
      <c r="BY66" s="70"/>
      <c r="BZ66" s="71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9"/>
      <c r="BM67" s="70"/>
      <c r="BN67" s="70"/>
      <c r="BO67" s="70"/>
      <c r="BP67" s="70"/>
      <c r="BQ67" s="70"/>
      <c r="BR67" s="70"/>
      <c r="BS67" s="70"/>
      <c r="BT67" s="70"/>
      <c r="BU67" s="70"/>
      <c r="BV67" s="70"/>
      <c r="BW67" s="70"/>
      <c r="BX67" s="70"/>
      <c r="BY67" s="70"/>
      <c r="BZ67" s="71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9"/>
      <c r="BM68" s="70"/>
      <c r="BN68" s="70"/>
      <c r="BO68" s="70"/>
      <c r="BP68" s="70"/>
      <c r="BQ68" s="70"/>
      <c r="BR68" s="70"/>
      <c r="BS68" s="70"/>
      <c r="BT68" s="70"/>
      <c r="BU68" s="70"/>
      <c r="BV68" s="70"/>
      <c r="BW68" s="70"/>
      <c r="BX68" s="70"/>
      <c r="BY68" s="70"/>
      <c r="BZ68" s="71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9"/>
      <c r="BM69" s="70"/>
      <c r="BN69" s="70"/>
      <c r="BO69" s="70"/>
      <c r="BP69" s="70"/>
      <c r="BQ69" s="70"/>
      <c r="BR69" s="70"/>
      <c r="BS69" s="70"/>
      <c r="BT69" s="70"/>
      <c r="BU69" s="70"/>
      <c r="BV69" s="70"/>
      <c r="BW69" s="70"/>
      <c r="BX69" s="70"/>
      <c r="BY69" s="70"/>
      <c r="BZ69" s="71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9"/>
      <c r="BM70" s="70"/>
      <c r="BN70" s="70"/>
      <c r="BO70" s="70"/>
      <c r="BP70" s="70"/>
      <c r="BQ70" s="70"/>
      <c r="BR70" s="70"/>
      <c r="BS70" s="70"/>
      <c r="BT70" s="70"/>
      <c r="BU70" s="70"/>
      <c r="BV70" s="70"/>
      <c r="BW70" s="70"/>
      <c r="BX70" s="70"/>
      <c r="BY70" s="70"/>
      <c r="BZ70" s="71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9"/>
      <c r="BM71" s="70"/>
      <c r="BN71" s="70"/>
      <c r="BO71" s="70"/>
      <c r="BP71" s="70"/>
      <c r="BQ71" s="70"/>
      <c r="BR71" s="70"/>
      <c r="BS71" s="70"/>
      <c r="BT71" s="70"/>
      <c r="BU71" s="70"/>
      <c r="BV71" s="70"/>
      <c r="BW71" s="70"/>
      <c r="BX71" s="70"/>
      <c r="BY71" s="70"/>
      <c r="BZ71" s="71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9"/>
      <c r="BM72" s="70"/>
      <c r="BN72" s="70"/>
      <c r="BO72" s="70"/>
      <c r="BP72" s="70"/>
      <c r="BQ72" s="70"/>
      <c r="BR72" s="70"/>
      <c r="BS72" s="70"/>
      <c r="BT72" s="70"/>
      <c r="BU72" s="70"/>
      <c r="BV72" s="70"/>
      <c r="BW72" s="70"/>
      <c r="BX72" s="70"/>
      <c r="BY72" s="70"/>
      <c r="BZ72" s="71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9"/>
      <c r="BM73" s="70"/>
      <c r="BN73" s="70"/>
      <c r="BO73" s="70"/>
      <c r="BP73" s="70"/>
      <c r="BQ73" s="70"/>
      <c r="BR73" s="70"/>
      <c r="BS73" s="70"/>
      <c r="BT73" s="70"/>
      <c r="BU73" s="70"/>
      <c r="BV73" s="70"/>
      <c r="BW73" s="70"/>
      <c r="BX73" s="70"/>
      <c r="BY73" s="70"/>
      <c r="BZ73" s="71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9"/>
      <c r="BM74" s="70"/>
      <c r="BN74" s="70"/>
      <c r="BO74" s="70"/>
      <c r="BP74" s="70"/>
      <c r="BQ74" s="70"/>
      <c r="BR74" s="70"/>
      <c r="BS74" s="70"/>
      <c r="BT74" s="70"/>
      <c r="BU74" s="70"/>
      <c r="BV74" s="70"/>
      <c r="BW74" s="70"/>
      <c r="BX74" s="70"/>
      <c r="BY74" s="70"/>
      <c r="BZ74" s="71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9"/>
      <c r="BM75" s="70"/>
      <c r="BN75" s="70"/>
      <c r="BO75" s="70"/>
      <c r="BP75" s="70"/>
      <c r="BQ75" s="70"/>
      <c r="BR75" s="70"/>
      <c r="BS75" s="70"/>
      <c r="BT75" s="70"/>
      <c r="BU75" s="70"/>
      <c r="BV75" s="70"/>
      <c r="BW75" s="70"/>
      <c r="BX75" s="70"/>
      <c r="BY75" s="70"/>
      <c r="BZ75" s="71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9"/>
      <c r="BM76" s="70"/>
      <c r="BN76" s="70"/>
      <c r="BO76" s="70"/>
      <c r="BP76" s="70"/>
      <c r="BQ76" s="70"/>
      <c r="BR76" s="70"/>
      <c r="BS76" s="70"/>
      <c r="BT76" s="70"/>
      <c r="BU76" s="70"/>
      <c r="BV76" s="70"/>
      <c r="BW76" s="70"/>
      <c r="BX76" s="70"/>
      <c r="BY76" s="70"/>
      <c r="BZ76" s="71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9"/>
      <c r="BM77" s="70"/>
      <c r="BN77" s="70"/>
      <c r="BO77" s="70"/>
      <c r="BP77" s="70"/>
      <c r="BQ77" s="70"/>
      <c r="BR77" s="70"/>
      <c r="BS77" s="70"/>
      <c r="BT77" s="70"/>
      <c r="BU77" s="70"/>
      <c r="BV77" s="70"/>
      <c r="BW77" s="70"/>
      <c r="BX77" s="70"/>
      <c r="BY77" s="70"/>
      <c r="BZ77" s="71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9"/>
      <c r="BM78" s="70"/>
      <c r="BN78" s="70"/>
      <c r="BO78" s="70"/>
      <c r="BP78" s="70"/>
      <c r="BQ78" s="70"/>
      <c r="BR78" s="70"/>
      <c r="BS78" s="70"/>
      <c r="BT78" s="70"/>
      <c r="BU78" s="70"/>
      <c r="BV78" s="70"/>
      <c r="BW78" s="70"/>
      <c r="BX78" s="70"/>
      <c r="BY78" s="70"/>
      <c r="BZ78" s="71"/>
    </row>
    <row r="79" spans="1:78" ht="13.5" customHeight="1" x14ac:dyDescent="0.15">
      <c r="A79" s="2"/>
      <c r="B79" s="16"/>
      <c r="C79" s="75" t="s">
        <v>38</v>
      </c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19"/>
      <c r="V79" s="19"/>
      <c r="W79" s="75" t="s">
        <v>39</v>
      </c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19"/>
      <c r="AP79" s="19"/>
      <c r="AQ79" s="75" t="s">
        <v>40</v>
      </c>
      <c r="AR79" s="75"/>
      <c r="AS79" s="75"/>
      <c r="AT79" s="75"/>
      <c r="AU79" s="75"/>
      <c r="AV79" s="75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75"/>
      <c r="BI79" s="17"/>
      <c r="BJ79" s="18"/>
      <c r="BK79" s="2"/>
      <c r="BL79" s="69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0"/>
      <c r="BX79" s="70"/>
      <c r="BY79" s="70"/>
      <c r="BZ79" s="71"/>
    </row>
    <row r="80" spans="1:78" ht="13.5" customHeight="1" x14ac:dyDescent="0.15">
      <c r="A80" s="2"/>
      <c r="B80" s="16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19"/>
      <c r="V80" s="19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75"/>
      <c r="AO80" s="19"/>
      <c r="AP80" s="19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17"/>
      <c r="BJ80" s="18"/>
      <c r="BK80" s="2"/>
      <c r="BL80" s="69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0"/>
      <c r="BX80" s="70"/>
      <c r="BY80" s="70"/>
      <c r="BZ80" s="71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9"/>
      <c r="BM81" s="70"/>
      <c r="BN81" s="70"/>
      <c r="BO81" s="70"/>
      <c r="BP81" s="70"/>
      <c r="BQ81" s="70"/>
      <c r="BR81" s="70"/>
      <c r="BS81" s="70"/>
      <c r="BT81" s="70"/>
      <c r="BU81" s="70"/>
      <c r="BV81" s="70"/>
      <c r="BW81" s="70"/>
      <c r="BX81" s="70"/>
      <c r="BY81" s="70"/>
      <c r="BZ81" s="71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2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73"/>
      <c r="BY82" s="73"/>
      <c r="BZ82" s="74"/>
    </row>
    <row r="83" spans="1:78" x14ac:dyDescent="0.15">
      <c r="C83" s="2" t="s">
        <v>41</v>
      </c>
    </row>
    <row r="84" spans="1:78" x14ac:dyDescent="0.15">
      <c r="C84" s="25" t="s">
        <v>42</v>
      </c>
    </row>
    <row r="85" spans="1:78" hidden="1" x14ac:dyDescent="0.15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 x14ac:dyDescent="0.15">
      <c r="B86" s="26"/>
      <c r="C86" s="26"/>
      <c r="D86" s="26"/>
      <c r="E86" s="26" t="str">
        <f>データ!AI6</f>
        <v>【102.38】</v>
      </c>
      <c r="F86" s="26" t="str">
        <f>データ!AT6</f>
        <v>【102.97】</v>
      </c>
      <c r="G86" s="26" t="str">
        <f>データ!BE6</f>
        <v>【54.73】</v>
      </c>
      <c r="H86" s="26" t="str">
        <f>データ!BP6</f>
        <v>【1,225.44】</v>
      </c>
      <c r="I86" s="26" t="str">
        <f>データ!CA6</f>
        <v>【75.58】</v>
      </c>
      <c r="J86" s="26" t="str">
        <f>データ!CL6</f>
        <v>【215.23】</v>
      </c>
      <c r="K86" s="26" t="str">
        <f>データ!CW6</f>
        <v>【42.66】</v>
      </c>
      <c r="L86" s="26" t="str">
        <f>データ!DH6</f>
        <v>【82.67】</v>
      </c>
      <c r="M86" s="26" t="str">
        <f>データ!DS6</f>
        <v>【24.65】</v>
      </c>
      <c r="N86" s="26" t="str">
        <f>データ!ED6</f>
        <v>【0.00】</v>
      </c>
      <c r="O86" s="26" t="str">
        <f>データ!EO6</f>
        <v>【0.10】</v>
      </c>
    </row>
  </sheetData>
  <sheetProtection algorithmName="SHA-512" hashValue="+1JHU+T1Jf7wyl2schQcXbqrdHMZXjvEictDV86FToCdj2qkWaxJcAxT54tqsq8UArJFrmTw0t2PYCBDZsC9BQ==" saltValue="fbbq1BVDIq48x8l9dE/+2w==" spinCount="100000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0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55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56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57</v>
      </c>
      <c r="B3" s="29" t="s">
        <v>58</v>
      </c>
      <c r="C3" s="29" t="s">
        <v>59</v>
      </c>
      <c r="D3" s="29" t="s">
        <v>60</v>
      </c>
      <c r="E3" s="29" t="s">
        <v>61</v>
      </c>
      <c r="F3" s="29" t="s">
        <v>62</v>
      </c>
      <c r="G3" s="29" t="s">
        <v>63</v>
      </c>
      <c r="H3" s="77" t="s">
        <v>64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66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8" x14ac:dyDescent="0.15">
      <c r="A4" s="28" t="s">
        <v>67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68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69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70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71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72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73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74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75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76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77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78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8" x14ac:dyDescent="0.15">
      <c r="A5" s="28" t="s">
        <v>79</v>
      </c>
      <c r="B5" s="31"/>
      <c r="C5" s="31"/>
      <c r="D5" s="31"/>
      <c r="E5" s="31"/>
      <c r="F5" s="31"/>
      <c r="G5" s="31"/>
      <c r="H5" s="32" t="s">
        <v>80</v>
      </c>
      <c r="I5" s="32" t="s">
        <v>81</v>
      </c>
      <c r="J5" s="32" t="s">
        <v>82</v>
      </c>
      <c r="K5" s="32" t="s">
        <v>83</v>
      </c>
      <c r="L5" s="32" t="s">
        <v>84</v>
      </c>
      <c r="M5" s="32" t="s">
        <v>5</v>
      </c>
      <c r="N5" s="32" t="s">
        <v>85</v>
      </c>
      <c r="O5" s="32" t="s">
        <v>86</v>
      </c>
      <c r="P5" s="32" t="s">
        <v>87</v>
      </c>
      <c r="Q5" s="32" t="s">
        <v>88</v>
      </c>
      <c r="R5" s="32" t="s">
        <v>89</v>
      </c>
      <c r="S5" s="32" t="s">
        <v>90</v>
      </c>
      <c r="T5" s="32" t="s">
        <v>91</v>
      </c>
      <c r="U5" s="32" t="s">
        <v>92</v>
      </c>
      <c r="V5" s="32" t="s">
        <v>93</v>
      </c>
      <c r="W5" s="32" t="s">
        <v>94</v>
      </c>
      <c r="X5" s="32" t="s">
        <v>95</v>
      </c>
      <c r="Y5" s="32" t="s">
        <v>96</v>
      </c>
      <c r="Z5" s="32" t="s">
        <v>97</v>
      </c>
      <c r="AA5" s="32" t="s">
        <v>98</v>
      </c>
      <c r="AB5" s="32" t="s">
        <v>99</v>
      </c>
      <c r="AC5" s="32" t="s">
        <v>100</v>
      </c>
      <c r="AD5" s="32" t="s">
        <v>101</v>
      </c>
      <c r="AE5" s="32" t="s">
        <v>102</v>
      </c>
      <c r="AF5" s="32" t="s">
        <v>103</v>
      </c>
      <c r="AG5" s="32" t="s">
        <v>104</v>
      </c>
      <c r="AH5" s="32" t="s">
        <v>105</v>
      </c>
      <c r="AI5" s="32" t="s">
        <v>43</v>
      </c>
      <c r="AJ5" s="32" t="s">
        <v>96</v>
      </c>
      <c r="AK5" s="32" t="s">
        <v>97</v>
      </c>
      <c r="AL5" s="32" t="s">
        <v>98</v>
      </c>
      <c r="AM5" s="32" t="s">
        <v>99</v>
      </c>
      <c r="AN5" s="32" t="s">
        <v>100</v>
      </c>
      <c r="AO5" s="32" t="s">
        <v>101</v>
      </c>
      <c r="AP5" s="32" t="s">
        <v>102</v>
      </c>
      <c r="AQ5" s="32" t="s">
        <v>103</v>
      </c>
      <c r="AR5" s="32" t="s">
        <v>104</v>
      </c>
      <c r="AS5" s="32" t="s">
        <v>105</v>
      </c>
      <c r="AT5" s="32" t="s">
        <v>106</v>
      </c>
      <c r="AU5" s="32" t="s">
        <v>96</v>
      </c>
      <c r="AV5" s="32" t="s">
        <v>97</v>
      </c>
      <c r="AW5" s="32" t="s">
        <v>98</v>
      </c>
      <c r="AX5" s="32" t="s">
        <v>99</v>
      </c>
      <c r="AY5" s="32" t="s">
        <v>100</v>
      </c>
      <c r="AZ5" s="32" t="s">
        <v>101</v>
      </c>
      <c r="BA5" s="32" t="s">
        <v>102</v>
      </c>
      <c r="BB5" s="32" t="s">
        <v>103</v>
      </c>
      <c r="BC5" s="32" t="s">
        <v>104</v>
      </c>
      <c r="BD5" s="32" t="s">
        <v>105</v>
      </c>
      <c r="BE5" s="32" t="s">
        <v>106</v>
      </c>
      <c r="BF5" s="32" t="s">
        <v>96</v>
      </c>
      <c r="BG5" s="32" t="s">
        <v>97</v>
      </c>
      <c r="BH5" s="32" t="s">
        <v>98</v>
      </c>
      <c r="BI5" s="32" t="s">
        <v>99</v>
      </c>
      <c r="BJ5" s="32" t="s">
        <v>100</v>
      </c>
      <c r="BK5" s="32" t="s">
        <v>101</v>
      </c>
      <c r="BL5" s="32" t="s">
        <v>102</v>
      </c>
      <c r="BM5" s="32" t="s">
        <v>103</v>
      </c>
      <c r="BN5" s="32" t="s">
        <v>104</v>
      </c>
      <c r="BO5" s="32" t="s">
        <v>105</v>
      </c>
      <c r="BP5" s="32" t="s">
        <v>106</v>
      </c>
      <c r="BQ5" s="32" t="s">
        <v>96</v>
      </c>
      <c r="BR5" s="32" t="s">
        <v>97</v>
      </c>
      <c r="BS5" s="32" t="s">
        <v>98</v>
      </c>
      <c r="BT5" s="32" t="s">
        <v>99</v>
      </c>
      <c r="BU5" s="32" t="s">
        <v>100</v>
      </c>
      <c r="BV5" s="32" t="s">
        <v>101</v>
      </c>
      <c r="BW5" s="32" t="s">
        <v>102</v>
      </c>
      <c r="BX5" s="32" t="s">
        <v>103</v>
      </c>
      <c r="BY5" s="32" t="s">
        <v>104</v>
      </c>
      <c r="BZ5" s="32" t="s">
        <v>105</v>
      </c>
      <c r="CA5" s="32" t="s">
        <v>106</v>
      </c>
      <c r="CB5" s="32" t="s">
        <v>96</v>
      </c>
      <c r="CC5" s="32" t="s">
        <v>97</v>
      </c>
      <c r="CD5" s="32" t="s">
        <v>98</v>
      </c>
      <c r="CE5" s="32" t="s">
        <v>99</v>
      </c>
      <c r="CF5" s="32" t="s">
        <v>100</v>
      </c>
      <c r="CG5" s="32" t="s">
        <v>101</v>
      </c>
      <c r="CH5" s="32" t="s">
        <v>102</v>
      </c>
      <c r="CI5" s="32" t="s">
        <v>103</v>
      </c>
      <c r="CJ5" s="32" t="s">
        <v>104</v>
      </c>
      <c r="CK5" s="32" t="s">
        <v>105</v>
      </c>
      <c r="CL5" s="32" t="s">
        <v>106</v>
      </c>
      <c r="CM5" s="32" t="s">
        <v>96</v>
      </c>
      <c r="CN5" s="32" t="s">
        <v>97</v>
      </c>
      <c r="CO5" s="32" t="s">
        <v>98</v>
      </c>
      <c r="CP5" s="32" t="s">
        <v>99</v>
      </c>
      <c r="CQ5" s="32" t="s">
        <v>100</v>
      </c>
      <c r="CR5" s="32" t="s">
        <v>101</v>
      </c>
      <c r="CS5" s="32" t="s">
        <v>102</v>
      </c>
      <c r="CT5" s="32" t="s">
        <v>103</v>
      </c>
      <c r="CU5" s="32" t="s">
        <v>104</v>
      </c>
      <c r="CV5" s="32" t="s">
        <v>105</v>
      </c>
      <c r="CW5" s="32" t="s">
        <v>106</v>
      </c>
      <c r="CX5" s="32" t="s">
        <v>96</v>
      </c>
      <c r="CY5" s="32" t="s">
        <v>97</v>
      </c>
      <c r="CZ5" s="32" t="s">
        <v>98</v>
      </c>
      <c r="DA5" s="32" t="s">
        <v>99</v>
      </c>
      <c r="DB5" s="32" t="s">
        <v>100</v>
      </c>
      <c r="DC5" s="32" t="s">
        <v>101</v>
      </c>
      <c r="DD5" s="32" t="s">
        <v>102</v>
      </c>
      <c r="DE5" s="32" t="s">
        <v>103</v>
      </c>
      <c r="DF5" s="32" t="s">
        <v>104</v>
      </c>
      <c r="DG5" s="32" t="s">
        <v>105</v>
      </c>
      <c r="DH5" s="32" t="s">
        <v>106</v>
      </c>
      <c r="DI5" s="32" t="s">
        <v>96</v>
      </c>
      <c r="DJ5" s="32" t="s">
        <v>97</v>
      </c>
      <c r="DK5" s="32" t="s">
        <v>98</v>
      </c>
      <c r="DL5" s="32" t="s">
        <v>99</v>
      </c>
      <c r="DM5" s="32" t="s">
        <v>100</v>
      </c>
      <c r="DN5" s="32" t="s">
        <v>101</v>
      </c>
      <c r="DO5" s="32" t="s">
        <v>102</v>
      </c>
      <c r="DP5" s="32" t="s">
        <v>103</v>
      </c>
      <c r="DQ5" s="32" t="s">
        <v>104</v>
      </c>
      <c r="DR5" s="32" t="s">
        <v>105</v>
      </c>
      <c r="DS5" s="32" t="s">
        <v>106</v>
      </c>
      <c r="DT5" s="32" t="s">
        <v>96</v>
      </c>
      <c r="DU5" s="32" t="s">
        <v>97</v>
      </c>
      <c r="DV5" s="32" t="s">
        <v>98</v>
      </c>
      <c r="DW5" s="32" t="s">
        <v>99</v>
      </c>
      <c r="DX5" s="32" t="s">
        <v>100</v>
      </c>
      <c r="DY5" s="32" t="s">
        <v>101</v>
      </c>
      <c r="DZ5" s="32" t="s">
        <v>102</v>
      </c>
      <c r="EA5" s="32" t="s">
        <v>103</v>
      </c>
      <c r="EB5" s="32" t="s">
        <v>104</v>
      </c>
      <c r="EC5" s="32" t="s">
        <v>105</v>
      </c>
      <c r="ED5" s="32" t="s">
        <v>106</v>
      </c>
      <c r="EE5" s="32" t="s">
        <v>96</v>
      </c>
      <c r="EF5" s="32" t="s">
        <v>97</v>
      </c>
      <c r="EG5" s="32" t="s">
        <v>98</v>
      </c>
      <c r="EH5" s="32" t="s">
        <v>99</v>
      </c>
      <c r="EI5" s="32" t="s">
        <v>100</v>
      </c>
      <c r="EJ5" s="32" t="s">
        <v>101</v>
      </c>
      <c r="EK5" s="32" t="s">
        <v>102</v>
      </c>
      <c r="EL5" s="32" t="s">
        <v>103</v>
      </c>
      <c r="EM5" s="32" t="s">
        <v>104</v>
      </c>
      <c r="EN5" s="32" t="s">
        <v>105</v>
      </c>
      <c r="EO5" s="32" t="s">
        <v>106</v>
      </c>
    </row>
    <row r="6" spans="1:148" s="36" customFormat="1" x14ac:dyDescent="0.15">
      <c r="A6" s="28" t="s">
        <v>107</v>
      </c>
      <c r="B6" s="33">
        <f>B7</f>
        <v>2017</v>
      </c>
      <c r="C6" s="33">
        <f t="shared" ref="C6:X6" si="3">C7</f>
        <v>352039</v>
      </c>
      <c r="D6" s="33">
        <f t="shared" si="3"/>
        <v>46</v>
      </c>
      <c r="E6" s="33">
        <f t="shared" si="3"/>
        <v>17</v>
      </c>
      <c r="F6" s="33">
        <f t="shared" si="3"/>
        <v>4</v>
      </c>
      <c r="G6" s="33">
        <f t="shared" si="3"/>
        <v>0</v>
      </c>
      <c r="H6" s="33" t="str">
        <f t="shared" si="3"/>
        <v>山口県　山口市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特定環境保全公共下水道</v>
      </c>
      <c r="L6" s="33" t="str">
        <f t="shared" si="3"/>
        <v>D3</v>
      </c>
      <c r="M6" s="33" t="str">
        <f t="shared" si="3"/>
        <v>自治体職員</v>
      </c>
      <c r="N6" s="34" t="str">
        <f t="shared" si="3"/>
        <v>-</v>
      </c>
      <c r="O6" s="34">
        <f t="shared" si="3"/>
        <v>43.91</v>
      </c>
      <c r="P6" s="34">
        <f t="shared" si="3"/>
        <v>1.19</v>
      </c>
      <c r="Q6" s="34">
        <f t="shared" si="3"/>
        <v>93.95</v>
      </c>
      <c r="R6" s="34">
        <f t="shared" si="3"/>
        <v>3024</v>
      </c>
      <c r="S6" s="34">
        <f t="shared" si="3"/>
        <v>193137</v>
      </c>
      <c r="T6" s="34">
        <f t="shared" si="3"/>
        <v>1023.23</v>
      </c>
      <c r="U6" s="34">
        <f t="shared" si="3"/>
        <v>188.75</v>
      </c>
      <c r="V6" s="34">
        <f t="shared" si="3"/>
        <v>2278</v>
      </c>
      <c r="W6" s="34">
        <f t="shared" si="3"/>
        <v>0.61</v>
      </c>
      <c r="X6" s="34">
        <f t="shared" si="3"/>
        <v>3734.43</v>
      </c>
      <c r="Y6" s="35">
        <f>IF(Y7="",NA(),Y7)</f>
        <v>76.430000000000007</v>
      </c>
      <c r="Z6" s="35">
        <f t="shared" ref="Z6:AH6" si="4">IF(Z7="",NA(),Z7)</f>
        <v>84.68</v>
      </c>
      <c r="AA6" s="35">
        <f t="shared" si="4"/>
        <v>82</v>
      </c>
      <c r="AB6" s="35">
        <f t="shared" si="4"/>
        <v>80.83</v>
      </c>
      <c r="AC6" s="35">
        <f t="shared" si="4"/>
        <v>81.069999999999993</v>
      </c>
      <c r="AD6" s="35">
        <f t="shared" si="4"/>
        <v>95.59</v>
      </c>
      <c r="AE6" s="35">
        <f t="shared" si="4"/>
        <v>96.83</v>
      </c>
      <c r="AF6" s="35">
        <f t="shared" si="4"/>
        <v>98.32</v>
      </c>
      <c r="AG6" s="35">
        <f t="shared" si="4"/>
        <v>98.04</v>
      </c>
      <c r="AH6" s="35">
        <f t="shared" si="4"/>
        <v>99.91</v>
      </c>
      <c r="AI6" s="34" t="str">
        <f>IF(AI7="","",IF(AI7="-","【-】","【"&amp;SUBSTITUTE(TEXT(AI7,"#,##0.00"),"-","△")&amp;"】"))</f>
        <v>【102.38】</v>
      </c>
      <c r="AJ6" s="35">
        <f>IF(AJ7="",NA(),AJ7)</f>
        <v>350.36</v>
      </c>
      <c r="AK6" s="35">
        <f t="shared" ref="AK6:AS6" si="5">IF(AK7="",NA(),AK7)</f>
        <v>424.77</v>
      </c>
      <c r="AL6" s="35">
        <f t="shared" si="5"/>
        <v>432.02</v>
      </c>
      <c r="AM6" s="35">
        <f t="shared" si="5"/>
        <v>505.15</v>
      </c>
      <c r="AN6" s="35">
        <f t="shared" si="5"/>
        <v>540.73</v>
      </c>
      <c r="AO6" s="35">
        <f t="shared" si="5"/>
        <v>137.81</v>
      </c>
      <c r="AP6" s="35">
        <f t="shared" si="5"/>
        <v>172.52</v>
      </c>
      <c r="AQ6" s="35">
        <f t="shared" si="5"/>
        <v>201.29</v>
      </c>
      <c r="AR6" s="35">
        <f t="shared" si="5"/>
        <v>208.1</v>
      </c>
      <c r="AS6" s="35">
        <f t="shared" si="5"/>
        <v>148.76</v>
      </c>
      <c r="AT6" s="34" t="str">
        <f>IF(AT7="","",IF(AT7="-","【-】","【"&amp;SUBSTITUTE(TEXT(AT7,"#,##0.00"),"-","△")&amp;"】"))</f>
        <v>【102.97】</v>
      </c>
      <c r="AU6" s="35">
        <f>IF(AU7="",NA(),AU7)</f>
        <v>336.88</v>
      </c>
      <c r="AV6" s="35">
        <f t="shared" ref="AV6:BD6" si="6">IF(AV7="",NA(),AV7)</f>
        <v>147.29</v>
      </c>
      <c r="AW6" s="35">
        <f t="shared" si="6"/>
        <v>121.99</v>
      </c>
      <c r="AX6" s="35">
        <f t="shared" si="6"/>
        <v>88.51</v>
      </c>
      <c r="AY6" s="35">
        <f t="shared" si="6"/>
        <v>57.69</v>
      </c>
      <c r="AZ6" s="35">
        <f t="shared" si="6"/>
        <v>189.4</v>
      </c>
      <c r="BA6" s="35">
        <f t="shared" si="6"/>
        <v>69.430000000000007</v>
      </c>
      <c r="BB6" s="35">
        <f t="shared" si="6"/>
        <v>81.19</v>
      </c>
      <c r="BC6" s="35">
        <f t="shared" si="6"/>
        <v>75.290000000000006</v>
      </c>
      <c r="BD6" s="35">
        <f t="shared" si="6"/>
        <v>129.05000000000001</v>
      </c>
      <c r="BE6" s="34" t="str">
        <f>IF(BE7="","",IF(BE7="-","【-】","【"&amp;SUBSTITUTE(TEXT(BE7,"#,##0.00"),"-","△")&amp;"】"))</f>
        <v>【54.73】</v>
      </c>
      <c r="BF6" s="35">
        <f>IF(BF7="",NA(),BF7)</f>
        <v>2346.46</v>
      </c>
      <c r="BG6" s="35">
        <f t="shared" ref="BG6:BO6" si="7">IF(BG7="",NA(),BG7)</f>
        <v>2535.9299999999998</v>
      </c>
      <c r="BH6" s="35">
        <f t="shared" si="7"/>
        <v>2261.6</v>
      </c>
      <c r="BI6" s="35">
        <f t="shared" si="7"/>
        <v>2276.4899999999998</v>
      </c>
      <c r="BJ6" s="35">
        <f t="shared" si="7"/>
        <v>2209.4899999999998</v>
      </c>
      <c r="BK6" s="35">
        <f t="shared" si="7"/>
        <v>1554.05</v>
      </c>
      <c r="BL6" s="35">
        <f t="shared" si="7"/>
        <v>1671.86</v>
      </c>
      <c r="BM6" s="35">
        <f t="shared" si="7"/>
        <v>1673.47</v>
      </c>
      <c r="BN6" s="35">
        <f t="shared" si="7"/>
        <v>1592.72</v>
      </c>
      <c r="BO6" s="35">
        <f t="shared" si="7"/>
        <v>1223.96</v>
      </c>
      <c r="BP6" s="34" t="str">
        <f>IF(BP7="","",IF(BP7="-","【-】","【"&amp;SUBSTITUTE(TEXT(BP7,"#,##0.00"),"-","△")&amp;"】"))</f>
        <v>【1,225.44】</v>
      </c>
      <c r="BQ6" s="35">
        <f>IF(BQ7="",NA(),BQ7)</f>
        <v>12.21</v>
      </c>
      <c r="BR6" s="35">
        <f t="shared" ref="BR6:BZ6" si="8">IF(BR7="",NA(),BR7)</f>
        <v>17.440000000000001</v>
      </c>
      <c r="BS6" s="35">
        <f t="shared" si="8"/>
        <v>19.78</v>
      </c>
      <c r="BT6" s="35">
        <f t="shared" si="8"/>
        <v>24.21</v>
      </c>
      <c r="BU6" s="35">
        <f t="shared" si="8"/>
        <v>48.26</v>
      </c>
      <c r="BV6" s="35">
        <f t="shared" si="8"/>
        <v>53.01</v>
      </c>
      <c r="BW6" s="35">
        <f t="shared" si="8"/>
        <v>50.54</v>
      </c>
      <c r="BX6" s="35">
        <f t="shared" si="8"/>
        <v>49.22</v>
      </c>
      <c r="BY6" s="35">
        <f t="shared" si="8"/>
        <v>53.7</v>
      </c>
      <c r="BZ6" s="35">
        <f t="shared" si="8"/>
        <v>61.54</v>
      </c>
      <c r="CA6" s="34" t="str">
        <f>IF(CA7="","",IF(CA7="-","【-】","【"&amp;SUBSTITUTE(TEXT(CA7,"#,##0.00"),"-","△")&amp;"】"))</f>
        <v>【75.58】</v>
      </c>
      <c r="CB6" s="35">
        <f>IF(CB7="",NA(),CB7)</f>
        <v>1146.54</v>
      </c>
      <c r="CC6" s="35">
        <f t="shared" ref="CC6:CK6" si="9">IF(CC7="",NA(),CC7)</f>
        <v>798.88</v>
      </c>
      <c r="CD6" s="35">
        <f t="shared" si="9"/>
        <v>725.21</v>
      </c>
      <c r="CE6" s="35">
        <f t="shared" si="9"/>
        <v>628</v>
      </c>
      <c r="CF6" s="35">
        <f t="shared" si="9"/>
        <v>315.95999999999998</v>
      </c>
      <c r="CG6" s="35">
        <f t="shared" si="9"/>
        <v>299.39</v>
      </c>
      <c r="CH6" s="35">
        <f t="shared" si="9"/>
        <v>320.36</v>
      </c>
      <c r="CI6" s="35">
        <f t="shared" si="9"/>
        <v>332.02</v>
      </c>
      <c r="CJ6" s="35">
        <f t="shared" si="9"/>
        <v>300.35000000000002</v>
      </c>
      <c r="CK6" s="35">
        <f t="shared" si="9"/>
        <v>267.86</v>
      </c>
      <c r="CL6" s="34" t="str">
        <f>IF(CL7="","",IF(CL7="-","【-】","【"&amp;SUBSTITUTE(TEXT(CL7,"#,##0.00"),"-","△")&amp;"】"))</f>
        <v>【215.23】</v>
      </c>
      <c r="CM6" s="35">
        <f>IF(CM7="",NA(),CM7)</f>
        <v>7.68</v>
      </c>
      <c r="CN6" s="35">
        <f t="shared" ref="CN6:CV6" si="10">IF(CN7="",NA(),CN7)</f>
        <v>9.9600000000000009</v>
      </c>
      <c r="CO6" s="35">
        <f t="shared" si="10"/>
        <v>12</v>
      </c>
      <c r="CP6" s="35">
        <f t="shared" si="10"/>
        <v>13.89</v>
      </c>
      <c r="CQ6" s="35">
        <f t="shared" si="10"/>
        <v>15.72</v>
      </c>
      <c r="CR6" s="35">
        <f t="shared" si="10"/>
        <v>36.200000000000003</v>
      </c>
      <c r="CS6" s="35">
        <f t="shared" si="10"/>
        <v>34.74</v>
      </c>
      <c r="CT6" s="35">
        <f t="shared" si="10"/>
        <v>36.65</v>
      </c>
      <c r="CU6" s="35">
        <f t="shared" si="10"/>
        <v>37.72</v>
      </c>
      <c r="CV6" s="35">
        <f t="shared" si="10"/>
        <v>37.08</v>
      </c>
      <c r="CW6" s="34" t="str">
        <f>IF(CW7="","",IF(CW7="-","【-】","【"&amp;SUBSTITUTE(TEXT(CW7,"#,##0.00"),"-","△")&amp;"】"))</f>
        <v>【42.66】</v>
      </c>
      <c r="CX6" s="35">
        <f>IF(CX7="",NA(),CX7)</f>
        <v>67.78</v>
      </c>
      <c r="CY6" s="35">
        <f t="shared" ref="CY6:DG6" si="11">IF(CY7="",NA(),CY7)</f>
        <v>75.819999999999993</v>
      </c>
      <c r="CZ6" s="35">
        <f t="shared" si="11"/>
        <v>80.959999999999994</v>
      </c>
      <c r="DA6" s="35">
        <f t="shared" si="11"/>
        <v>82.58</v>
      </c>
      <c r="DB6" s="35">
        <f t="shared" si="11"/>
        <v>80.77</v>
      </c>
      <c r="DC6" s="35">
        <f t="shared" si="11"/>
        <v>71.069999999999993</v>
      </c>
      <c r="DD6" s="35">
        <f t="shared" si="11"/>
        <v>70.14</v>
      </c>
      <c r="DE6" s="35">
        <f t="shared" si="11"/>
        <v>68.83</v>
      </c>
      <c r="DF6" s="35">
        <f t="shared" si="11"/>
        <v>68.459999999999994</v>
      </c>
      <c r="DG6" s="35">
        <f t="shared" si="11"/>
        <v>67.22</v>
      </c>
      <c r="DH6" s="34" t="str">
        <f>IF(DH7="","",IF(DH7="-","【-】","【"&amp;SUBSTITUTE(TEXT(DH7,"#,##0.00"),"-","△")&amp;"】"))</f>
        <v>【82.67】</v>
      </c>
      <c r="DI6" s="35">
        <f>IF(DI7="",NA(),DI7)</f>
        <v>4.75</v>
      </c>
      <c r="DJ6" s="35">
        <f t="shared" ref="DJ6:DR6" si="12">IF(DJ7="",NA(),DJ7)</f>
        <v>10.49</v>
      </c>
      <c r="DK6" s="35">
        <f t="shared" si="12"/>
        <v>11.8</v>
      </c>
      <c r="DL6" s="35">
        <f t="shared" si="12"/>
        <v>13.37</v>
      </c>
      <c r="DM6" s="35">
        <f t="shared" si="12"/>
        <v>15.09</v>
      </c>
      <c r="DN6" s="35">
        <f t="shared" si="12"/>
        <v>6.66</v>
      </c>
      <c r="DO6" s="35">
        <f t="shared" si="12"/>
        <v>14.53</v>
      </c>
      <c r="DP6" s="35">
        <f t="shared" si="12"/>
        <v>17.72</v>
      </c>
      <c r="DQ6" s="35">
        <f t="shared" si="12"/>
        <v>18.920000000000002</v>
      </c>
      <c r="DR6" s="35">
        <f t="shared" si="12"/>
        <v>14.76</v>
      </c>
      <c r="DS6" s="34" t="str">
        <f>IF(DS7="","",IF(DS7="-","【-】","【"&amp;SUBSTITUTE(TEXT(DS7,"#,##0.00"),"-","△")&amp;"】"))</f>
        <v>【24.65】</v>
      </c>
      <c r="DT6" s="34">
        <f>IF(DT7="",NA(),DT7)</f>
        <v>0</v>
      </c>
      <c r="DU6" s="34">
        <f t="shared" ref="DU6:EC6" si="13">IF(DU7="",NA(),DU7)</f>
        <v>0</v>
      </c>
      <c r="DV6" s="34">
        <f t="shared" si="13"/>
        <v>0</v>
      </c>
      <c r="DW6" s="34">
        <f t="shared" si="13"/>
        <v>0</v>
      </c>
      <c r="DX6" s="34">
        <f t="shared" si="13"/>
        <v>0</v>
      </c>
      <c r="DY6" s="34">
        <f t="shared" si="13"/>
        <v>0</v>
      </c>
      <c r="DZ6" s="34">
        <f t="shared" si="13"/>
        <v>0</v>
      </c>
      <c r="EA6" s="34">
        <f t="shared" si="13"/>
        <v>0</v>
      </c>
      <c r="EB6" s="34">
        <f t="shared" si="13"/>
        <v>0</v>
      </c>
      <c r="EC6" s="34">
        <f t="shared" si="13"/>
        <v>0</v>
      </c>
      <c r="ED6" s="34" t="str">
        <f>IF(ED7="","",IF(ED7="-","【-】","【"&amp;SUBSTITUTE(TEXT(ED7,"#,##0.00"),"-","△")&amp;"】"))</f>
        <v>【0.00】</v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7.0000000000000007E-2</v>
      </c>
      <c r="EK6" s="35">
        <f t="shared" si="14"/>
        <v>0.08</v>
      </c>
      <c r="EL6" s="35">
        <f t="shared" si="14"/>
        <v>0.26</v>
      </c>
      <c r="EM6" s="35">
        <f t="shared" si="14"/>
        <v>0.13</v>
      </c>
      <c r="EN6" s="35">
        <f t="shared" si="14"/>
        <v>0.13</v>
      </c>
      <c r="EO6" s="34" t="str">
        <f>IF(EO7="","",IF(EO7="-","【-】","【"&amp;SUBSTITUTE(TEXT(EO7,"#,##0.00"),"-","△")&amp;"】"))</f>
        <v>【0.10】</v>
      </c>
    </row>
    <row r="7" spans="1:148" s="36" customFormat="1" x14ac:dyDescent="0.15">
      <c r="A7" s="28"/>
      <c r="B7" s="37">
        <v>2017</v>
      </c>
      <c r="C7" s="37">
        <v>352039</v>
      </c>
      <c r="D7" s="37">
        <v>46</v>
      </c>
      <c r="E7" s="37">
        <v>17</v>
      </c>
      <c r="F7" s="37">
        <v>4</v>
      </c>
      <c r="G7" s="37">
        <v>0</v>
      </c>
      <c r="H7" s="37" t="s">
        <v>108</v>
      </c>
      <c r="I7" s="37" t="s">
        <v>109</v>
      </c>
      <c r="J7" s="37" t="s">
        <v>110</v>
      </c>
      <c r="K7" s="37" t="s">
        <v>111</v>
      </c>
      <c r="L7" s="37" t="s">
        <v>112</v>
      </c>
      <c r="M7" s="37" t="s">
        <v>113</v>
      </c>
      <c r="N7" s="38" t="s">
        <v>114</v>
      </c>
      <c r="O7" s="38">
        <v>43.91</v>
      </c>
      <c r="P7" s="38">
        <v>1.19</v>
      </c>
      <c r="Q7" s="38">
        <v>93.95</v>
      </c>
      <c r="R7" s="38">
        <v>3024</v>
      </c>
      <c r="S7" s="38">
        <v>193137</v>
      </c>
      <c r="T7" s="38">
        <v>1023.23</v>
      </c>
      <c r="U7" s="38">
        <v>188.75</v>
      </c>
      <c r="V7" s="38">
        <v>2278</v>
      </c>
      <c r="W7" s="38">
        <v>0.61</v>
      </c>
      <c r="X7" s="38">
        <v>3734.43</v>
      </c>
      <c r="Y7" s="38">
        <v>76.430000000000007</v>
      </c>
      <c r="Z7" s="38">
        <v>84.68</v>
      </c>
      <c r="AA7" s="38">
        <v>82</v>
      </c>
      <c r="AB7" s="38">
        <v>80.83</v>
      </c>
      <c r="AC7" s="38">
        <v>81.069999999999993</v>
      </c>
      <c r="AD7" s="38">
        <v>95.59</v>
      </c>
      <c r="AE7" s="38">
        <v>96.83</v>
      </c>
      <c r="AF7" s="38">
        <v>98.32</v>
      </c>
      <c r="AG7" s="38">
        <v>98.04</v>
      </c>
      <c r="AH7" s="38">
        <v>99.91</v>
      </c>
      <c r="AI7" s="38">
        <v>102.38</v>
      </c>
      <c r="AJ7" s="38">
        <v>350.36</v>
      </c>
      <c r="AK7" s="38">
        <v>424.77</v>
      </c>
      <c r="AL7" s="38">
        <v>432.02</v>
      </c>
      <c r="AM7" s="38">
        <v>505.15</v>
      </c>
      <c r="AN7" s="38">
        <v>540.73</v>
      </c>
      <c r="AO7" s="38">
        <v>137.81</v>
      </c>
      <c r="AP7" s="38">
        <v>172.52</v>
      </c>
      <c r="AQ7" s="38">
        <v>201.29</v>
      </c>
      <c r="AR7" s="38">
        <v>208.1</v>
      </c>
      <c r="AS7" s="38">
        <v>148.76</v>
      </c>
      <c r="AT7" s="38">
        <v>102.97</v>
      </c>
      <c r="AU7" s="38">
        <v>336.88</v>
      </c>
      <c r="AV7" s="38">
        <v>147.29</v>
      </c>
      <c r="AW7" s="38">
        <v>121.99</v>
      </c>
      <c r="AX7" s="38">
        <v>88.51</v>
      </c>
      <c r="AY7" s="38">
        <v>57.69</v>
      </c>
      <c r="AZ7" s="38">
        <v>189.4</v>
      </c>
      <c r="BA7" s="38">
        <v>69.430000000000007</v>
      </c>
      <c r="BB7" s="38">
        <v>81.19</v>
      </c>
      <c r="BC7" s="38">
        <v>75.290000000000006</v>
      </c>
      <c r="BD7" s="38">
        <v>129.05000000000001</v>
      </c>
      <c r="BE7" s="38">
        <v>54.73</v>
      </c>
      <c r="BF7" s="38">
        <v>2346.46</v>
      </c>
      <c r="BG7" s="38">
        <v>2535.9299999999998</v>
      </c>
      <c r="BH7" s="38">
        <v>2261.6</v>
      </c>
      <c r="BI7" s="38">
        <v>2276.4899999999998</v>
      </c>
      <c r="BJ7" s="38">
        <v>2209.4899999999998</v>
      </c>
      <c r="BK7" s="38">
        <v>1554.05</v>
      </c>
      <c r="BL7" s="38">
        <v>1671.86</v>
      </c>
      <c r="BM7" s="38">
        <v>1673.47</v>
      </c>
      <c r="BN7" s="38">
        <v>1592.72</v>
      </c>
      <c r="BO7" s="38">
        <v>1223.96</v>
      </c>
      <c r="BP7" s="38">
        <v>1225.44</v>
      </c>
      <c r="BQ7" s="38">
        <v>12.21</v>
      </c>
      <c r="BR7" s="38">
        <v>17.440000000000001</v>
      </c>
      <c r="BS7" s="38">
        <v>19.78</v>
      </c>
      <c r="BT7" s="38">
        <v>24.21</v>
      </c>
      <c r="BU7" s="38">
        <v>48.26</v>
      </c>
      <c r="BV7" s="38">
        <v>53.01</v>
      </c>
      <c r="BW7" s="38">
        <v>50.54</v>
      </c>
      <c r="BX7" s="38">
        <v>49.22</v>
      </c>
      <c r="BY7" s="38">
        <v>53.7</v>
      </c>
      <c r="BZ7" s="38">
        <v>61.54</v>
      </c>
      <c r="CA7" s="38">
        <v>75.58</v>
      </c>
      <c r="CB7" s="38">
        <v>1146.54</v>
      </c>
      <c r="CC7" s="38">
        <v>798.88</v>
      </c>
      <c r="CD7" s="38">
        <v>725.21</v>
      </c>
      <c r="CE7" s="38">
        <v>628</v>
      </c>
      <c r="CF7" s="38">
        <v>315.95999999999998</v>
      </c>
      <c r="CG7" s="38">
        <v>299.39</v>
      </c>
      <c r="CH7" s="38">
        <v>320.36</v>
      </c>
      <c r="CI7" s="38">
        <v>332.02</v>
      </c>
      <c r="CJ7" s="38">
        <v>300.35000000000002</v>
      </c>
      <c r="CK7" s="38">
        <v>267.86</v>
      </c>
      <c r="CL7" s="38">
        <v>215.23</v>
      </c>
      <c r="CM7" s="38">
        <v>7.68</v>
      </c>
      <c r="CN7" s="38">
        <v>9.9600000000000009</v>
      </c>
      <c r="CO7" s="38">
        <v>12</v>
      </c>
      <c r="CP7" s="38">
        <v>13.89</v>
      </c>
      <c r="CQ7" s="38">
        <v>15.72</v>
      </c>
      <c r="CR7" s="38">
        <v>36.200000000000003</v>
      </c>
      <c r="CS7" s="38">
        <v>34.74</v>
      </c>
      <c r="CT7" s="38">
        <v>36.65</v>
      </c>
      <c r="CU7" s="38">
        <v>37.72</v>
      </c>
      <c r="CV7" s="38">
        <v>37.08</v>
      </c>
      <c r="CW7" s="38">
        <v>42.66</v>
      </c>
      <c r="CX7" s="38">
        <v>67.78</v>
      </c>
      <c r="CY7" s="38">
        <v>75.819999999999993</v>
      </c>
      <c r="CZ7" s="38">
        <v>80.959999999999994</v>
      </c>
      <c r="DA7" s="38">
        <v>82.58</v>
      </c>
      <c r="DB7" s="38">
        <v>80.77</v>
      </c>
      <c r="DC7" s="38">
        <v>71.069999999999993</v>
      </c>
      <c r="DD7" s="38">
        <v>70.14</v>
      </c>
      <c r="DE7" s="38">
        <v>68.83</v>
      </c>
      <c r="DF7" s="38">
        <v>68.459999999999994</v>
      </c>
      <c r="DG7" s="38">
        <v>67.22</v>
      </c>
      <c r="DH7" s="38">
        <v>82.67</v>
      </c>
      <c r="DI7" s="38">
        <v>4.75</v>
      </c>
      <c r="DJ7" s="38">
        <v>10.49</v>
      </c>
      <c r="DK7" s="38">
        <v>11.8</v>
      </c>
      <c r="DL7" s="38">
        <v>13.37</v>
      </c>
      <c r="DM7" s="38">
        <v>15.09</v>
      </c>
      <c r="DN7" s="38">
        <v>6.66</v>
      </c>
      <c r="DO7" s="38">
        <v>14.53</v>
      </c>
      <c r="DP7" s="38">
        <v>17.72</v>
      </c>
      <c r="DQ7" s="38">
        <v>18.920000000000002</v>
      </c>
      <c r="DR7" s="38">
        <v>14.76</v>
      </c>
      <c r="DS7" s="38">
        <v>24.65</v>
      </c>
      <c r="DT7" s="38">
        <v>0</v>
      </c>
      <c r="DU7" s="38">
        <v>0</v>
      </c>
      <c r="DV7" s="38">
        <v>0</v>
      </c>
      <c r="DW7" s="38">
        <v>0</v>
      </c>
      <c r="DX7" s="38">
        <v>0</v>
      </c>
      <c r="DY7" s="38">
        <v>0</v>
      </c>
      <c r="DZ7" s="38">
        <v>0</v>
      </c>
      <c r="EA7" s="38">
        <v>0</v>
      </c>
      <c r="EB7" s="38">
        <v>0</v>
      </c>
      <c r="EC7" s="38">
        <v>0</v>
      </c>
      <c r="ED7" s="38">
        <v>0</v>
      </c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7.0000000000000007E-2</v>
      </c>
      <c r="EK7" s="38">
        <v>0.08</v>
      </c>
      <c r="EL7" s="38">
        <v>0.26</v>
      </c>
      <c r="EM7" s="38">
        <v>0.13</v>
      </c>
      <c r="EN7" s="38">
        <v>0.13</v>
      </c>
      <c r="EO7" s="38">
        <v>0.1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115</v>
      </c>
      <c r="C9" s="40" t="s">
        <v>116</v>
      </c>
      <c r="D9" s="40" t="s">
        <v>117</v>
      </c>
      <c r="E9" s="40" t="s">
        <v>118</v>
      </c>
      <c r="F9" s="40" t="s">
        <v>119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58</v>
      </c>
      <c r="B10" s="41">
        <f>DATEVALUE($B$6-4&amp;"年1月1日")</f>
        <v>41275</v>
      </c>
      <c r="C10" s="41">
        <f>DATEVALUE($B$6-3&amp;"年1月1日")</f>
        <v>41640</v>
      </c>
      <c r="D10" s="41">
        <f>DATEVALUE($B$6-2&amp;"年1月1日")</f>
        <v>42005</v>
      </c>
      <c r="E10" s="41">
        <f>DATEVALUE($B$6-1&amp;"年1月1日")</f>
        <v>42370</v>
      </c>
      <c r="F10" s="41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01457</cp:lastModifiedBy>
  <cp:lastPrinted>2019-02-04T23:39:37Z</cp:lastPrinted>
  <dcterms:created xsi:type="dcterms:W3CDTF">2018-12-03T08:54:08Z</dcterms:created>
  <dcterms:modified xsi:type="dcterms:W3CDTF">2019-02-05T01:30:13Z</dcterms:modified>
  <cp:category/>
</cp:coreProperties>
</file>