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総務課\経理係\07_経理業務\照会回答\県_市町課\経営戦略・公営企業の経営に当たっての留意事項等\H30\H31.01.16【依頼】平成28年度決算「経営比較分析表」の分析等について\提出用\"/>
    </mc:Choice>
  </mc:AlternateContent>
  <workbookProtection workbookAlgorithmName="SHA-512" workbookHashValue="ps16ZRGLdgFGhSfK5PV2nx0pldVBDFpmSIvgUiE417g911yjGtDhXkCziee1y148PyTVsMABa5tMbavbXjz0qQ==" workbookSaltValue="SvFfrjFYvPPRpCSAGRP8FA=="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<sst xmlns="http://schemas.openxmlformats.org/spreadsheetml/2006/main" count="235" uniqueCount="123">
  <si>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</si>
  <si>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</si>
  <si>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</si>
  <si>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</si>
  <si>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</si>
  <si>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</si>
  <si>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</si>
  <si>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</si>
  <si>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</si>
  <si>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</si>
  <si>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</si>
  <si>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</si>
  <si>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</si>
  <si>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</si>
  <si>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</si>
  <si>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</si>
  <si>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</si>
  <si>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</si>
  <si>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</si>
  <si>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</si>
  <si>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</si>
  <si>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</si>
  <si>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</si>
  <si>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</si>
  <si>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</si>
  <si>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</si>
  <si>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</si>
  <si>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</si>
  <si>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</si>
  <si>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</si>
  <si>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</si>
  <si>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</si>
  <si>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</si>
  <si>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</si>
  <si>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</si>
  <si>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</si>
  <si>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</si>
  <si>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</si>
  <si>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</si>
  <si>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</si>
  <si>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</si>
  <si>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</si>
  <si>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</si>
  <si>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</si>
  <si>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</si>
  <si>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</si>
  <si>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</si>
  <si>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</si>
  <si>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</si>
  <si>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</si>
  <si>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</si>
  <si>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</si>
  <si>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</si>
  <si>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</si>
  <si>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</si>
  <si>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</si>
  <si>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</si>
  <si>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</si>
  <si>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</si>
  <si>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</si>
  <si>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</si>
  <si>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</si>
  <si>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</si>
  <si>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</si>
  <si>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</si>
  <si>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</si>
  <si>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</si>
  <si>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</si>
  <si>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</si>
  <si>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</si>
  <si>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</si>
  <si>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</si>
  <si>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</si>
  <si>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</si>
  <si>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</si>
  <si>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</si>
  <si>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</si>
  <si>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</si>
  <si>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</si>
  <si>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</si>
  <si>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</si>
  <si>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</si>
  <si>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</si>
  <si>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</si>
  <si>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</si>
  <si>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</si>
  <si>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</si>
  <si>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</si>
  <si>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</si>
  <si>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</si>
  <si>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</si>
  <si>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</si>
  <si>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</si>
  <si>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</si>
  <si>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</si>
  <si>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</si>
  <si>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</si>
  <si>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</si>
  <si>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</si>
  <si>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</si>
  <si>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</si>
  <si>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</si>
  <si>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</si>
  <si>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</si>
  <si>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</si>
  <si>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</si>
  <si>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</si>
  <si>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</si>
  <si>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</si>
  <si>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</si>
  <si>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</si>
  <si>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</si>
  <si>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</si>
  <si>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</si>
  <si>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</si>
  <si>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</si>
  <si>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</si>
  <si>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</si>
  <si>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</si>
  <si>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</si>
  <si>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管渠老朽化率は、類似団体と比較すると、平成25年度までは、ほぼ平均的な水準であったが、平成26年度以降は耐用年数を満了した管渠の増加により、かなり高い水準になっている。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低い水準になっていることが要因の一つとして考えられる。実際には比率に表れているよりも固定資産の老朽化が進んでおり、また、年々増加しているため、一層の老朽化対策が求められる。今後はストックマネジメント計画に基づき、ライフサイクルコストの縮減を図りつつ、老朽化した管渠及び施設の計画的な改築・更新を行っていく必要がある。</t>
    <rPh sb="65" eb="67">
      <t>ゾウカ</t>
    </rPh>
    <rPh sb="245" eb="247">
      <t>ネンネン</t>
    </rPh>
    <rPh sb="247" eb="249">
      <t>ゾウカ</t>
    </rPh>
    <rPh sb="271" eb="273">
      <t>コンゴ</t>
    </rPh>
    <rPh sb="284" eb="286">
      <t>ケイカク</t>
    </rPh>
    <rPh sb="337" eb="339">
      <t>ヒツヨウ</t>
    </rPh>
    <phoneticPr fontId="4"/>
  </si>
  <si>
    <t>　当市の公共下水道事業は、市街化区域内の整備を目標に処理区域を拡大しており、それに伴う下水道使用料の増加や一般会計からの繰入等により、これまでは収支の均衡を保った経営を行ってきた。
　しかし、処理区域拡大のための管渠の布設や老朽施設の更新等に伴う費用の増大と、企業債借入額の増加が著しく、既に使用料収入に見合わない規模となっていることが指標として表れており、企業債償還金が将来にわたって大きな負担になると予測される。また、人口の減少及び節水型社会の進展により、処理区域拡大中の現在でも、下水道使用料収入は既に微増程度となっており、近い将来、下水道使用料の値上げが避けられない状況である。従来のような公共投資的発想のみによる事業運営ではなく、費用対効果も重要な基準として取り入れた上での効果的な投資、効率的な経営が求められる。</t>
    <rPh sb="53" eb="55">
      <t>イッパン</t>
    </rPh>
    <rPh sb="55" eb="57">
      <t>カイケイ</t>
    </rPh>
    <rPh sb="60" eb="62">
      <t>クリイ</t>
    </rPh>
    <rPh sb="84" eb="85">
      <t>オコナ</t>
    </rPh>
    <rPh sb="144" eb="145">
      <t>スデ</t>
    </rPh>
    <rPh sb="146" eb="148">
      <t>シヨウ</t>
    </rPh>
    <rPh sb="148" eb="149">
      <t>リョウ</t>
    </rPh>
    <rPh sb="149" eb="151">
      <t>シュウニュウ</t>
    </rPh>
    <rPh sb="152" eb="154">
      <t>ミア</t>
    </rPh>
    <rPh sb="157" eb="159">
      <t>キボ</t>
    </rPh>
    <rPh sb="168" eb="170">
      <t>シヒョウ</t>
    </rPh>
    <rPh sb="173" eb="174">
      <t>アラワ</t>
    </rPh>
    <rPh sb="311" eb="313">
      <t>ジギョウ</t>
    </rPh>
    <rPh sb="313" eb="315">
      <t>ウンエイ</t>
    </rPh>
    <rPh sb="326" eb="328">
      <t>ジュウヨウ</t>
    </rPh>
    <rPh sb="329" eb="331">
      <t>キジュン</t>
    </rPh>
    <rPh sb="334" eb="335">
      <t>ト</t>
    </rPh>
    <rPh sb="336" eb="337">
      <t>イ</t>
    </rPh>
    <rPh sb="339" eb="340">
      <t>ウエ</t>
    </rPh>
    <phoneticPr fontId="4"/>
  </si>
  <si>
    <t>　経常収支比率は平成28年度に一般会計繰出金の算出方法を変更したため減少し、類似団体を下回っているが、100％以上は維持しており、累積欠損金比率は0％で、経営の健全性は保っている。
　企業債残高対事業規模比率については、起債対象事業費及び起債借入額の増により企業債残高が毎年数億円ずつ増加しているため、類似団体の水準を大幅に超えており、使用料収入に見合わない規模の事業を行っていることを示している。
　また、汚水処理原価及び経費回収率については、汚水処理費のうち公費負担分の割合を減少させたため、相対的に私費負担分が増加し、類似団体とほぼ同等の水準になっている。
　流動比率は、平成25年度までは200％を超えていたが、会計制度の見直しに伴い、固定負債に計上していた償還期限が1年以内の企業債償還金を流動負債に計上したことにより流動負債が増加したため、平成26年度以降は100％を下回る水準まで低下した。平成29年度は未収金の増加及び未払金の減少に伴い100％を超えており、今後も100％前後で推移するものと考えている。
　水洗化率については、水洗便所設置済人口は増加しているが、処理区域内人口も増加しているため、平成29年度は微減となっている。
　施設利用率は、年間総処理水量の減に伴い、晴天時一日平均処理水量が減少したため、前年度と比較して下降した。</t>
    <rPh sb="1" eb="3">
      <t>ケイジョウ</t>
    </rPh>
    <rPh sb="3" eb="5">
      <t>シュウシ</t>
    </rPh>
    <rPh sb="5" eb="7">
      <t>ヒリツ</t>
    </rPh>
    <rPh sb="8" eb="10">
      <t>ヘイセイ</t>
    </rPh>
    <rPh sb="12" eb="14">
      <t>ネンド</t>
    </rPh>
    <rPh sb="15" eb="17">
      <t>イッパン</t>
    </rPh>
    <rPh sb="38" eb="40">
      <t>ルイジ</t>
    </rPh>
    <rPh sb="40" eb="42">
      <t>ダンタイ</t>
    </rPh>
    <rPh sb="43" eb="45">
      <t>シタマワ</t>
    </rPh>
    <rPh sb="69" eb="70">
      <t>キン</t>
    </rPh>
    <rPh sb="77" eb="79">
      <t>ケイエイ</t>
    </rPh>
    <rPh sb="80" eb="83">
      <t>ケンゼンセイ</t>
    </rPh>
    <rPh sb="84" eb="85">
      <t>タモ</t>
    </rPh>
    <rPh sb="117" eb="118">
      <t>オヨ</t>
    </rPh>
    <rPh sb="119" eb="121">
      <t>キサイ</t>
    </rPh>
    <rPh sb="123" eb="124">
      <t>ガク</t>
    </rPh>
    <rPh sb="135" eb="137">
      <t>マイトシ</t>
    </rPh>
    <rPh sb="137" eb="140">
      <t>スウオクエン</t>
    </rPh>
    <rPh sb="142" eb="144">
      <t>ゾウカ</t>
    </rPh>
    <rPh sb="156" eb="158">
      <t>スイジュン</t>
    </rPh>
    <rPh sb="159" eb="161">
      <t>オオハバ</t>
    </rPh>
    <rPh sb="162" eb="163">
      <t>コ</t>
    </rPh>
    <rPh sb="168" eb="170">
      <t>シヨウ</t>
    </rPh>
    <rPh sb="170" eb="171">
      <t>リョウ</t>
    </rPh>
    <rPh sb="171" eb="173">
      <t>シュウニュウ</t>
    </rPh>
    <rPh sb="174" eb="175">
      <t>ミ</t>
    </rPh>
    <rPh sb="175" eb="176">
      <t>ア</t>
    </rPh>
    <rPh sb="179" eb="181">
      <t>キボ</t>
    </rPh>
    <rPh sb="182" eb="184">
      <t>ジギョウ</t>
    </rPh>
    <rPh sb="185" eb="186">
      <t>オコナ</t>
    </rPh>
    <rPh sb="193" eb="194">
      <t>シメ</t>
    </rPh>
    <rPh sb="210" eb="211">
      <t>オヨ</t>
    </rPh>
    <rPh sb="233" eb="235">
      <t>フタン</t>
    </rPh>
    <rPh sb="235" eb="236">
      <t>ブン</t>
    </rPh>
    <rPh sb="237" eb="239">
      <t>ワリアイ</t>
    </rPh>
    <rPh sb="240" eb="242">
      <t>ゲンショウ</t>
    </rPh>
    <rPh sb="248" eb="250">
      <t>ソウタイ</t>
    </rPh>
    <rPh sb="250" eb="251">
      <t>テキ</t>
    </rPh>
    <rPh sb="252" eb="254">
      <t>シヒ</t>
    </rPh>
    <rPh sb="254" eb="256">
      <t>フタン</t>
    </rPh>
    <rPh sb="256" eb="257">
      <t>ブン</t>
    </rPh>
    <rPh sb="258" eb="260">
      <t>ゾウカ</t>
    </rPh>
    <rPh sb="269" eb="271">
      <t>ドウトウ</t>
    </rPh>
    <rPh sb="272" eb="274">
      <t>スイジュン</t>
    </rPh>
    <rPh sb="402" eb="404">
      <t>ヘイセイ</t>
    </rPh>
    <rPh sb="409" eb="412">
      <t>ミシュウキン</t>
    </rPh>
    <rPh sb="413" eb="415">
      <t>ゾウカ</t>
    </rPh>
    <rPh sb="415" eb="416">
      <t>オヨ</t>
    </rPh>
    <rPh sb="417" eb="419">
      <t>ミハラ</t>
    </rPh>
    <rPh sb="419" eb="420">
      <t>キン</t>
    </rPh>
    <rPh sb="421" eb="423">
      <t>ゲンショウ</t>
    </rPh>
    <rPh sb="437" eb="439">
      <t>コンゴ</t>
    </rPh>
    <rPh sb="444" eb="446">
      <t>ゼンゴ</t>
    </rPh>
    <rPh sb="447" eb="449">
      <t>スイイ</t>
    </rPh>
    <rPh sb="454" eb="455">
      <t>カンガ</t>
    </rPh>
    <rPh sb="465" eb="466">
      <t>リツ</t>
    </rPh>
    <rPh sb="507" eb="509">
      <t>ヘイセイ</t>
    </rPh>
    <rPh sb="511" eb="513">
      <t>ネンド</t>
    </rPh>
    <rPh sb="515" eb="516">
      <t>ゲン</t>
    </rPh>
    <rPh sb="532" eb="534">
      <t>ネンカン</t>
    </rPh>
    <rPh sb="534" eb="535">
      <t>ソウ</t>
    </rPh>
    <rPh sb="535" eb="537">
      <t>ショリ</t>
    </rPh>
    <rPh sb="537" eb="539">
      <t>スイリョウ</t>
    </rPh>
    <rPh sb="540" eb="541">
      <t>ゲン</t>
    </rPh>
    <rPh sb="542" eb="543">
      <t>トモナ</t>
    </rPh>
    <rPh sb="557" eb="559">
      <t>ゲンショウ</t>
    </rPh>
    <rPh sb="572" eb="574">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</si>
</sst>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0.06</c:v>
                </c:pt>
                <c:pt idx="1">
                  <c:v>0.25</c:v>
                </c:pt>
                <c:pt idx="2">
                  <c:v>0.06</c:v>
                </c:pt>
                <c:pt idx="3">
                  <c:v>0.05</c:v>
                </c:pt>
                <c:pt idx="4" formatCode="#,##0.00;&quot;△&quot;#,##0.00">
                  <c:v>0</c:v>
                </c:pt>
              </c:numCache>
            </c:numRef>
          </c:val>
          <c:extLst>
            <c:ext xmlns:c16="http://schemas.microsoft.com/office/drawing/2014/chart" uri="{C3380CC4-5D6E-409C-BE32-E72D297353CC}">
              <c16:uniqueId val="{00000000-5788-4EB7-A3A4-9149EA9D8D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5788-4EB7-A3A4-9149EA9D8D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64.88</c:v>
                </c:pt>
                <c:pt idx="1">
                  <c:v>64.680000000000007</c:v>
                </c:pt>
                <c:pt idx="2">
                  <c:v>60.95</c:v>
                </c:pt>
                <c:pt idx="3">
                  <c:v>61.31</c:v>
                </c:pt>
                <c:pt idx="4">
                  <c:v>55.73</c:v>
                </c:pt>
              </c:numCache>
            </c:numRef>
          </c:val>
          <c:extLst>
            <c:ext xmlns:c16="http://schemas.microsoft.com/office/drawing/2014/chart" uri="{C3380CC4-5D6E-409C-BE32-E72D297353CC}">
              <c16:uniqueId val="{00000000-DA68-48E2-8B01-1F1F67C980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DA68-48E2-8B01-1F1F67C980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88.89</c:v>
                </c:pt>
                <c:pt idx="1">
                  <c:v>89.36</c:v>
                </c:pt>
                <c:pt idx="2">
                  <c:v>89.78</c:v>
                </c:pt>
                <c:pt idx="3">
                  <c:v>90.21</c:v>
                </c:pt>
                <c:pt idx="4">
                  <c:v>89.95</c:v>
                </c:pt>
              </c:numCache>
            </c:numRef>
          </c:val>
          <c:extLst>
            <c:ext xmlns:c16="http://schemas.microsoft.com/office/drawing/2014/chart" uri="{C3380CC4-5D6E-409C-BE32-E72D297353CC}">
              <c16:uniqueId val="{00000000-7C50-457A-A809-93B5912209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7C50-457A-A809-93B5912209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102.46</c:v>
                </c:pt>
                <c:pt idx="1">
                  <c:v>109.17</c:v>
                </c:pt>
                <c:pt idx="2">
                  <c:v>109.54</c:v>
                </c:pt>
                <c:pt idx="3">
                  <c:v>106.43</c:v>
                </c:pt>
                <c:pt idx="4">
                  <c:v>105.69</c:v>
                </c:pt>
              </c:numCache>
            </c:numRef>
          </c:val>
          <c:extLst>
            <c:ext xmlns:c16="http://schemas.microsoft.com/office/drawing/2014/chart" uri="{C3380CC4-5D6E-409C-BE32-E72D297353CC}">
              <c16:uniqueId val="{00000000-7AA9-4AD9-8E4C-2B524FD975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c:ext xmlns:c16="http://schemas.microsoft.com/office/drawing/2014/chart" uri="{C3380CC4-5D6E-409C-BE32-E72D297353CC}">
              <c16:uniqueId val="{00000001-7AA9-4AD9-8E4C-2B524FD975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5.59</c:v>
                </c:pt>
                <c:pt idx="1">
                  <c:v>10.29</c:v>
                </c:pt>
                <c:pt idx="2">
                  <c:v>12.53</c:v>
                </c:pt>
                <c:pt idx="3">
                  <c:v>14.85</c:v>
                </c:pt>
                <c:pt idx="4">
                  <c:v>17.07</c:v>
                </c:pt>
              </c:numCache>
            </c:numRef>
          </c:val>
          <c:extLst>
            <c:ext xmlns:c16="http://schemas.microsoft.com/office/drawing/2014/chart" uri="{C3380CC4-5D6E-409C-BE32-E72D297353CC}">
              <c16:uniqueId val="{00000000-A03B-4812-9CF3-61AE1637A0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c:ext xmlns:c16="http://schemas.microsoft.com/office/drawing/2014/chart" uri="{C3380CC4-5D6E-409C-BE32-E72D297353CC}">
              <c16:uniqueId val="{00000001-A03B-4812-9CF3-61AE1637A0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0.8</c:v>
                </c:pt>
                <c:pt idx="1">
                  <c:v>1.46</c:v>
                </c:pt>
                <c:pt idx="2">
                  <c:v>1.85</c:v>
                </c:pt>
                <c:pt idx="3">
                  <c:v>1.9</c:v>
                </c:pt>
                <c:pt idx="4">
                  <c:v>2.0499999999999998</c:v>
                </c:pt>
              </c:numCache>
            </c:numRef>
          </c:val>
          <c:extLst>
            <c:ext xmlns:c16="http://schemas.microsoft.com/office/drawing/2014/chart" uri="{C3380CC4-5D6E-409C-BE32-E72D297353CC}">
              <c16:uniqueId val="{00000000-BAC3-4BCF-BE43-3EC92B304F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c:ext xmlns:c16="http://schemas.microsoft.com/office/drawing/2014/chart" uri="{C3380CC4-5D6E-409C-BE32-E72D297353CC}">
              <c16:uniqueId val="{00000001-BAC3-4BCF-BE43-3EC92B304F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9-4C1D-B29F-9B10C4994B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c:ext xmlns:c16="http://schemas.microsoft.com/office/drawing/2014/chart" uri="{C3380CC4-5D6E-409C-BE32-E72D297353CC}">
              <c16:uniqueId val="{00000001-5389-4C1D-B29F-9B10C4994B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213.41</c:v>
                </c:pt>
                <c:pt idx="1">
                  <c:v>85.83</c:v>
                </c:pt>
                <c:pt idx="2">
                  <c:v>94.21</c:v>
                </c:pt>
                <c:pt idx="3">
                  <c:v>94.37</c:v>
                </c:pt>
                <c:pt idx="4">
                  <c:v>108.14</c:v>
                </c:pt>
              </c:numCache>
            </c:numRef>
          </c:val>
          <c:extLst>
            <c:ext xmlns:c16="http://schemas.microsoft.com/office/drawing/2014/chart" uri="{C3380CC4-5D6E-409C-BE32-E72D297353CC}">
              <c16:uniqueId val="{00000000-19E3-4E72-AD5B-FC615415CD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19E3-4E72-AD5B-FC615415CD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801.6</c:v>
                </c:pt>
                <c:pt idx="1">
                  <c:v>702.87</c:v>
                </c:pt>
                <c:pt idx="2">
                  <c:v>665.06</c:v>
                </c:pt>
                <c:pt idx="3">
                  <c:v>814.55</c:v>
                </c:pt>
                <c:pt idx="4">
                  <c:v>1023.59</c:v>
                </c:pt>
              </c:numCache>
            </c:numRef>
          </c:val>
          <c:extLst>
            <c:ext xmlns:c16="http://schemas.microsoft.com/office/drawing/2014/chart" uri="{C3380CC4-5D6E-409C-BE32-E72D297353CC}">
              <c16:uniqueId val="{00000000-C274-4CE6-826F-7BB5602B38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C274-4CE6-826F-7BB5602B38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104.74</c:v>
                </c:pt>
                <c:pt idx="1">
                  <c:v>122.67</c:v>
                </c:pt>
                <c:pt idx="2">
                  <c:v>124.03</c:v>
                </c:pt>
                <c:pt idx="3">
                  <c:v>115.55</c:v>
                </c:pt>
                <c:pt idx="4">
                  <c:v>100</c:v>
                </c:pt>
              </c:numCache>
            </c:numRef>
          </c:val>
          <c:extLst>
            <c:ext xmlns:c16="http://schemas.microsoft.com/office/drawing/2014/chart" uri="{C3380CC4-5D6E-409C-BE32-E72D297353CC}">
              <c16:uniqueId val="{00000000-365A-43FC-B0E9-DF590330A1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365A-43FC-B0E9-DF590330A1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148.72</c:v>
                </c:pt>
                <c:pt idx="1">
                  <c:v>126.91</c:v>
                </c:pt>
                <c:pt idx="2">
                  <c:v>125.47</c:v>
                </c:pt>
                <c:pt idx="3">
                  <c:v>134.59</c:v>
                </c:pt>
                <c:pt idx="4">
                  <c:v>155.53</c:v>
                </c:pt>
              </c:numCache>
            </c:numRef>
          </c:val>
          <c:extLst>
            <c:ext xmlns:c16="http://schemas.microsoft.com/office/drawing/2014/chart" uri="{C3380CC4-5D6E-409C-BE32-E72D297353CC}">
              <c16:uniqueId val="{00000000-4BF9-4B53-A506-A3CF7D70A7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4BF9-4B53-A506-A3CF7D70A7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116665</v>
      </c>
      <c r="AM8" s="67"/>
      <c r="AN8" s="67"/>
      <c r="AO8" s="67"/>
      <c r="AP8" s="67"/>
      <c r="AQ8" s="67"/>
      <c r="AR8" s="67"/>
      <c r="AS8" s="67"/>
      <c r="AT8" s="66">
        <f>データ!T6</f>
        <v>189.37</v>
      </c>
      <c r="AU8" s="66"/>
      <c r="AV8" s="66"/>
      <c r="AW8" s="66"/>
      <c r="AX8" s="66"/>
      <c r="AY8" s="66"/>
      <c r="AZ8" s="66"/>
      <c r="BA8" s="66"/>
      <c r="BB8" s="66">
        <f>データ!U6</f>
        <v>616.07000000000005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50.2</v>
      </c>
      <c r="J10" s="66"/>
      <c r="K10" s="66"/>
      <c r="L10" s="66"/>
      <c r="M10" s="66"/>
      <c r="N10" s="66"/>
      <c r="O10" s="66"/>
      <c r="P10" s="66">
        <f>データ!P6</f>
        <v>66.430000000000007</v>
      </c>
      <c r="Q10" s="66"/>
      <c r="R10" s="66"/>
      <c r="S10" s="66"/>
      <c r="T10" s="66"/>
      <c r="U10" s="66"/>
      <c r="V10" s="66"/>
      <c r="W10" s="66">
        <f>データ!Q6</f>
        <v>74.290000000000006</v>
      </c>
      <c r="X10" s="66"/>
      <c r="Y10" s="66"/>
      <c r="Z10" s="66"/>
      <c r="AA10" s="66"/>
      <c r="AB10" s="66"/>
      <c r="AC10" s="66"/>
      <c r="AD10" s="67">
        <f>データ!R6</f>
        <v>2700</v>
      </c>
      <c r="AE10" s="67"/>
      <c r="AF10" s="67"/>
      <c r="AG10" s="67"/>
      <c r="AH10" s="67"/>
      <c r="AI10" s="67"/>
      <c r="AJ10" s="67"/>
      <c r="AK10" s="2"/>
      <c r="AL10" s="67">
        <f>データ!V6</f>
        <v>77282</v>
      </c>
      <c r="AM10" s="67"/>
      <c r="AN10" s="67"/>
      <c r="AO10" s="67"/>
      <c r="AP10" s="67"/>
      <c r="AQ10" s="67"/>
      <c r="AR10" s="67"/>
      <c r="AS10" s="67"/>
      <c r="AT10" s="66">
        <f>データ!W6</f>
        <v>19.739999999999998</v>
      </c>
      <c r="AU10" s="66"/>
      <c r="AV10" s="66"/>
      <c r="AW10" s="66"/>
      <c r="AX10" s="66"/>
      <c r="AY10" s="66"/>
      <c r="AZ10" s="66"/>
      <c r="BA10" s="66"/>
      <c r="BB10" s="66">
        <f>データ!X6</f>
        <v>3914.99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8VT09GWbk1FXVhmjLsjFasYKQtQtI2SuS17CHHSYmhquJHaY4GghbMDQLEUPkedgrA2dGv4djog8aX7zbzJUA==" saltValue="NdStFYqQYIhNMtsocnAG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352063</v>
      </c>
      <c r="D6" s="33">
        <f t="shared" si="3"/>
        <v>46</v>
      </c>
      <c r="E6" s="33">
        <f t="shared" si="3"/>
        <v>17</v>
      </c>
      <c r="F6" s="33">
        <f t="shared" si="3"/>
        <v>1</v>
      </c>
      <c r="G6" s="33">
        <f t="shared" si="3"/>
        <v>0</v>
      </c>
      <c r="H6" s="33" t="str">
        <f t="shared" si="3"/>
        <v>山口県　防府市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50.2</v>
      </c>
      <c r="P6" s="34">
        <f t="shared" si="3"/>
        <v>66.430000000000007</v>
      </c>
      <c r="Q6" s="34">
        <f t="shared" si="3"/>
        <v>74.290000000000006</v>
      </c>
      <c r="R6" s="34">
        <f t="shared" si="3"/>
        <v>2700</v>
      </c>
      <c r="S6" s="34">
        <f t="shared" si="3"/>
        <v>116665</v>
      </c>
      <c r="T6" s="34">
        <f t="shared" si="3"/>
        <v>189.37</v>
      </c>
      <c r="U6" s="34">
        <f t="shared" si="3"/>
        <v>616.07000000000005</v>
      </c>
      <c r="V6" s="34">
        <f t="shared" si="3"/>
        <v>77282</v>
      </c>
      <c r="W6" s="34">
        <f t="shared" si="3"/>
        <v>19.739999999999998</v>
      </c>
      <c r="X6" s="34">
        <f t="shared" si="3"/>
        <v>3914.99</v>
      </c>
      <c r="Y6" s="35">
        <f>IF(Y7="",NA(),Y7)</f>
        <v>102.46</v>
      </c>
      <c r="Z6" s="35">
        <f t="shared" ref="Z6:AH6" si="4">IF(Z7="",NA(),Z7)</f>
        <v>109.17</v>
      </c>
      <c r="AA6" s="35">
        <f t="shared" si="4"/>
        <v>109.54</v>
      </c>
      <c r="AB6" s="35">
        <f t="shared" si="4"/>
        <v>106.43</v>
      </c>
      <c r="AC6" s="35">
        <f t="shared" si="4"/>
        <v>105.69</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213.41</v>
      </c>
      <c r="AV6" s="35">
        <f t="shared" ref="AV6:BD6" si="6">IF(AV7="",NA(),AV7)</f>
        <v>85.83</v>
      </c>
      <c r="AW6" s="35">
        <f t="shared" si="6"/>
        <v>94.21</v>
      </c>
      <c r="AX6" s="35">
        <f t="shared" si="6"/>
        <v>94.37</v>
      </c>
      <c r="AY6" s="35">
        <f t="shared" si="6"/>
        <v>108.14</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801.6</v>
      </c>
      <c r="BG6" s="35">
        <f t="shared" ref="BG6:BO6" si="7">IF(BG7="",NA(),BG7)</f>
        <v>702.87</v>
      </c>
      <c r="BH6" s="35">
        <f t="shared" si="7"/>
        <v>665.06</v>
      </c>
      <c r="BI6" s="35">
        <f t="shared" si="7"/>
        <v>814.55</v>
      </c>
      <c r="BJ6" s="35">
        <f t="shared" si="7"/>
        <v>1023.59</v>
      </c>
      <c r="BK6" s="35">
        <f t="shared" si="7"/>
        <v>885.97</v>
      </c>
      <c r="BL6" s="35">
        <f t="shared" si="7"/>
        <v>854.16</v>
      </c>
      <c r="BM6" s="35">
        <f t="shared" si="7"/>
        <v>848.31</v>
      </c>
      <c r="BN6" s="35">
        <f t="shared" si="7"/>
        <v>774.99</v>
      </c>
      <c r="BO6" s="35">
        <f t="shared" si="7"/>
        <v>799.41</v>
      </c>
      <c r="BP6" s="34" t="str">
        <f>IF(BP7="","",IF(BP7="-","【-】","【"&amp;SUBSTITUTE(TEXT(BP7,"#,##0.00"),"-","△")&amp;"】"))</f>
        <v>【707.33】</v>
      </c>
      <c r="BQ6" s="35">
        <f>IF(BQ7="",NA(),BQ7)</f>
        <v>104.74</v>
      </c>
      <c r="BR6" s="35">
        <f t="shared" ref="BR6:BZ6" si="8">IF(BR7="",NA(),BR7)</f>
        <v>122.67</v>
      </c>
      <c r="BS6" s="35">
        <f t="shared" si="8"/>
        <v>124.03</v>
      </c>
      <c r="BT6" s="35">
        <f t="shared" si="8"/>
        <v>115.55</v>
      </c>
      <c r="BU6" s="35">
        <f t="shared" si="8"/>
        <v>100</v>
      </c>
      <c r="BV6" s="35">
        <f t="shared" si="8"/>
        <v>89.94</v>
      </c>
      <c r="BW6" s="35">
        <f t="shared" si="8"/>
        <v>93.13</v>
      </c>
      <c r="BX6" s="35">
        <f t="shared" si="8"/>
        <v>94.38</v>
      </c>
      <c r="BY6" s="35">
        <f t="shared" si="8"/>
        <v>96.57</v>
      </c>
      <c r="BZ6" s="35">
        <f t="shared" si="8"/>
        <v>96.54</v>
      </c>
      <c r="CA6" s="34" t="str">
        <f>IF(CA7="","",IF(CA7="-","【-】","【"&amp;SUBSTITUTE(TEXT(CA7,"#,##0.00"),"-","△")&amp;"】"))</f>
        <v>【101.26】</v>
      </c>
      <c r="CB6" s="35">
        <f>IF(CB7="",NA(),CB7)</f>
        <v>148.72</v>
      </c>
      <c r="CC6" s="35">
        <f t="shared" ref="CC6:CK6" si="9">IF(CC7="",NA(),CC7)</f>
        <v>126.91</v>
      </c>
      <c r="CD6" s="35">
        <f t="shared" si="9"/>
        <v>125.47</v>
      </c>
      <c r="CE6" s="35">
        <f t="shared" si="9"/>
        <v>134.59</v>
      </c>
      <c r="CF6" s="35">
        <f t="shared" si="9"/>
        <v>155.53</v>
      </c>
      <c r="CG6" s="35">
        <f t="shared" si="9"/>
        <v>168.57</v>
      </c>
      <c r="CH6" s="35">
        <f t="shared" si="9"/>
        <v>167.97</v>
      </c>
      <c r="CI6" s="35">
        <f t="shared" si="9"/>
        <v>165.45</v>
      </c>
      <c r="CJ6" s="35">
        <f t="shared" si="9"/>
        <v>161.54</v>
      </c>
      <c r="CK6" s="35">
        <f t="shared" si="9"/>
        <v>162.81</v>
      </c>
      <c r="CL6" s="34" t="str">
        <f>IF(CL7="","",IF(CL7="-","【-】","【"&amp;SUBSTITUTE(TEXT(CL7,"#,##0.00"),"-","△")&amp;"】"))</f>
        <v>【136.39】</v>
      </c>
      <c r="CM6" s="35">
        <f>IF(CM7="",NA(),CM7)</f>
        <v>64.88</v>
      </c>
      <c r="CN6" s="35">
        <f t="shared" ref="CN6:CV6" si="10">IF(CN7="",NA(),CN7)</f>
        <v>64.680000000000007</v>
      </c>
      <c r="CO6" s="35">
        <f t="shared" si="10"/>
        <v>60.95</v>
      </c>
      <c r="CP6" s="35">
        <f t="shared" si="10"/>
        <v>61.31</v>
      </c>
      <c r="CQ6" s="35">
        <f t="shared" si="10"/>
        <v>55.73</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88.89</v>
      </c>
      <c r="CY6" s="35">
        <f t="shared" ref="CY6:DG6" si="11">IF(CY7="",NA(),CY7)</f>
        <v>89.36</v>
      </c>
      <c r="CZ6" s="35">
        <f t="shared" si="11"/>
        <v>89.78</v>
      </c>
      <c r="DA6" s="35">
        <f t="shared" si="11"/>
        <v>90.21</v>
      </c>
      <c r="DB6" s="35">
        <f t="shared" si="11"/>
        <v>89.95</v>
      </c>
      <c r="DC6" s="35">
        <f t="shared" si="11"/>
        <v>90.91</v>
      </c>
      <c r="DD6" s="35">
        <f t="shared" si="11"/>
        <v>91.11</v>
      </c>
      <c r="DE6" s="35">
        <f t="shared" si="11"/>
        <v>91.44</v>
      </c>
      <c r="DF6" s="35">
        <f t="shared" si="11"/>
        <v>91.76</v>
      </c>
      <c r="DG6" s="35">
        <f t="shared" si="11"/>
        <v>92.3</v>
      </c>
      <c r="DH6" s="34" t="str">
        <f>IF(DH7="","",IF(DH7="-","【-】","【"&amp;SUBSTITUTE(TEXT(DH7,"#,##0.00"),"-","△")&amp;"】"))</f>
        <v>【95.06】</v>
      </c>
      <c r="DI6" s="35">
        <f>IF(DI7="",NA(),DI7)</f>
        <v>5.59</v>
      </c>
      <c r="DJ6" s="35">
        <f t="shared" ref="DJ6:DR6" si="12">IF(DJ7="",NA(),DJ7)</f>
        <v>10.29</v>
      </c>
      <c r="DK6" s="35">
        <f t="shared" si="12"/>
        <v>12.53</v>
      </c>
      <c r="DL6" s="35">
        <f t="shared" si="12"/>
        <v>14.85</v>
      </c>
      <c r="DM6" s="35">
        <f t="shared" si="12"/>
        <v>17.07</v>
      </c>
      <c r="DN6" s="35">
        <f t="shared" si="12"/>
        <v>12.9</v>
      </c>
      <c r="DO6" s="35">
        <f t="shared" si="12"/>
        <v>25.52</v>
      </c>
      <c r="DP6" s="35">
        <f t="shared" si="12"/>
        <v>25.89</v>
      </c>
      <c r="DQ6" s="35">
        <f t="shared" si="12"/>
        <v>26.63</v>
      </c>
      <c r="DR6" s="35">
        <f t="shared" si="12"/>
        <v>25.61</v>
      </c>
      <c r="DS6" s="34" t="str">
        <f>IF(DS7="","",IF(DS7="-","【-】","【"&amp;SUBSTITUTE(TEXT(DS7,"#,##0.00"),"-","△")&amp;"】"))</f>
        <v>【38.13】</v>
      </c>
      <c r="DT6" s="35">
        <f>IF(DT7="",NA(),DT7)</f>
        <v>0.8</v>
      </c>
      <c r="DU6" s="35">
        <f t="shared" ref="DU6:EC6" si="13">IF(DU7="",NA(),DU7)</f>
        <v>1.46</v>
      </c>
      <c r="DV6" s="35">
        <f t="shared" si="13"/>
        <v>1.85</v>
      </c>
      <c r="DW6" s="35">
        <f t="shared" si="13"/>
        <v>1.9</v>
      </c>
      <c r="DX6" s="35">
        <f t="shared" si="13"/>
        <v>2.0499999999999998</v>
      </c>
      <c r="DY6" s="35">
        <f t="shared" si="13"/>
        <v>0.71</v>
      </c>
      <c r="DZ6" s="35">
        <f t="shared" si="13"/>
        <v>0.76</v>
      </c>
      <c r="EA6" s="35">
        <f t="shared" si="13"/>
        <v>0.71</v>
      </c>
      <c r="EB6" s="35">
        <f t="shared" si="13"/>
        <v>0.95</v>
      </c>
      <c r="EC6" s="35">
        <f t="shared" si="13"/>
        <v>1.07</v>
      </c>
      <c r="ED6" s="34" t="str">
        <f>IF(ED7="","",IF(ED7="-","【-】","【"&amp;SUBSTITUTE(TEXT(ED7,"#,##0.00"),"-","△")&amp;"】"))</f>
        <v>【5.37】</v>
      </c>
      <c r="EE6" s="35">
        <f>IF(EE7="",NA(),EE7)</f>
        <v>0.06</v>
      </c>
      <c r="EF6" s="35">
        <f t="shared" ref="EF6:EN6" si="14">IF(EF7="",NA(),EF7)</f>
        <v>0.25</v>
      </c>
      <c r="EG6" s="35">
        <f t="shared" si="14"/>
        <v>0.06</v>
      </c>
      <c r="EH6" s="35">
        <f t="shared" si="14"/>
        <v>0.05</v>
      </c>
      <c r="EI6" s="34">
        <f t="shared" si="14"/>
        <v>0</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352063</v>
      </c>
      <c r="D7" s="37">
        <v>46</v>
      </c>
      <c r="E7" s="37">
        <v>17</v>
      </c>
      <c r="F7" s="37">
        <v>1</v>
      </c>
      <c r="G7" s="37">
        <v>0</v>
      </c>
      <c r="H7" s="37" t="s">
        <v>108</v>
      </c>
      <c r="I7" s="37" t="s">
        <v>109</v>
      </c>
      <c r="J7" s="37" t="s">
        <v>110</v>
      </c>
      <c r="K7" s="37" t="s">
        <v>111</v>
      </c>
      <c r="L7" s="37" t="s">
        <v>112</v>
      </c>
      <c r="M7" s="37" t="s">
        <v>113</v>
      </c>
      <c r="N7" s="38" t="s">
        <v>114</v>
      </c>
      <c r="O7" s="38">
        <v>50.2</v>
      </c>
      <c r="P7" s="38">
        <v>66.430000000000007</v>
      </c>
      <c r="Q7" s="38">
        <v>74.290000000000006</v>
      </c>
      <c r="R7" s="38">
        <v>2700</v>
      </c>
      <c r="S7" s="38">
        <v>116665</v>
      </c>
      <c r="T7" s="38">
        <v>189.37</v>
      </c>
      <c r="U7" s="38">
        <v>616.07000000000005</v>
      </c>
      <c r="V7" s="38">
        <v>77282</v>
      </c>
      <c r="W7" s="38">
        <v>19.739999999999998</v>
      </c>
      <c r="X7" s="38">
        <v>3914.99</v>
      </c>
      <c r="Y7" s="38">
        <v>102.46</v>
      </c>
      <c r="Z7" s="38">
        <v>109.17</v>
      </c>
      <c r="AA7" s="38">
        <v>109.54</v>
      </c>
      <c r="AB7" s="38">
        <v>106.43</v>
      </c>
      <c r="AC7" s="38">
        <v>105.69</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213.41</v>
      </c>
      <c r="AV7" s="38">
        <v>85.83</v>
      </c>
      <c r="AW7" s="38">
        <v>94.21</v>
      </c>
      <c r="AX7" s="38">
        <v>94.37</v>
      </c>
      <c r="AY7" s="38">
        <v>108.14</v>
      </c>
      <c r="AZ7" s="38">
        <v>316.92</v>
      </c>
      <c r="BA7" s="38">
        <v>79.239999999999995</v>
      </c>
      <c r="BB7" s="38">
        <v>78.930000000000007</v>
      </c>
      <c r="BC7" s="38">
        <v>77.94</v>
      </c>
      <c r="BD7" s="38">
        <v>78.45</v>
      </c>
      <c r="BE7" s="38">
        <v>66.41</v>
      </c>
      <c r="BF7" s="38">
        <v>801.6</v>
      </c>
      <c r="BG7" s="38">
        <v>702.87</v>
      </c>
      <c r="BH7" s="38">
        <v>665.06</v>
      </c>
      <c r="BI7" s="38">
        <v>814.55</v>
      </c>
      <c r="BJ7" s="38">
        <v>1023.59</v>
      </c>
      <c r="BK7" s="38">
        <v>885.97</v>
      </c>
      <c r="BL7" s="38">
        <v>854.16</v>
      </c>
      <c r="BM7" s="38">
        <v>848.31</v>
      </c>
      <c r="BN7" s="38">
        <v>774.99</v>
      </c>
      <c r="BO7" s="38">
        <v>799.41</v>
      </c>
      <c r="BP7" s="38">
        <v>707.33</v>
      </c>
      <c r="BQ7" s="38">
        <v>104.74</v>
      </c>
      <c r="BR7" s="38">
        <v>122.67</v>
      </c>
      <c r="BS7" s="38">
        <v>124.03</v>
      </c>
      <c r="BT7" s="38">
        <v>115.55</v>
      </c>
      <c r="BU7" s="38">
        <v>100</v>
      </c>
      <c r="BV7" s="38">
        <v>89.94</v>
      </c>
      <c r="BW7" s="38">
        <v>93.13</v>
      </c>
      <c r="BX7" s="38">
        <v>94.38</v>
      </c>
      <c r="BY7" s="38">
        <v>96.57</v>
      </c>
      <c r="BZ7" s="38">
        <v>96.54</v>
      </c>
      <c r="CA7" s="38">
        <v>101.26</v>
      </c>
      <c r="CB7" s="38">
        <v>148.72</v>
      </c>
      <c r="CC7" s="38">
        <v>126.91</v>
      </c>
      <c r="CD7" s="38">
        <v>125.47</v>
      </c>
      <c r="CE7" s="38">
        <v>134.59</v>
      </c>
      <c r="CF7" s="38">
        <v>155.53</v>
      </c>
      <c r="CG7" s="38">
        <v>168.57</v>
      </c>
      <c r="CH7" s="38">
        <v>167.97</v>
      </c>
      <c r="CI7" s="38">
        <v>165.45</v>
      </c>
      <c r="CJ7" s="38">
        <v>161.54</v>
      </c>
      <c r="CK7" s="38">
        <v>162.81</v>
      </c>
      <c r="CL7" s="38">
        <v>136.38999999999999</v>
      </c>
      <c r="CM7" s="38">
        <v>64.88</v>
      </c>
      <c r="CN7" s="38">
        <v>64.680000000000007</v>
      </c>
      <c r="CO7" s="38">
        <v>60.95</v>
      </c>
      <c r="CP7" s="38">
        <v>61.31</v>
      </c>
      <c r="CQ7" s="38">
        <v>55.73</v>
      </c>
      <c r="CR7" s="38">
        <v>64.12</v>
      </c>
      <c r="CS7" s="38">
        <v>64.87</v>
      </c>
      <c r="CT7" s="38">
        <v>65.62</v>
      </c>
      <c r="CU7" s="38">
        <v>64.67</v>
      </c>
      <c r="CV7" s="38">
        <v>64.959999999999994</v>
      </c>
      <c r="CW7" s="38">
        <v>60.13</v>
      </c>
      <c r="CX7" s="38">
        <v>88.89</v>
      </c>
      <c r="CY7" s="38">
        <v>89.36</v>
      </c>
      <c r="CZ7" s="38">
        <v>89.78</v>
      </c>
      <c r="DA7" s="38">
        <v>90.21</v>
      </c>
      <c r="DB7" s="38">
        <v>89.95</v>
      </c>
      <c r="DC7" s="38">
        <v>90.91</v>
      </c>
      <c r="DD7" s="38">
        <v>91.11</v>
      </c>
      <c r="DE7" s="38">
        <v>91.44</v>
      </c>
      <c r="DF7" s="38">
        <v>91.76</v>
      </c>
      <c r="DG7" s="38">
        <v>92.3</v>
      </c>
      <c r="DH7" s="38">
        <v>95.06</v>
      </c>
      <c r="DI7" s="38">
        <v>5.59</v>
      </c>
      <c r="DJ7" s="38">
        <v>10.29</v>
      </c>
      <c r="DK7" s="38">
        <v>12.53</v>
      </c>
      <c r="DL7" s="38">
        <v>14.85</v>
      </c>
      <c r="DM7" s="38">
        <v>17.07</v>
      </c>
      <c r="DN7" s="38">
        <v>12.9</v>
      </c>
      <c r="DO7" s="38">
        <v>25.52</v>
      </c>
      <c r="DP7" s="38">
        <v>25.89</v>
      </c>
      <c r="DQ7" s="38">
        <v>26.63</v>
      </c>
      <c r="DR7" s="38">
        <v>25.61</v>
      </c>
      <c r="DS7" s="38">
        <v>38.130000000000003</v>
      </c>
      <c r="DT7" s="38">
        <v>0.8</v>
      </c>
      <c r="DU7" s="38">
        <v>1.46</v>
      </c>
      <c r="DV7" s="38">
        <v>1.85</v>
      </c>
      <c r="DW7" s="38">
        <v>1.9</v>
      </c>
      <c r="DX7" s="38">
        <v>2.0499999999999998</v>
      </c>
      <c r="DY7" s="38">
        <v>0.71</v>
      </c>
      <c r="DZ7" s="38">
        <v>0.76</v>
      </c>
      <c r="EA7" s="38">
        <v>0.71</v>
      </c>
      <c r="EB7" s="38">
        <v>0.95</v>
      </c>
      <c r="EC7" s="38">
        <v>1.07</v>
      </c>
      <c r="ED7" s="38">
        <v>5.37</v>
      </c>
      <c r="EE7" s="38">
        <v>0.06</v>
      </c>
      <c r="EF7" s="38">
        <v>0.25</v>
      </c>
      <c r="EG7" s="38">
        <v>0.06</v>
      </c>
      <c r="EH7" s="38">
        <v>0.05</v>
      </c>
      <c r="EI7" s="38">
        <v>0</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wb5083</cp:lastModifiedBy>
  <cp:lastPrinted>2019-02-26T01:52:52Z</cp:lastPrinted>
  <dcterms:created xsi:type="dcterms:W3CDTF">2018-12-03T08:50:51Z</dcterms:created>
  <dcterms:modified xsi:type="dcterms:W3CDTF">2019-02-26T01:52:53Z</dcterms:modified>
  <cp:category/>
</cp:coreProperties>
</file>