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60■庁内各課\03財政部\財政課\経営比較分析表\H29年度決算\提出\"/>
    </mc:Choice>
  </mc:AlternateContent>
  <workbookProtection workbookAlgorithmName="SHA-512" workbookHashValue="dVt4MQvk3obHUn1mP+arW6luT3K46Vc9B1vBuC+lr7+nbmw0QqKWqcfJHzr06uYcMpin4l0BT4CrdQRuyBihSQ==" workbookSaltValue="tc3ivCVy1Kh6U/ZQW2cqz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LJ54" i="4" s="1"/>
  <c r="CS7" i="5"/>
  <c r="KV54" i="4" s="1"/>
  <c r="CR7" i="5"/>
  <c r="CQ7" i="5"/>
  <c r="CP7" i="5"/>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AF53" i="4" s="1"/>
  <c r="BF7" i="5"/>
  <c r="R53" i="4" s="1"/>
  <c r="BD7" i="5"/>
  <c r="BC7" i="5"/>
  <c r="BB7" i="5"/>
  <c r="HV32" i="4" s="1"/>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BH31" i="4" s="1"/>
  <c r="AA7" i="5"/>
  <c r="AT31" i="4" s="1"/>
  <c r="Z7" i="5"/>
  <c r="Y7" i="5"/>
  <c r="X7" i="5"/>
  <c r="LO10" i="4" s="1"/>
  <c r="W7" i="5"/>
  <c r="JV10" i="4" s="1"/>
  <c r="V7" i="5"/>
  <c r="U7" i="5"/>
  <c r="T7" i="5"/>
  <c r="JV8" i="4" s="1"/>
  <c r="S7" i="5"/>
  <c r="IC8" i="4" s="1"/>
  <c r="R7" i="5"/>
  <c r="Q7" i="5"/>
  <c r="P7" i="5"/>
  <c r="O7" i="5"/>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ML54" i="4"/>
  <c r="LX54" i="4"/>
  <c r="KH54" i="4"/>
  <c r="HV54" i="4"/>
  <c r="HH54" i="4"/>
  <c r="FJ54" i="4"/>
  <c r="EV54" i="4"/>
  <c r="EH54" i="4"/>
  <c r="DF54" i="4"/>
  <c r="BV54" i="4"/>
  <c r="BH54" i="4"/>
  <c r="AT54" i="4"/>
  <c r="AF54" i="4"/>
  <c r="R54" i="4"/>
  <c r="ML53" i="4"/>
  <c r="LX53" i="4"/>
  <c r="KV53" i="4"/>
  <c r="KH53" i="4"/>
  <c r="IJ53" i="4"/>
  <c r="HV53" i="4"/>
  <c r="HH53" i="4"/>
  <c r="FJ53" i="4"/>
  <c r="EV53" i="4"/>
  <c r="EH53" i="4"/>
  <c r="DT53" i="4"/>
  <c r="DF53" i="4"/>
  <c r="BH53" i="4"/>
  <c r="AT53" i="4"/>
  <c r="IX32" i="4"/>
  <c r="IJ32" i="4"/>
  <c r="GT32" i="4"/>
  <c r="FJ32" i="4"/>
  <c r="EH32" i="4"/>
  <c r="DT32" i="4"/>
  <c r="DF32" i="4"/>
  <c r="BV32" i="4"/>
  <c r="BH32" i="4"/>
  <c r="AT32" i="4"/>
  <c r="R32" i="4"/>
  <c r="IX31" i="4"/>
  <c r="IJ31" i="4"/>
  <c r="HH31" i="4"/>
  <c r="GT31" i="4"/>
  <c r="FJ31" i="4"/>
  <c r="EV31" i="4"/>
  <c r="EH31" i="4"/>
  <c r="DT31" i="4"/>
  <c r="DF31" i="4"/>
  <c r="BV31" i="4"/>
  <c r="AF31" i="4"/>
  <c r="R31" i="4"/>
  <c r="IC10" i="4"/>
  <c r="DU10" i="4"/>
  <c r="CF10" i="4"/>
  <c r="AQ10" i="4"/>
  <c r="B10" i="4"/>
  <c r="LO8" i="4"/>
  <c r="FJ8" i="4"/>
  <c r="DU8" i="4"/>
  <c r="B8" i="4"/>
  <c r="B6" i="4"/>
  <c r="M88" i="4" l="1"/>
  <c r="BV30" i="4"/>
  <c r="IX52" i="4"/>
  <c r="BV52" i="4"/>
  <c r="ML52" i="4"/>
  <c r="BV76" i="4"/>
  <c r="FJ52" i="4"/>
  <c r="IX30" i="4"/>
  <c r="FJ30" i="4"/>
  <c r="ML76" i="4"/>
  <c r="IX76" i="4"/>
  <c r="C11" i="5"/>
  <c r="D11" i="5"/>
  <c r="E11" i="5"/>
  <c r="B11" i="5"/>
  <c r="LJ76" i="4" l="1"/>
  <c r="AT52" i="4"/>
  <c r="EH30" i="4"/>
  <c r="EH52" i="4"/>
  <c r="HV76" i="4"/>
  <c r="LJ52" i="4"/>
  <c r="AT30" i="4"/>
  <c r="HV52" i="4"/>
  <c r="AT76" i="4"/>
  <c r="HV30" i="4"/>
  <c r="AF76" i="4"/>
  <c r="DT52" i="4"/>
  <c r="HH30" i="4"/>
  <c r="AF30" i="4"/>
  <c r="KV76" i="4"/>
  <c r="AF52" i="4"/>
  <c r="DT30" i="4"/>
  <c r="HH76" i="4"/>
  <c r="KV52" i="4"/>
  <c r="HH52" i="4"/>
  <c r="GT52" i="4"/>
  <c r="KH76" i="4"/>
  <c r="R76" i="4"/>
  <c r="DF52" i="4"/>
  <c r="GT30" i="4"/>
  <c r="R52" i="4"/>
  <c r="DF30" i="4"/>
  <c r="KH52" i="4"/>
  <c r="R30" i="4"/>
  <c r="GT76" i="4"/>
  <c r="LX76" i="4"/>
  <c r="BH52" i="4"/>
  <c r="IJ76" i="4"/>
  <c r="LX52" i="4"/>
  <c r="BH30" i="4"/>
  <c r="BH76" i="4"/>
  <c r="EV52" i="4"/>
  <c r="EV30" i="4"/>
  <c r="IJ52" i="4"/>
  <c r="IJ30" i="4"/>
</calcChain>
</file>

<file path=xl/sharedStrings.xml><?xml version="1.0" encoding="utf-8"?>
<sst xmlns="http://schemas.openxmlformats.org/spreadsheetml/2006/main" count="312" uniqueCount="156">
  <si>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</si>
  <si>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</si>
  <si>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</si>
  <si>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</si>
  <si>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</si>
  <si>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</si>
  <si>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</si>
  <si>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</si>
  <si>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</si>
  <si>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</si>
  <si>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</si>
  <si>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</si>
  <si>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</si>
  <si>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</si>
  <si>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</si>
  <si>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</si>
  <si>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</si>
  <si>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</si>
  <si>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</si>
  <si>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</si>
  <si>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</si>
  <si>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</si>
  <si>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</si>
  <si>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</si>
  <si>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</si>
  <si>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</si>
  <si>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</si>
  <si>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</si>
  <si>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</si>
  <si>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</si>
  <si>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</si>
  <si>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</si>
  <si>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</si>
  <si>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</si>
  <si>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</si>
  <si>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</si>
  <si>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</si>
  <si>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</si>
  <si>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</si>
  <si>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</si>
  <si>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</si>
  <si>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</si>
  <si>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</si>
  <si>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</si>
  <si>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</si>
  <si>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</si>
  <si>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</si>
  <si>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</si>
  <si>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</si>
  <si>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</si>
  <si>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</si>
  <si>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</si>
  <si>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</si>
  <si>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</si>
  <si>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</si>
  <si>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</si>
  <si>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</si>
  <si>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</si>
  <si>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</si>
  <si>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</si>
  <si>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</si>
  <si>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</si>
  <si>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</si>
  <si>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</si>
  <si>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</si>
  <si>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</si>
  <si>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</si>
  <si>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</si>
  <si>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</si>
  <si>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</si>
  <si>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</si>
  <si>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</si>
  <si>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</si>
  <si>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</si>
  <si>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</si>
  <si>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</si>
  <si>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</si>
  <si>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</si>
  <si>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</si>
  <si>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</si>
  <si>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</si>
  <si>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</si>
  <si>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</si>
  <si>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</si>
  <si>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</si>
  <si>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</si>
  <si>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</si>
  <si>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</si>
  <si>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</si>
  <si>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</si>
  <si>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</si>
  <si>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</si>
  <si>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</si>
  <si>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</si>
  <si>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</si>
  <si>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</si>
  <si>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</si>
  <si>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</si>
  <si>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</si>
  <si>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</si>
  <si>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</si>
  <si>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</si>
  <si>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</si>
  <si>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</si>
  <si>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</si>
  <si>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</si>
  <si>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</si>
  <si>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</si>
  <si>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</si>
  <si>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</si>
  <si>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</si>
  <si>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</si>
  <si>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</si>
  <si>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</si>
  <si>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当該値(N-1)</t>
    <phoneticPr fontId="5"/>
  </si>
  <si>
    <t>当該値(N)</t>
    <phoneticPr fontId="5"/>
  </si>
  <si>
    <t>当該値(N-4)</t>
    <phoneticPr fontId="5"/>
  </si>
  <si>
    <t>当該値(N-2)</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</si>
  <si>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</si>
  <si>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</si>
  <si>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</si>
  <si>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</si>
  <si>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</si>
  <si>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</si>
  <si>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</si>
  <si>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</si>
  <si>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</si>
  <si>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</si>
  <si>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</si>
  <si>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</si>
  <si>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</si>
  <si>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</si>
  <si>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</si>
  <si>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</si>
  <si>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</si>
  <si>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下関市</t>
  </si>
  <si>
    <t>国民宿舎海峡ビューしものせき</t>
  </si>
  <si>
    <t>法非適用</t>
  </si>
  <si>
    <t>観光施設事業</t>
  </si>
  <si>
    <t>休養宿泊施設</t>
  </si>
  <si>
    <t>Ａ２Ｂ２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</si>
  <si>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</si>
  <si>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</si>
  <si>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</si>
  <si>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</si>
  <si>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</si>
  <si>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</si>
  <si>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</si>
  <si>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</si>
  <si>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</si>
  <si>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</si>
  <si>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</si>
  <si>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①～③の指標については、いずれも施設建設時の地方債償還金が算定数値の中で大きな割合を占めている。この償還は平成34年度までであるため、それ以降は収支改善が見込まれるが、設備更新のタイミングを考える必要がある。</t>
    </r>
    <r>
      <rPr>
        <sz val="11"/>
        <color rgb="FFFF0000"/>
        <rFont val="ＭＳ ゴシック"/>
        <family val="3"/>
        <charset val="128"/>
      </rPr>
      <t xml:space="preserve">
　</t>
    </r>
    <r>
      <rPr>
        <sz val="11"/>
        <rFont val="ＭＳ ゴシック"/>
        <family val="3"/>
        <charset val="128"/>
      </rPr>
      <t>④～⑦について、稼働率がほぼ横ばいの中、収益性は低い状態であるが安定的な状況にはある。しかしながら、人件費は上昇傾向で平均より高い状況にあるため、料金の見直しも含めた経営改善を図る必要がある。</t>
    </r>
    <r>
      <rPr>
        <sz val="11"/>
        <color rgb="FFFF0000"/>
        <rFont val="ＭＳ ゴシック"/>
        <family val="3"/>
        <charset val="128"/>
      </rPr>
      <t xml:space="preserve">
</t>
    </r>
    <rPh sb="78" eb="80">
      <t>ミコ</t>
    </rPh>
    <rPh sb="85" eb="87">
      <t>セツビ</t>
    </rPh>
    <rPh sb="87" eb="89">
      <t>コウシン</t>
    </rPh>
    <rPh sb="96" eb="97">
      <t>カンガ</t>
    </rPh>
    <rPh sb="99" eb="101">
      <t>ヒツヨウ</t>
    </rPh>
    <rPh sb="115" eb="117">
      <t>カドウ</t>
    </rPh>
    <rPh sb="117" eb="118">
      <t>リツ</t>
    </rPh>
    <rPh sb="121" eb="122">
      <t>ヨコ</t>
    </rPh>
    <rPh sb="125" eb="126">
      <t>ナカ</t>
    </rPh>
    <rPh sb="127" eb="129">
      <t>シュウエキ</t>
    </rPh>
    <rPh sb="129" eb="130">
      <t>セイ</t>
    </rPh>
    <rPh sb="131" eb="132">
      <t>ヒク</t>
    </rPh>
    <rPh sb="133" eb="135">
      <t>ジョウタイ</t>
    </rPh>
    <rPh sb="139" eb="141">
      <t>アンテイ</t>
    </rPh>
    <rPh sb="141" eb="142">
      <t>テキ</t>
    </rPh>
    <rPh sb="143" eb="145">
      <t>ジョウキョウ</t>
    </rPh>
    <rPh sb="157" eb="160">
      <t>ジンケンヒ</t>
    </rPh>
    <rPh sb="161" eb="163">
      <t>ジョウショウ</t>
    </rPh>
    <rPh sb="163" eb="165">
      <t>ケイコウ</t>
    </rPh>
    <rPh sb="166" eb="168">
      <t>ヘイキン</t>
    </rPh>
    <rPh sb="170" eb="171">
      <t>タカ</t>
    </rPh>
    <rPh sb="172" eb="174">
      <t>ジョウキョウ</t>
    </rPh>
    <rPh sb="183" eb="185">
      <t>ミナオ</t>
    </rPh>
    <rPh sb="187" eb="188">
      <t>フク</t>
    </rPh>
    <rPh sb="190" eb="192">
      <t>ケイエイ</t>
    </rPh>
    <rPh sb="192" eb="194">
      <t>カイゼン</t>
    </rPh>
    <rPh sb="195" eb="196">
      <t>ハカ</t>
    </rPh>
    <rPh sb="197" eb="199">
      <t>ヒツヨウ</t>
    </rPh>
    <phoneticPr fontId="5"/>
  </si>
  <si>
    <t xml:space="preserve"> 平成14年の施設開設から約16年が経過しているものの、建物の耐用年数が39年(参考:国税庁)あるなかでの経過年数でみるとまだ残存期間は長い。
　しかしながら、現時点での設備投資見込額が約2億円あることに加え、開設後の経過年数から今後不測の設備投資を行わざるを得ない事案が発生する可能性が高く、安易に資産価値が高いとは言えない状況である。</t>
    <phoneticPr fontId="5"/>
  </si>
  <si>
    <t>　山口県の宿泊需要に占める下関市の需要は上下があるもののほぼ横ばい状態にある。その中で山口県の宿泊需要にしめる、本施設の宿泊需要は上昇傾向にあり、今後も施設に対するニーズは継続すると思慮される。
　しかしながら、利用者数はやや減少傾向にあるため運営改善の必要がある。</t>
    <rPh sb="20" eb="22">
      <t>ジョウゲ</t>
    </rPh>
    <rPh sb="30" eb="31">
      <t>ヨコ</t>
    </rPh>
    <rPh sb="33" eb="35">
      <t>ジョウタイ</t>
    </rPh>
    <rPh sb="41" eb="42">
      <t>ナカ</t>
    </rPh>
    <rPh sb="43" eb="46">
      <t>ヤマグチケン</t>
    </rPh>
    <rPh sb="47" eb="49">
      <t>シュクハク</t>
    </rPh>
    <rPh sb="49" eb="51">
      <t>ジュヨウ</t>
    </rPh>
    <rPh sb="56" eb="57">
      <t>ホン</t>
    </rPh>
    <rPh sb="57" eb="59">
      <t>シセツ</t>
    </rPh>
    <rPh sb="60" eb="62">
      <t>シュクハク</t>
    </rPh>
    <rPh sb="62" eb="64">
      <t>ジュヨウ</t>
    </rPh>
    <rPh sb="65" eb="67">
      <t>ジョウショウ</t>
    </rPh>
    <rPh sb="67" eb="69">
      <t>ケイコウ</t>
    </rPh>
    <rPh sb="73" eb="75">
      <t>コンゴ</t>
    </rPh>
    <rPh sb="76" eb="78">
      <t>シセツ</t>
    </rPh>
    <rPh sb="79" eb="80">
      <t>タイ</t>
    </rPh>
    <rPh sb="86" eb="88">
      <t>ケイゾク</t>
    </rPh>
    <rPh sb="91" eb="93">
      <t>シリョ</t>
    </rPh>
    <rPh sb="106" eb="108">
      <t>リヨウ</t>
    </rPh>
    <rPh sb="108" eb="109">
      <t>シャ</t>
    </rPh>
    <rPh sb="109" eb="110">
      <t>スウ</t>
    </rPh>
    <rPh sb="113" eb="115">
      <t>ゲンショウ</t>
    </rPh>
    <rPh sb="115" eb="117">
      <t>ケイコウ</t>
    </rPh>
    <rPh sb="122" eb="124">
      <t>ウンエイ</t>
    </rPh>
    <rPh sb="124" eb="126">
      <t>カイゼン</t>
    </rPh>
    <rPh sb="127" eb="129">
      <t>ヒツヨウ</t>
    </rPh>
    <phoneticPr fontId="5"/>
  </si>
  <si>
    <t>　上記１～３の各指標を踏まえて、本施設については、需要が継続すると見込まれ、かつ現時点での資産価値は残っていると判断されるため、民間譲渡は可能だと思慮する。ただし、譲渡にあたって国定公園内用地を借用しているため、この点をクリアしていく必要がある。
　現在、収益状況は良い状況とは言い難いため、民間譲渡のタイミングまで、設備投資の状況を見極めながら、料金見直しを含めた経営改善を行う必要がある。</t>
    <rPh sb="16" eb="17">
      <t>ホン</t>
    </rPh>
    <rPh sb="17" eb="19">
      <t>シセツ</t>
    </rPh>
    <rPh sb="64" eb="66">
      <t>ミンカン</t>
    </rPh>
    <rPh sb="66" eb="68">
      <t>ジョウト</t>
    </rPh>
    <rPh sb="69" eb="71">
      <t>カノウ</t>
    </rPh>
    <rPh sb="73" eb="75">
      <t>シリョ</t>
    </rPh>
    <rPh sb="82" eb="84">
      <t>ジョウト</t>
    </rPh>
    <rPh sb="89" eb="91">
      <t>コクテイ</t>
    </rPh>
    <rPh sb="91" eb="93">
      <t>コウエン</t>
    </rPh>
    <rPh sb="93" eb="94">
      <t>ナイ</t>
    </rPh>
    <rPh sb="94" eb="96">
      <t>ヨウチ</t>
    </rPh>
    <rPh sb="97" eb="99">
      <t>シャクヨウ</t>
    </rPh>
    <rPh sb="108" eb="109">
      <t>テン</t>
    </rPh>
    <rPh sb="117" eb="119">
      <t>ヒツヨウ</t>
    </rPh>
    <rPh sb="125" eb="127">
      <t>ゲンザイ</t>
    </rPh>
    <rPh sb="128" eb="130">
      <t>シュウエキ</t>
    </rPh>
    <rPh sb="130" eb="132">
      <t>ジョウキョウ</t>
    </rPh>
    <rPh sb="133" eb="134">
      <t>イ</t>
    </rPh>
    <rPh sb="135" eb="137">
      <t>ジョウキョウ</t>
    </rPh>
    <rPh sb="139" eb="140">
      <t>イ</t>
    </rPh>
    <rPh sb="141" eb="142">
      <t>ガタ</t>
    </rPh>
    <rPh sb="146" eb="148">
      <t>ミンカン</t>
    </rPh>
    <rPh sb="148" eb="150">
      <t>ジョウト</t>
    </rPh>
    <rPh sb="159" eb="161">
      <t>セツビ</t>
    </rPh>
    <rPh sb="161" eb="163">
      <t>トウシ</t>
    </rPh>
    <rPh sb="164" eb="166">
      <t>ジョウキョウ</t>
    </rPh>
    <rPh sb="167" eb="169">
      <t>ミキワ</t>
    </rPh>
    <rPh sb="174" eb="176">
      <t>リョウキン</t>
    </rPh>
    <rPh sb="176" eb="178">
      <t>ミナオ</t>
    </rPh>
    <rPh sb="180" eb="181">
      <t>フク</t>
    </rPh>
    <rPh sb="183" eb="185">
      <t>ケイエイ</t>
    </rPh>
    <rPh sb="185" eb="187">
      <t>カイゼン</t>
    </rPh>
    <rPh sb="188" eb="189">
      <t>オコナ</t>
    </rPh>
    <rPh sb="190" eb="19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</si>
</sst>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1885</c:v>
                </c:pt>
                <c:pt idx="1">
                  <c:v>1772</c:v>
                </c:pt>
                <c:pt idx="2">
                  <c:v>1542</c:v>
                </c:pt>
                <c:pt idx="3">
                  <c:v>1557</c:v>
                </c:pt>
                <c:pt idx="4">
                  <c:v>2282</c:v>
                </c:pt>
              </c:numCache>
            </c:numRef>
          </c:val>
          <c:extLst>
            <c:ext xmlns:c16="http://schemas.microsoft.com/office/drawing/2014/chart" uri="{C3380CC4-5D6E-409C-BE32-E72D297353CC}">
              <c16:uniqueId val="{00000000-2783-48B5-8F63-645EE107555D}"/>
            </c:ext>
          </c:extLst>
        </c:ser>
        <c:dLbls>
          <c:showLegendKey val="0"/>
          <c:showVal val="0"/>
          <c:showCatName val="0"/>
          <c:showSerName val="0"/>
          <c:showPercent val="0"/>
          <c:showBubbleSize val="0"/>
        </c:dLbls>
        <c:gapWidth val="150"/>
        <c:axId val="57916416"/>
        <c:axId val="578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c:ext xmlns:c16="http://schemas.microsoft.com/office/drawing/2014/chart" uri="{C3380CC4-5D6E-409C-BE32-E72D297353CC}">
              <c16:uniqueId val="{00000001-2783-48B5-8F63-645EE107555D}"/>
            </c:ext>
          </c:extLst>
        </c:ser>
        <c:dLbls>
          <c:showLegendKey val="0"/>
          <c:showVal val="0"/>
          <c:showCatName val="0"/>
          <c:showSerName val="0"/>
          <c:showPercent val="0"/>
          <c:showBubbleSize val="0"/>
        </c:dLbls>
        <c:marker val="1"/>
        <c:smooth val="0"/>
        <c:axId val="57916416"/>
        <c:axId val="57824000"/>
      </c:lineChart>
      <c:dateAx>
        <c:axId val="57916416"/>
        <c:scaling>
          <c:orientation val="minMax"/>
        </c:scaling>
        <c:delete val="1"/>
        <c:axPos val="b"/>
        <c:numFmt formatCode="ge" sourceLinked="1"/>
        <c:majorTickMark val="none"/>
        <c:minorTickMark val="none"/>
        <c:tickLblPos val="none"/>
        <c:crossAx val="57824000"/>
        <c:crosses val="autoZero"/>
        <c:auto val="1"/>
        <c:lblOffset val="100"/>
        <c:baseTimeUnit val="years"/>
      </c:dateAx>
      <c:valAx>
        <c:axId val="5782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91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5F60-464E-BDEB-87296B2E1ACD}"/>
            </c:ext>
          </c:extLst>
        </c:ser>
        <c:dLbls>
          <c:showLegendKey val="0"/>
          <c:showVal val="0"/>
          <c:showCatName val="0"/>
          <c:showSerName val="0"/>
          <c:showPercent val="0"/>
          <c:showBubbleSize val="0"/>
        </c:dLbls>
        <c:gapWidth val="150"/>
        <c:axId val="60197504"/>
        <c:axId val="602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F60-464E-BDEB-87296B2E1ACD}"/>
            </c:ext>
          </c:extLst>
        </c:ser>
        <c:dLbls>
          <c:showLegendKey val="0"/>
          <c:showVal val="0"/>
          <c:showCatName val="0"/>
          <c:showSerName val="0"/>
          <c:showPercent val="0"/>
          <c:showBubbleSize val="0"/>
        </c:dLbls>
        <c:marker val="1"/>
        <c:smooth val="0"/>
        <c:axId val="60197504"/>
        <c:axId val="60203776"/>
      </c:lineChart>
      <c:dateAx>
        <c:axId val="60197504"/>
        <c:scaling>
          <c:orientation val="minMax"/>
        </c:scaling>
        <c:delete val="1"/>
        <c:axPos val="b"/>
        <c:numFmt formatCode="ge" sourceLinked="1"/>
        <c:majorTickMark val="none"/>
        <c:minorTickMark val="none"/>
        <c:tickLblPos val="none"/>
        <c:crossAx val="60203776"/>
        <c:crosses val="autoZero"/>
        <c:auto val="1"/>
        <c:lblOffset val="100"/>
        <c:baseTimeUnit val="years"/>
      </c:dateAx>
      <c:valAx>
        <c:axId val="6020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0.18160000000000001</c:v>
                </c:pt>
                <c:pt idx="1">
                  <c:v>0.18260000000000001</c:v>
                </c:pt>
                <c:pt idx="2">
                  <c:v>0.2281</c:v>
                </c:pt>
                <c:pt idx="3">
                  <c:v>0.1575</c:v>
                </c:pt>
                <c:pt idx="4">
                  <c:v>0.21460000000000001</c:v>
                </c:pt>
              </c:numCache>
            </c:numRef>
          </c:val>
          <c:smooth val="0"/>
          <c:extLst>
            <c:ext xmlns:c16="http://schemas.microsoft.com/office/drawing/2014/chart" uri="{C3380CC4-5D6E-409C-BE32-E72D297353CC}">
              <c16:uniqueId val="{00000000-9CD4-4C00-9493-4736DFA0DEA0}"/>
            </c:ext>
          </c:extLst>
        </c:ser>
        <c:dLbls>
          <c:showLegendKey val="0"/>
          <c:showVal val="0"/>
          <c:showCatName val="0"/>
          <c:showSerName val="0"/>
          <c:showPercent val="0"/>
          <c:showBubbleSize val="0"/>
        </c:dLbls>
        <c:marker val="1"/>
        <c:smooth val="0"/>
        <c:axId val="60247424"/>
        <c:axId val="602615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5.7999999999999996E-3</c:v>
                </c:pt>
                <c:pt idx="1">
                  <c:v>5.7999999999999996E-3</c:v>
                </c:pt>
                <c:pt idx="2">
                  <c:v>6.0000000000000001E-3</c:v>
                </c:pt>
                <c:pt idx="3">
                  <c:v>6.0000000000000001E-3</c:v>
                </c:pt>
                <c:pt idx="4">
                  <c:v>6.1999999999999998E-3</c:v>
                </c:pt>
              </c:numCache>
            </c:numRef>
          </c:val>
          <c:smooth val="0"/>
          <c:extLst>
            <c:ext xmlns:c16="http://schemas.microsoft.com/office/drawing/2014/chart" uri="{C3380CC4-5D6E-409C-BE32-E72D297353CC}">
              <c16:uniqueId val="{00000001-9CD4-4C00-9493-4736DFA0DEA0}"/>
            </c:ext>
          </c:extLst>
        </c:ser>
        <c:dLbls>
          <c:showLegendKey val="0"/>
          <c:showVal val="0"/>
          <c:showCatName val="0"/>
          <c:showSerName val="0"/>
          <c:showPercent val="0"/>
          <c:showBubbleSize val="0"/>
        </c:dLbls>
        <c:marker val="1"/>
        <c:smooth val="0"/>
        <c:axId val="60281216"/>
        <c:axId val="60263040"/>
      </c:lineChart>
      <c:dateAx>
        <c:axId val="6024742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60261504"/>
        <c:crosses val="autoZero"/>
        <c:auto val="1"/>
        <c:lblOffset val="100"/>
        <c:baseTimeUnit val="years"/>
      </c:dateAx>
      <c:valAx>
        <c:axId val="602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247424"/>
        <c:crosses val="autoZero"/>
        <c:crossBetween val="between"/>
      </c:valAx>
      <c:valAx>
        <c:axId val="602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60281216"/>
        <c:crosses val="max"/>
        <c:crossBetween val="between"/>
      </c:valAx>
      <c:dateAx>
        <c:axId val="60281216"/>
        <c:scaling>
          <c:orientation val="minMax"/>
        </c:scaling>
        <c:delete val="1"/>
        <c:axPos val="b"/>
        <c:numFmt formatCode="ge" sourceLinked="1"/>
        <c:majorTickMark val="out"/>
        <c:minorTickMark val="none"/>
        <c:tickLblPos val="nextTo"/>
        <c:crossAx val="60263040"/>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13.5</c:v>
                </c:pt>
                <c:pt idx="1">
                  <c:v>13.7</c:v>
                </c:pt>
                <c:pt idx="2">
                  <c:v>13.2</c:v>
                </c:pt>
                <c:pt idx="3">
                  <c:v>12.2</c:v>
                </c:pt>
                <c:pt idx="4">
                  <c:v>14.5</c:v>
                </c:pt>
              </c:numCache>
            </c:numRef>
          </c:val>
          <c:extLst>
            <c:ext xmlns:c16="http://schemas.microsoft.com/office/drawing/2014/chart" uri="{C3380CC4-5D6E-409C-BE32-E72D297353CC}">
              <c16:uniqueId val="{00000000-0951-4E49-BD95-0783BD100A4C}"/>
            </c:ext>
          </c:extLst>
        </c:ser>
        <c:dLbls>
          <c:showLegendKey val="0"/>
          <c:showVal val="0"/>
          <c:showCatName val="0"/>
          <c:showSerName val="0"/>
          <c:showPercent val="0"/>
          <c:showBubbleSize val="0"/>
        </c:dLbls>
        <c:gapWidth val="150"/>
        <c:axId val="60479744"/>
        <c:axId val="604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c:ext xmlns:c16="http://schemas.microsoft.com/office/drawing/2014/chart" uri="{C3380CC4-5D6E-409C-BE32-E72D297353CC}">
              <c16:uniqueId val="{00000001-0951-4E49-BD95-0783BD100A4C}"/>
            </c:ext>
          </c:extLst>
        </c:ser>
        <c:dLbls>
          <c:showLegendKey val="0"/>
          <c:showVal val="0"/>
          <c:showCatName val="0"/>
          <c:showSerName val="0"/>
          <c:showPercent val="0"/>
          <c:showBubbleSize val="0"/>
        </c:dLbls>
        <c:marker val="1"/>
        <c:smooth val="0"/>
        <c:axId val="60479744"/>
        <c:axId val="60486016"/>
      </c:lineChart>
      <c:dateAx>
        <c:axId val="60479744"/>
        <c:scaling>
          <c:orientation val="minMax"/>
        </c:scaling>
        <c:delete val="1"/>
        <c:axPos val="b"/>
        <c:numFmt formatCode="ge" sourceLinked="1"/>
        <c:majorTickMark val="none"/>
        <c:minorTickMark val="none"/>
        <c:tickLblPos val="none"/>
        <c:crossAx val="60486016"/>
        <c:crosses val="autoZero"/>
        <c:auto val="1"/>
        <c:lblOffset val="100"/>
        <c:baseTimeUnit val="years"/>
      </c:dateAx>
      <c:valAx>
        <c:axId val="6048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7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94.2</c:v>
                </c:pt>
                <c:pt idx="1">
                  <c:v>92.4</c:v>
                </c:pt>
                <c:pt idx="2">
                  <c:v>94.6</c:v>
                </c:pt>
                <c:pt idx="3">
                  <c:v>91.8</c:v>
                </c:pt>
                <c:pt idx="4">
                  <c:v>94.1</c:v>
                </c:pt>
              </c:numCache>
            </c:numRef>
          </c:val>
          <c:extLst>
            <c:ext xmlns:c16="http://schemas.microsoft.com/office/drawing/2014/chart" uri="{C3380CC4-5D6E-409C-BE32-E72D297353CC}">
              <c16:uniqueId val="{00000000-C50E-4D6F-AEC6-4344D0843990}"/>
            </c:ext>
          </c:extLst>
        </c:ser>
        <c:dLbls>
          <c:showLegendKey val="0"/>
          <c:showVal val="0"/>
          <c:showCatName val="0"/>
          <c:showSerName val="0"/>
          <c:showPercent val="0"/>
          <c:showBubbleSize val="0"/>
        </c:dLbls>
        <c:gapWidth val="150"/>
        <c:axId val="59737984"/>
        <c:axId val="597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c:ext xmlns:c16="http://schemas.microsoft.com/office/drawing/2014/chart" uri="{C3380CC4-5D6E-409C-BE32-E72D297353CC}">
              <c16:uniqueId val="{00000001-C50E-4D6F-AEC6-4344D0843990}"/>
            </c:ext>
          </c:extLst>
        </c:ser>
        <c:dLbls>
          <c:showLegendKey val="0"/>
          <c:showVal val="0"/>
          <c:showCatName val="0"/>
          <c:showSerName val="0"/>
          <c:showPercent val="0"/>
          <c:showBubbleSize val="0"/>
        </c:dLbls>
        <c:marker val="1"/>
        <c:smooth val="0"/>
        <c:axId val="59737984"/>
        <c:axId val="59748352"/>
      </c:lineChart>
      <c:dateAx>
        <c:axId val="59737984"/>
        <c:scaling>
          <c:orientation val="minMax"/>
        </c:scaling>
        <c:delete val="1"/>
        <c:axPos val="b"/>
        <c:numFmt formatCode="ge" sourceLinked="1"/>
        <c:majorTickMark val="none"/>
        <c:minorTickMark val="none"/>
        <c:tickLblPos val="none"/>
        <c:crossAx val="59748352"/>
        <c:crosses val="autoZero"/>
        <c:auto val="1"/>
        <c:lblOffset val="100"/>
        <c:baseTimeUnit val="years"/>
      </c:dateAx>
      <c:valAx>
        <c:axId val="5974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3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21494</c:v>
                </c:pt>
                <c:pt idx="1">
                  <c:v>12090</c:v>
                </c:pt>
                <c:pt idx="2">
                  <c:v>20953</c:v>
                </c:pt>
                <c:pt idx="3">
                  <c:v>13289</c:v>
                </c:pt>
                <c:pt idx="4">
                  <c:v>12628</c:v>
                </c:pt>
              </c:numCache>
            </c:numRef>
          </c:val>
          <c:extLst>
            <c:ext xmlns:c16="http://schemas.microsoft.com/office/drawing/2014/chart" uri="{C3380CC4-5D6E-409C-BE32-E72D297353CC}">
              <c16:uniqueId val="{00000000-E23D-4DFB-A0C2-CFA97D8C4F25}"/>
            </c:ext>
          </c:extLst>
        </c:ser>
        <c:dLbls>
          <c:showLegendKey val="0"/>
          <c:showVal val="0"/>
          <c:showCatName val="0"/>
          <c:showSerName val="0"/>
          <c:showPercent val="0"/>
          <c:showBubbleSize val="0"/>
        </c:dLbls>
        <c:gapWidth val="150"/>
        <c:axId val="59848192"/>
        <c:axId val="598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c:ext xmlns:c16="http://schemas.microsoft.com/office/drawing/2014/chart" uri="{C3380CC4-5D6E-409C-BE32-E72D297353CC}">
              <c16:uniqueId val="{00000001-E23D-4DFB-A0C2-CFA97D8C4F25}"/>
            </c:ext>
          </c:extLst>
        </c:ser>
        <c:dLbls>
          <c:showLegendKey val="0"/>
          <c:showVal val="0"/>
          <c:showCatName val="0"/>
          <c:showSerName val="0"/>
          <c:showPercent val="0"/>
          <c:showBubbleSize val="0"/>
        </c:dLbls>
        <c:marker val="1"/>
        <c:smooth val="0"/>
        <c:axId val="59848192"/>
        <c:axId val="59850112"/>
      </c:lineChart>
      <c:dateAx>
        <c:axId val="59848192"/>
        <c:scaling>
          <c:orientation val="minMax"/>
        </c:scaling>
        <c:delete val="1"/>
        <c:axPos val="b"/>
        <c:numFmt formatCode="ge" sourceLinked="1"/>
        <c:majorTickMark val="none"/>
        <c:minorTickMark val="none"/>
        <c:tickLblPos val="none"/>
        <c:crossAx val="59850112"/>
        <c:crosses val="autoZero"/>
        <c:auto val="1"/>
        <c:lblOffset val="100"/>
        <c:baseTimeUnit val="years"/>
      </c:dateAx>
      <c:valAx>
        <c:axId val="59850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84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3.2</c:v>
                </c:pt>
                <c:pt idx="1">
                  <c:v>-0.7</c:v>
                </c:pt>
                <c:pt idx="2">
                  <c:v>2.1</c:v>
                </c:pt>
                <c:pt idx="3">
                  <c:v>-0.6</c:v>
                </c:pt>
                <c:pt idx="4">
                  <c:v>-0.9</c:v>
                </c:pt>
              </c:numCache>
            </c:numRef>
          </c:val>
          <c:extLst>
            <c:ext xmlns:c16="http://schemas.microsoft.com/office/drawing/2014/chart" uri="{C3380CC4-5D6E-409C-BE32-E72D297353CC}">
              <c16:uniqueId val="{00000000-25DC-4F03-8BB0-60F5D19970AE}"/>
            </c:ext>
          </c:extLst>
        </c:ser>
        <c:dLbls>
          <c:showLegendKey val="0"/>
          <c:showVal val="0"/>
          <c:showCatName val="0"/>
          <c:showSerName val="0"/>
          <c:showPercent val="0"/>
          <c:showBubbleSize val="0"/>
        </c:dLbls>
        <c:gapWidth val="150"/>
        <c:axId val="59892864"/>
        <c:axId val="598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c:ext xmlns:c16="http://schemas.microsoft.com/office/drawing/2014/chart" uri="{C3380CC4-5D6E-409C-BE32-E72D297353CC}">
              <c16:uniqueId val="{00000001-25DC-4F03-8BB0-60F5D19970AE}"/>
            </c:ext>
          </c:extLst>
        </c:ser>
        <c:dLbls>
          <c:showLegendKey val="0"/>
          <c:showVal val="0"/>
          <c:showCatName val="0"/>
          <c:showSerName val="0"/>
          <c:showPercent val="0"/>
          <c:showBubbleSize val="0"/>
        </c:dLbls>
        <c:marker val="1"/>
        <c:smooth val="0"/>
        <c:axId val="59892864"/>
        <c:axId val="59894784"/>
      </c:lineChart>
      <c:dateAx>
        <c:axId val="59892864"/>
        <c:scaling>
          <c:orientation val="minMax"/>
        </c:scaling>
        <c:delete val="1"/>
        <c:axPos val="b"/>
        <c:numFmt formatCode="ge" sourceLinked="1"/>
        <c:majorTickMark val="none"/>
        <c:minorTickMark val="none"/>
        <c:tickLblPos val="none"/>
        <c:crossAx val="59894784"/>
        <c:crosses val="autoZero"/>
        <c:auto val="1"/>
        <c:lblOffset val="100"/>
        <c:baseTimeUnit val="years"/>
      </c:dateAx>
      <c:valAx>
        <c:axId val="5989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9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29.9</c:v>
                </c:pt>
                <c:pt idx="1">
                  <c:v>33.4</c:v>
                </c:pt>
                <c:pt idx="2">
                  <c:v>36</c:v>
                </c:pt>
                <c:pt idx="3">
                  <c:v>38.4</c:v>
                </c:pt>
                <c:pt idx="4">
                  <c:v>38.4</c:v>
                </c:pt>
              </c:numCache>
            </c:numRef>
          </c:val>
          <c:extLst>
            <c:ext xmlns:c16="http://schemas.microsoft.com/office/drawing/2014/chart" uri="{C3380CC4-5D6E-409C-BE32-E72D297353CC}">
              <c16:uniqueId val="{00000000-C131-45C7-BB62-487A57627BEC}"/>
            </c:ext>
          </c:extLst>
        </c:ser>
        <c:dLbls>
          <c:showLegendKey val="0"/>
          <c:showVal val="0"/>
          <c:showCatName val="0"/>
          <c:showSerName val="0"/>
          <c:showPercent val="0"/>
          <c:showBubbleSize val="0"/>
        </c:dLbls>
        <c:gapWidth val="150"/>
        <c:axId val="59946112"/>
        <c:axId val="599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c:ext xmlns:c16="http://schemas.microsoft.com/office/drawing/2014/chart" uri="{C3380CC4-5D6E-409C-BE32-E72D297353CC}">
              <c16:uniqueId val="{00000001-C131-45C7-BB62-487A57627BEC}"/>
            </c:ext>
          </c:extLst>
        </c:ser>
        <c:dLbls>
          <c:showLegendKey val="0"/>
          <c:showVal val="0"/>
          <c:showCatName val="0"/>
          <c:showSerName val="0"/>
          <c:showPercent val="0"/>
          <c:showBubbleSize val="0"/>
        </c:dLbls>
        <c:marker val="1"/>
        <c:smooth val="0"/>
        <c:axId val="59946112"/>
        <c:axId val="59948032"/>
      </c:lineChart>
      <c:dateAx>
        <c:axId val="59946112"/>
        <c:scaling>
          <c:orientation val="minMax"/>
        </c:scaling>
        <c:delete val="1"/>
        <c:axPos val="b"/>
        <c:numFmt formatCode="ge" sourceLinked="1"/>
        <c:majorTickMark val="none"/>
        <c:minorTickMark val="none"/>
        <c:tickLblPos val="none"/>
        <c:crossAx val="59948032"/>
        <c:crosses val="autoZero"/>
        <c:auto val="1"/>
        <c:lblOffset val="100"/>
        <c:baseTimeUnit val="years"/>
      </c:dateAx>
      <c:valAx>
        <c:axId val="5994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44.6</c:v>
                </c:pt>
                <c:pt idx="1">
                  <c:v>45.8</c:v>
                </c:pt>
                <c:pt idx="2">
                  <c:v>51.1</c:v>
                </c:pt>
                <c:pt idx="3">
                  <c:v>48.9</c:v>
                </c:pt>
                <c:pt idx="4">
                  <c:v>48.4</c:v>
                </c:pt>
              </c:numCache>
            </c:numRef>
          </c:val>
          <c:extLst>
            <c:ext xmlns:c16="http://schemas.microsoft.com/office/drawing/2014/chart" uri="{C3380CC4-5D6E-409C-BE32-E72D297353CC}">
              <c16:uniqueId val="{00000000-EBE5-4B1D-A525-B7E84EBC9F92}"/>
            </c:ext>
          </c:extLst>
        </c:ser>
        <c:dLbls>
          <c:showLegendKey val="0"/>
          <c:showVal val="0"/>
          <c:showCatName val="0"/>
          <c:showSerName val="0"/>
          <c:showPercent val="0"/>
          <c:showBubbleSize val="0"/>
        </c:dLbls>
        <c:gapWidth val="150"/>
        <c:axId val="59974400"/>
        <c:axId val="599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c:ext xmlns:c16="http://schemas.microsoft.com/office/drawing/2014/chart" uri="{C3380CC4-5D6E-409C-BE32-E72D297353CC}">
              <c16:uniqueId val="{00000001-EBE5-4B1D-A525-B7E84EBC9F92}"/>
            </c:ext>
          </c:extLst>
        </c:ser>
        <c:dLbls>
          <c:showLegendKey val="0"/>
          <c:showVal val="0"/>
          <c:showCatName val="0"/>
          <c:showSerName val="0"/>
          <c:showPercent val="0"/>
          <c:showBubbleSize val="0"/>
        </c:dLbls>
        <c:marker val="1"/>
        <c:smooth val="0"/>
        <c:axId val="59974400"/>
        <c:axId val="59976320"/>
      </c:lineChart>
      <c:dateAx>
        <c:axId val="59974400"/>
        <c:scaling>
          <c:orientation val="minMax"/>
        </c:scaling>
        <c:delete val="1"/>
        <c:axPos val="b"/>
        <c:numFmt formatCode="ge" sourceLinked="1"/>
        <c:majorTickMark val="none"/>
        <c:minorTickMark val="none"/>
        <c:tickLblPos val="none"/>
        <c:crossAx val="59976320"/>
        <c:crosses val="autoZero"/>
        <c:auto val="1"/>
        <c:lblOffset val="100"/>
        <c:baseTimeUnit val="years"/>
      </c:dateAx>
      <c:valAx>
        <c:axId val="5997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245.7</c:v>
                </c:pt>
                <c:pt idx="1">
                  <c:v>223.5</c:v>
                </c:pt>
                <c:pt idx="2">
                  <c:v>183.3</c:v>
                </c:pt>
                <c:pt idx="3">
                  <c:v>160.5</c:v>
                </c:pt>
                <c:pt idx="4">
                  <c:v>131.6</c:v>
                </c:pt>
              </c:numCache>
            </c:numRef>
          </c:val>
          <c:extLst>
            <c:ext xmlns:c16="http://schemas.microsoft.com/office/drawing/2014/chart" uri="{C3380CC4-5D6E-409C-BE32-E72D297353CC}">
              <c16:uniqueId val="{00000000-44A1-4887-96D5-8899D1F9E21C}"/>
            </c:ext>
          </c:extLst>
        </c:ser>
        <c:dLbls>
          <c:showLegendKey val="0"/>
          <c:showVal val="0"/>
          <c:showCatName val="0"/>
          <c:showSerName val="0"/>
          <c:showPercent val="0"/>
          <c:showBubbleSize val="0"/>
        </c:dLbls>
        <c:gapWidth val="150"/>
        <c:axId val="60105088"/>
        <c:axId val="601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c:ext xmlns:c16="http://schemas.microsoft.com/office/drawing/2014/chart" uri="{C3380CC4-5D6E-409C-BE32-E72D297353CC}">
              <c16:uniqueId val="{00000001-44A1-4887-96D5-8899D1F9E21C}"/>
            </c:ext>
          </c:extLst>
        </c:ser>
        <c:dLbls>
          <c:showLegendKey val="0"/>
          <c:showVal val="0"/>
          <c:showCatName val="0"/>
          <c:showSerName val="0"/>
          <c:showPercent val="0"/>
          <c:showBubbleSize val="0"/>
        </c:dLbls>
        <c:marker val="1"/>
        <c:smooth val="0"/>
        <c:axId val="60105088"/>
        <c:axId val="60107008"/>
      </c:lineChart>
      <c:dateAx>
        <c:axId val="60105088"/>
        <c:scaling>
          <c:orientation val="minMax"/>
        </c:scaling>
        <c:delete val="1"/>
        <c:axPos val="b"/>
        <c:numFmt formatCode="ge" sourceLinked="1"/>
        <c:majorTickMark val="none"/>
        <c:minorTickMark val="none"/>
        <c:tickLblPos val="none"/>
        <c:crossAx val="60107008"/>
        <c:crosses val="autoZero"/>
        <c:auto val="1"/>
        <c:lblOffset val="100"/>
        <c:baseTimeUnit val="years"/>
      </c:dateAx>
      <c:valAx>
        <c:axId val="6010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D2D6-4FF9-A7BB-49CAFA0CAC6E}"/>
            </c:ext>
          </c:extLst>
        </c:ser>
        <c:dLbls>
          <c:showLegendKey val="0"/>
          <c:showVal val="0"/>
          <c:showCatName val="0"/>
          <c:showSerName val="0"/>
          <c:showPercent val="0"/>
          <c:showBubbleSize val="0"/>
        </c:dLbls>
        <c:gapWidth val="150"/>
        <c:axId val="60161024"/>
        <c:axId val="601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2D6-4FF9-A7BB-49CAFA0CAC6E}"/>
            </c:ext>
          </c:extLst>
        </c:ser>
        <c:dLbls>
          <c:showLegendKey val="0"/>
          <c:showVal val="0"/>
          <c:showCatName val="0"/>
          <c:showSerName val="0"/>
          <c:showPercent val="0"/>
          <c:showBubbleSize val="0"/>
        </c:dLbls>
        <c:marker val="1"/>
        <c:smooth val="0"/>
        <c:axId val="60161024"/>
        <c:axId val="60167296"/>
      </c:lineChart>
      <c:dateAx>
        <c:axId val="60161024"/>
        <c:scaling>
          <c:orientation val="minMax"/>
        </c:scaling>
        <c:delete val="1"/>
        <c:axPos val="b"/>
        <c:numFmt formatCode="ge" sourceLinked="1"/>
        <c:majorTickMark val="none"/>
        <c:minorTickMark val="none"/>
        <c:tickLblPos val="none"/>
        <c:crossAx val="60167296"/>
        <c:crosses val="autoZero"/>
        <c:auto val="1"/>
        <c:lblOffset val="100"/>
        <c:baseTimeUnit val="years"/>
      </c:dateAx>
      <c:valAx>
        <c:axId val="6016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Y45" zoomScale="66" zoomScaleNormal="66"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row>
    <row r="3" spans="1:387"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row>
    <row r="4" spans="1:387"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1" t="str">
        <f>データ!H6&amp;"　"&amp;データ!I6</f>
        <v>山口県下関市　国民宿舎海峡ビューしものせき</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4" t="s">
        <v>6</v>
      </c>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4" t="s">
        <v>7</v>
      </c>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4" t="s">
        <v>8</v>
      </c>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3"/>
      <c r="NI7" s="6" t="s">
        <v>9</v>
      </c>
      <c r="NJ7" s="7"/>
      <c r="NK7" s="7"/>
      <c r="NL7" s="7"/>
      <c r="NM7" s="7"/>
      <c r="NN7" s="7"/>
      <c r="NO7" s="7"/>
      <c r="NP7" s="7"/>
      <c r="NQ7" s="7"/>
      <c r="NR7" s="7"/>
      <c r="NS7" s="7"/>
      <c r="NT7" s="7"/>
      <c r="NU7" s="7"/>
      <c r="NV7" s="8"/>
    </row>
    <row r="8" spans="1:387" ht="18.75" customHeight="1" x14ac:dyDescent="0.15">
      <c r="A8" s="2"/>
      <c r="B8" s="135" t="str">
        <f>データ!J7</f>
        <v>法非適用</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7"/>
      <c r="AQ8" s="135" t="str">
        <f>データ!K7</f>
        <v>観光施設事業</v>
      </c>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7"/>
      <c r="CF8" s="135" t="str">
        <f>データ!L7</f>
        <v>休養宿泊施設</v>
      </c>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7"/>
      <c r="DU8" s="125" t="str">
        <f>データ!M7</f>
        <v>Ａ２Ｂ２</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t="str">
        <f>データ!N7</f>
        <v>非設置</v>
      </c>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4">
        <f>データ!S7</f>
        <v>11413</v>
      </c>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t="str">
        <f>データ!T7</f>
        <v>利用料金制</v>
      </c>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f>データ!U7</f>
        <v>13.8</v>
      </c>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3"/>
      <c r="NI8" s="129" t="s">
        <v>10</v>
      </c>
      <c r="NJ8" s="130"/>
      <c r="NK8" s="9" t="s">
        <v>11</v>
      </c>
      <c r="NL8" s="10"/>
      <c r="NM8" s="10"/>
      <c r="NN8" s="10"/>
      <c r="NO8" s="10"/>
      <c r="NP8" s="10"/>
      <c r="NQ8" s="10"/>
      <c r="NR8" s="10"/>
      <c r="NS8" s="10"/>
      <c r="NT8" s="10"/>
      <c r="NU8" s="10"/>
      <c r="NV8" s="11"/>
    </row>
    <row r="9" spans="1:387"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4" t="s">
        <v>16</v>
      </c>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4" t="s">
        <v>17</v>
      </c>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4" t="s">
        <v>18</v>
      </c>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3"/>
      <c r="NI9" s="138" t="s">
        <v>19</v>
      </c>
      <c r="NJ9" s="139"/>
      <c r="NK9" s="12" t="s">
        <v>20</v>
      </c>
      <c r="NL9" s="13"/>
      <c r="NM9" s="13"/>
      <c r="NN9" s="13"/>
      <c r="NO9" s="13"/>
      <c r="NP9" s="13"/>
      <c r="NQ9" s="13"/>
      <c r="NR9" s="13"/>
      <c r="NS9" s="13"/>
      <c r="NT9" s="13"/>
      <c r="NU9" s="13"/>
      <c r="NV9" s="14"/>
    </row>
    <row r="10" spans="1:387"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18" t="str">
        <f>データ!P7</f>
        <v>該当数値なし</v>
      </c>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20"/>
      <c r="CF10" s="121">
        <f>データ!Q7</f>
        <v>5906</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156</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5" t="str">
        <f>データ!V7</f>
        <v>無</v>
      </c>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f>データ!W7</f>
        <v>88.6</v>
      </c>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5" t="str">
        <f>データ!X7</f>
        <v>有</v>
      </c>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7" t="s">
        <v>23</v>
      </c>
      <c r="NJ11" s="127"/>
      <c r="NK11" s="127"/>
      <c r="NL11" s="127"/>
      <c r="NM11" s="127"/>
      <c r="NN11" s="127"/>
      <c r="NO11" s="127"/>
      <c r="NP11" s="127"/>
      <c r="NQ11" s="127"/>
      <c r="NR11" s="127"/>
      <c r="NS11" s="127"/>
      <c r="NT11" s="127"/>
      <c r="NU11" s="127"/>
      <c r="NV11" s="127"/>
      <c r="NW11" s="12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7"/>
      <c r="NJ12" s="127"/>
      <c r="NK12" s="127"/>
      <c r="NL12" s="127"/>
      <c r="NM12" s="127"/>
      <c r="NN12" s="127"/>
      <c r="NO12" s="127"/>
      <c r="NP12" s="127"/>
      <c r="NQ12" s="127"/>
      <c r="NR12" s="127"/>
      <c r="NS12" s="127"/>
      <c r="NT12" s="127"/>
      <c r="NU12" s="127"/>
      <c r="NV12" s="127"/>
      <c r="NW12" s="12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8"/>
      <c r="NJ13" s="128"/>
      <c r="NK13" s="128"/>
      <c r="NL13" s="128"/>
      <c r="NM13" s="128"/>
      <c r="NN13" s="128"/>
      <c r="NO13" s="128"/>
      <c r="NP13" s="128"/>
      <c r="NQ13" s="128"/>
      <c r="NR13" s="128"/>
      <c r="NS13" s="128"/>
      <c r="NT13" s="128"/>
      <c r="NU13" s="128"/>
      <c r="NV13" s="128"/>
      <c r="NW13" s="128"/>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112" t="s">
        <v>152</v>
      </c>
      <c r="NJ15" s="113"/>
      <c r="NK15" s="113"/>
      <c r="NL15" s="113"/>
      <c r="NM15" s="113"/>
      <c r="NN15" s="113"/>
      <c r="NO15" s="113"/>
      <c r="NP15" s="113"/>
      <c r="NQ15" s="113"/>
      <c r="NR15" s="113"/>
      <c r="NS15" s="113"/>
      <c r="NT15" s="113"/>
      <c r="NU15" s="113"/>
      <c r="NV15" s="113"/>
      <c r="NW15" s="114"/>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2"/>
      <c r="NJ16" s="113"/>
      <c r="NK16" s="113"/>
      <c r="NL16" s="113"/>
      <c r="NM16" s="113"/>
      <c r="NN16" s="113"/>
      <c r="NO16" s="113"/>
      <c r="NP16" s="113"/>
      <c r="NQ16" s="113"/>
      <c r="NR16" s="113"/>
      <c r="NS16" s="113"/>
      <c r="NT16" s="113"/>
      <c r="NU16" s="113"/>
      <c r="NV16" s="113"/>
      <c r="NW16" s="114"/>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2"/>
      <c r="NJ17" s="113"/>
      <c r="NK17" s="113"/>
      <c r="NL17" s="113"/>
      <c r="NM17" s="113"/>
      <c r="NN17" s="113"/>
      <c r="NO17" s="113"/>
      <c r="NP17" s="113"/>
      <c r="NQ17" s="113"/>
      <c r="NR17" s="113"/>
      <c r="NS17" s="113"/>
      <c r="NT17" s="113"/>
      <c r="NU17" s="113"/>
      <c r="NV17" s="113"/>
      <c r="NW17" s="114"/>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2"/>
      <c r="NJ18" s="113"/>
      <c r="NK18" s="113"/>
      <c r="NL18" s="113"/>
      <c r="NM18" s="113"/>
      <c r="NN18" s="113"/>
      <c r="NO18" s="113"/>
      <c r="NP18" s="113"/>
      <c r="NQ18" s="113"/>
      <c r="NR18" s="113"/>
      <c r="NS18" s="113"/>
      <c r="NT18" s="113"/>
      <c r="NU18" s="113"/>
      <c r="NV18" s="113"/>
      <c r="NW18" s="114"/>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2"/>
      <c r="NJ19" s="113"/>
      <c r="NK19" s="113"/>
      <c r="NL19" s="113"/>
      <c r="NM19" s="113"/>
      <c r="NN19" s="113"/>
      <c r="NO19" s="113"/>
      <c r="NP19" s="113"/>
      <c r="NQ19" s="113"/>
      <c r="NR19" s="113"/>
      <c r="NS19" s="113"/>
      <c r="NT19" s="113"/>
      <c r="NU19" s="113"/>
      <c r="NV19" s="113"/>
      <c r="NW19" s="114"/>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2"/>
      <c r="NJ20" s="113"/>
      <c r="NK20" s="113"/>
      <c r="NL20" s="113"/>
      <c r="NM20" s="113"/>
      <c r="NN20" s="113"/>
      <c r="NO20" s="113"/>
      <c r="NP20" s="113"/>
      <c r="NQ20" s="113"/>
      <c r="NR20" s="113"/>
      <c r="NS20" s="113"/>
      <c r="NT20" s="113"/>
      <c r="NU20" s="113"/>
      <c r="NV20" s="113"/>
      <c r="NW20" s="114"/>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2"/>
      <c r="NJ21" s="113"/>
      <c r="NK21" s="113"/>
      <c r="NL21" s="113"/>
      <c r="NM21" s="113"/>
      <c r="NN21" s="113"/>
      <c r="NO21" s="113"/>
      <c r="NP21" s="113"/>
      <c r="NQ21" s="113"/>
      <c r="NR21" s="113"/>
      <c r="NS21" s="113"/>
      <c r="NT21" s="113"/>
      <c r="NU21" s="113"/>
      <c r="NV21" s="113"/>
      <c r="NW21" s="114"/>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2"/>
      <c r="NJ22" s="113"/>
      <c r="NK22" s="113"/>
      <c r="NL22" s="113"/>
      <c r="NM22" s="113"/>
      <c r="NN22" s="113"/>
      <c r="NO22" s="113"/>
      <c r="NP22" s="113"/>
      <c r="NQ22" s="113"/>
      <c r="NR22" s="113"/>
      <c r="NS22" s="113"/>
      <c r="NT22" s="113"/>
      <c r="NU22" s="113"/>
      <c r="NV22" s="113"/>
      <c r="NW22" s="114"/>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2"/>
      <c r="NJ23" s="113"/>
      <c r="NK23" s="113"/>
      <c r="NL23" s="113"/>
      <c r="NM23" s="113"/>
      <c r="NN23" s="113"/>
      <c r="NO23" s="113"/>
      <c r="NP23" s="113"/>
      <c r="NQ23" s="113"/>
      <c r="NR23" s="113"/>
      <c r="NS23" s="113"/>
      <c r="NT23" s="113"/>
      <c r="NU23" s="113"/>
      <c r="NV23" s="113"/>
      <c r="NW23" s="114"/>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2"/>
      <c r="NJ24" s="113"/>
      <c r="NK24" s="113"/>
      <c r="NL24" s="113"/>
      <c r="NM24" s="113"/>
      <c r="NN24" s="113"/>
      <c r="NO24" s="113"/>
      <c r="NP24" s="113"/>
      <c r="NQ24" s="113"/>
      <c r="NR24" s="113"/>
      <c r="NS24" s="113"/>
      <c r="NT24" s="113"/>
      <c r="NU24" s="113"/>
      <c r="NV24" s="113"/>
      <c r="NW24" s="114"/>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2"/>
      <c r="NJ25" s="113"/>
      <c r="NK25" s="113"/>
      <c r="NL25" s="113"/>
      <c r="NM25" s="113"/>
      <c r="NN25" s="113"/>
      <c r="NO25" s="113"/>
      <c r="NP25" s="113"/>
      <c r="NQ25" s="113"/>
      <c r="NR25" s="113"/>
      <c r="NS25" s="113"/>
      <c r="NT25" s="113"/>
      <c r="NU25" s="113"/>
      <c r="NV25" s="113"/>
      <c r="NW25" s="114"/>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2"/>
      <c r="NJ26" s="113"/>
      <c r="NK26" s="113"/>
      <c r="NL26" s="113"/>
      <c r="NM26" s="113"/>
      <c r="NN26" s="113"/>
      <c r="NO26" s="113"/>
      <c r="NP26" s="113"/>
      <c r="NQ26" s="113"/>
      <c r="NR26" s="113"/>
      <c r="NS26" s="113"/>
      <c r="NT26" s="113"/>
      <c r="NU26" s="113"/>
      <c r="NV26" s="113"/>
      <c r="NW26" s="114"/>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2"/>
      <c r="NJ27" s="113"/>
      <c r="NK27" s="113"/>
      <c r="NL27" s="113"/>
      <c r="NM27" s="113"/>
      <c r="NN27" s="113"/>
      <c r="NO27" s="113"/>
      <c r="NP27" s="113"/>
      <c r="NQ27" s="113"/>
      <c r="NR27" s="113"/>
      <c r="NS27" s="113"/>
      <c r="NT27" s="113"/>
      <c r="NU27" s="113"/>
      <c r="NV27" s="113"/>
      <c r="NW27" s="114"/>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2"/>
      <c r="NJ28" s="113"/>
      <c r="NK28" s="113"/>
      <c r="NL28" s="113"/>
      <c r="NM28" s="113"/>
      <c r="NN28" s="113"/>
      <c r="NO28" s="113"/>
      <c r="NP28" s="113"/>
      <c r="NQ28" s="113"/>
      <c r="NR28" s="113"/>
      <c r="NS28" s="113"/>
      <c r="NT28" s="113"/>
      <c r="NU28" s="113"/>
      <c r="NV28" s="113"/>
      <c r="NW28" s="114"/>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2"/>
      <c r="NJ29" s="113"/>
      <c r="NK29" s="113"/>
      <c r="NL29" s="113"/>
      <c r="NM29" s="113"/>
      <c r="NN29" s="113"/>
      <c r="NO29" s="113"/>
      <c r="NP29" s="113"/>
      <c r="NQ29" s="113"/>
      <c r="NR29" s="113"/>
      <c r="NS29" s="113"/>
      <c r="NT29" s="113"/>
      <c r="NU29" s="113"/>
      <c r="NV29" s="113"/>
      <c r="NW29" s="114"/>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5"/>
      <c r="NJ30" s="116"/>
      <c r="NK30" s="116"/>
      <c r="NL30" s="116"/>
      <c r="NM30" s="116"/>
      <c r="NN30" s="116"/>
      <c r="NO30" s="116"/>
      <c r="NP30" s="116"/>
      <c r="NQ30" s="116"/>
      <c r="NR30" s="116"/>
      <c r="NS30" s="116"/>
      <c r="NT30" s="116"/>
      <c r="NU30" s="116"/>
      <c r="NV30" s="116"/>
      <c r="NW30" s="117"/>
    </row>
    <row r="31" spans="1:387" ht="13.5" customHeight="1" x14ac:dyDescent="0.15">
      <c r="A31" s="2"/>
      <c r="B31" s="21"/>
      <c r="C31" s="4"/>
      <c r="D31" s="4"/>
      <c r="E31" s="4"/>
      <c r="F31" s="4"/>
      <c r="I31" s="83" t="s">
        <v>27</v>
      </c>
      <c r="J31" s="83"/>
      <c r="K31" s="83"/>
      <c r="L31" s="83"/>
      <c r="M31" s="83"/>
      <c r="N31" s="83"/>
      <c r="O31" s="83"/>
      <c r="P31" s="83"/>
      <c r="Q31" s="83"/>
      <c r="R31" s="84">
        <f>データ!Y7</f>
        <v>94.2</v>
      </c>
      <c r="S31" s="84"/>
      <c r="T31" s="84"/>
      <c r="U31" s="84"/>
      <c r="V31" s="84"/>
      <c r="W31" s="84"/>
      <c r="X31" s="84"/>
      <c r="Y31" s="84"/>
      <c r="Z31" s="84"/>
      <c r="AA31" s="84"/>
      <c r="AB31" s="84"/>
      <c r="AC31" s="84"/>
      <c r="AD31" s="84"/>
      <c r="AE31" s="84"/>
      <c r="AF31" s="84">
        <f>データ!Z7</f>
        <v>92.4</v>
      </c>
      <c r="AG31" s="84"/>
      <c r="AH31" s="84"/>
      <c r="AI31" s="84"/>
      <c r="AJ31" s="84"/>
      <c r="AK31" s="84"/>
      <c r="AL31" s="84"/>
      <c r="AM31" s="84"/>
      <c r="AN31" s="84"/>
      <c r="AO31" s="84"/>
      <c r="AP31" s="84"/>
      <c r="AQ31" s="84"/>
      <c r="AR31" s="84"/>
      <c r="AS31" s="84"/>
      <c r="AT31" s="84">
        <f>データ!AA7</f>
        <v>94.6</v>
      </c>
      <c r="AU31" s="84"/>
      <c r="AV31" s="84"/>
      <c r="AW31" s="84"/>
      <c r="AX31" s="84"/>
      <c r="AY31" s="84"/>
      <c r="AZ31" s="84"/>
      <c r="BA31" s="84"/>
      <c r="BB31" s="84"/>
      <c r="BC31" s="84"/>
      <c r="BD31" s="84"/>
      <c r="BE31" s="84"/>
      <c r="BF31" s="84"/>
      <c r="BG31" s="84"/>
      <c r="BH31" s="84">
        <f>データ!AB7</f>
        <v>91.8</v>
      </c>
      <c r="BI31" s="84"/>
      <c r="BJ31" s="84"/>
      <c r="BK31" s="84"/>
      <c r="BL31" s="84"/>
      <c r="BM31" s="84"/>
      <c r="BN31" s="84"/>
      <c r="BO31" s="84"/>
      <c r="BP31" s="84"/>
      <c r="BQ31" s="84"/>
      <c r="BR31" s="84"/>
      <c r="BS31" s="84"/>
      <c r="BT31" s="84"/>
      <c r="BU31" s="84"/>
      <c r="BV31" s="84">
        <f>データ!AC7</f>
        <v>94.1</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13.5</v>
      </c>
      <c r="DG31" s="84"/>
      <c r="DH31" s="84"/>
      <c r="DI31" s="84"/>
      <c r="DJ31" s="84"/>
      <c r="DK31" s="84"/>
      <c r="DL31" s="84"/>
      <c r="DM31" s="84"/>
      <c r="DN31" s="84"/>
      <c r="DO31" s="84"/>
      <c r="DP31" s="84"/>
      <c r="DQ31" s="84"/>
      <c r="DR31" s="84"/>
      <c r="DS31" s="84"/>
      <c r="DT31" s="84">
        <f>データ!AK7</f>
        <v>13.7</v>
      </c>
      <c r="DU31" s="84"/>
      <c r="DV31" s="84"/>
      <c r="DW31" s="84"/>
      <c r="DX31" s="84"/>
      <c r="DY31" s="84"/>
      <c r="DZ31" s="84"/>
      <c r="EA31" s="84"/>
      <c r="EB31" s="84"/>
      <c r="EC31" s="84"/>
      <c r="ED31" s="84"/>
      <c r="EE31" s="84"/>
      <c r="EF31" s="84"/>
      <c r="EG31" s="84"/>
      <c r="EH31" s="84">
        <f>データ!AL7</f>
        <v>13.2</v>
      </c>
      <c r="EI31" s="84"/>
      <c r="EJ31" s="84"/>
      <c r="EK31" s="84"/>
      <c r="EL31" s="84"/>
      <c r="EM31" s="84"/>
      <c r="EN31" s="84"/>
      <c r="EO31" s="84"/>
      <c r="EP31" s="84"/>
      <c r="EQ31" s="84"/>
      <c r="ER31" s="84"/>
      <c r="ES31" s="84"/>
      <c r="ET31" s="84"/>
      <c r="EU31" s="84"/>
      <c r="EV31" s="84">
        <f>データ!AM7</f>
        <v>12.2</v>
      </c>
      <c r="EW31" s="84"/>
      <c r="EX31" s="84"/>
      <c r="EY31" s="84"/>
      <c r="EZ31" s="84"/>
      <c r="FA31" s="84"/>
      <c r="FB31" s="84"/>
      <c r="FC31" s="84"/>
      <c r="FD31" s="84"/>
      <c r="FE31" s="84"/>
      <c r="FF31" s="84"/>
      <c r="FG31" s="84"/>
      <c r="FH31" s="84"/>
      <c r="FI31" s="84"/>
      <c r="FJ31" s="84">
        <f>データ!AN7</f>
        <v>14.5</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1885</v>
      </c>
      <c r="GU31" s="102"/>
      <c r="GV31" s="102"/>
      <c r="GW31" s="102"/>
      <c r="GX31" s="102"/>
      <c r="GY31" s="102"/>
      <c r="GZ31" s="102"/>
      <c r="HA31" s="102"/>
      <c r="HB31" s="102"/>
      <c r="HC31" s="102"/>
      <c r="HD31" s="102"/>
      <c r="HE31" s="102"/>
      <c r="HF31" s="102"/>
      <c r="HG31" s="102"/>
      <c r="HH31" s="102">
        <f>データ!AV7</f>
        <v>1772</v>
      </c>
      <c r="HI31" s="102"/>
      <c r="HJ31" s="102"/>
      <c r="HK31" s="102"/>
      <c r="HL31" s="102"/>
      <c r="HM31" s="102"/>
      <c r="HN31" s="102"/>
      <c r="HO31" s="102"/>
      <c r="HP31" s="102"/>
      <c r="HQ31" s="102"/>
      <c r="HR31" s="102"/>
      <c r="HS31" s="102"/>
      <c r="HT31" s="102"/>
      <c r="HU31" s="102"/>
      <c r="HV31" s="102">
        <f>データ!AW7</f>
        <v>1542</v>
      </c>
      <c r="HW31" s="102"/>
      <c r="HX31" s="102"/>
      <c r="HY31" s="102"/>
      <c r="HZ31" s="102"/>
      <c r="IA31" s="102"/>
      <c r="IB31" s="102"/>
      <c r="IC31" s="102"/>
      <c r="ID31" s="102"/>
      <c r="IE31" s="102"/>
      <c r="IF31" s="102"/>
      <c r="IG31" s="102"/>
      <c r="IH31" s="102"/>
      <c r="II31" s="102"/>
      <c r="IJ31" s="102">
        <f>データ!AX7</f>
        <v>1557</v>
      </c>
      <c r="IK31" s="102"/>
      <c r="IL31" s="102"/>
      <c r="IM31" s="102"/>
      <c r="IN31" s="102"/>
      <c r="IO31" s="102"/>
      <c r="IP31" s="102"/>
      <c r="IQ31" s="102"/>
      <c r="IR31" s="102"/>
      <c r="IS31" s="102"/>
      <c r="IT31" s="102"/>
      <c r="IU31" s="102"/>
      <c r="IV31" s="102"/>
      <c r="IW31" s="102"/>
      <c r="IX31" s="102">
        <f>データ!AY7</f>
        <v>2282</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96.6</v>
      </c>
      <c r="S32" s="84"/>
      <c r="T32" s="84"/>
      <c r="U32" s="84"/>
      <c r="V32" s="84"/>
      <c r="W32" s="84"/>
      <c r="X32" s="84"/>
      <c r="Y32" s="84"/>
      <c r="Z32" s="84"/>
      <c r="AA32" s="84"/>
      <c r="AB32" s="84"/>
      <c r="AC32" s="84"/>
      <c r="AD32" s="84"/>
      <c r="AE32" s="84"/>
      <c r="AF32" s="84">
        <f>データ!AE7</f>
        <v>82.6</v>
      </c>
      <c r="AG32" s="84"/>
      <c r="AH32" s="84"/>
      <c r="AI32" s="84"/>
      <c r="AJ32" s="84"/>
      <c r="AK32" s="84"/>
      <c r="AL32" s="84"/>
      <c r="AM32" s="84"/>
      <c r="AN32" s="84"/>
      <c r="AO32" s="84"/>
      <c r="AP32" s="84"/>
      <c r="AQ32" s="84"/>
      <c r="AR32" s="84"/>
      <c r="AS32" s="84"/>
      <c r="AT32" s="84">
        <f>データ!AF7</f>
        <v>84.4</v>
      </c>
      <c r="AU32" s="84"/>
      <c r="AV32" s="84"/>
      <c r="AW32" s="84"/>
      <c r="AX32" s="84"/>
      <c r="AY32" s="84"/>
      <c r="AZ32" s="84"/>
      <c r="BA32" s="84"/>
      <c r="BB32" s="84"/>
      <c r="BC32" s="84"/>
      <c r="BD32" s="84"/>
      <c r="BE32" s="84"/>
      <c r="BF32" s="84"/>
      <c r="BG32" s="84"/>
      <c r="BH32" s="84">
        <f>データ!AG7</f>
        <v>83.9</v>
      </c>
      <c r="BI32" s="84"/>
      <c r="BJ32" s="84"/>
      <c r="BK32" s="84"/>
      <c r="BL32" s="84"/>
      <c r="BM32" s="84"/>
      <c r="BN32" s="84"/>
      <c r="BO32" s="84"/>
      <c r="BP32" s="84"/>
      <c r="BQ32" s="84"/>
      <c r="BR32" s="84"/>
      <c r="BS32" s="84"/>
      <c r="BT32" s="84"/>
      <c r="BU32" s="84"/>
      <c r="BV32" s="84">
        <f>データ!AH7</f>
        <v>154.5</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29.8</v>
      </c>
      <c r="DG32" s="84"/>
      <c r="DH32" s="84"/>
      <c r="DI32" s="84"/>
      <c r="DJ32" s="84"/>
      <c r="DK32" s="84"/>
      <c r="DL32" s="84"/>
      <c r="DM32" s="84"/>
      <c r="DN32" s="84"/>
      <c r="DO32" s="84"/>
      <c r="DP32" s="84"/>
      <c r="DQ32" s="84"/>
      <c r="DR32" s="84"/>
      <c r="DS32" s="84"/>
      <c r="DT32" s="84">
        <f>データ!AP7</f>
        <v>25.3</v>
      </c>
      <c r="DU32" s="84"/>
      <c r="DV32" s="84"/>
      <c r="DW32" s="84"/>
      <c r="DX32" s="84"/>
      <c r="DY32" s="84"/>
      <c r="DZ32" s="84"/>
      <c r="EA32" s="84"/>
      <c r="EB32" s="84"/>
      <c r="EC32" s="84"/>
      <c r="ED32" s="84"/>
      <c r="EE32" s="84"/>
      <c r="EF32" s="84"/>
      <c r="EG32" s="84"/>
      <c r="EH32" s="84">
        <f>データ!AQ7</f>
        <v>23</v>
      </c>
      <c r="EI32" s="84"/>
      <c r="EJ32" s="84"/>
      <c r="EK32" s="84"/>
      <c r="EL32" s="84"/>
      <c r="EM32" s="84"/>
      <c r="EN32" s="84"/>
      <c r="EO32" s="84"/>
      <c r="EP32" s="84"/>
      <c r="EQ32" s="84"/>
      <c r="ER32" s="84"/>
      <c r="ES32" s="84"/>
      <c r="ET32" s="84"/>
      <c r="EU32" s="84"/>
      <c r="EV32" s="84">
        <f>データ!AR7</f>
        <v>21.8</v>
      </c>
      <c r="EW32" s="84"/>
      <c r="EX32" s="84"/>
      <c r="EY32" s="84"/>
      <c r="EZ32" s="84"/>
      <c r="FA32" s="84"/>
      <c r="FB32" s="84"/>
      <c r="FC32" s="84"/>
      <c r="FD32" s="84"/>
      <c r="FE32" s="84"/>
      <c r="FF32" s="84"/>
      <c r="FG32" s="84"/>
      <c r="FH32" s="84"/>
      <c r="FI32" s="84"/>
      <c r="FJ32" s="84">
        <f>データ!AS7</f>
        <v>15.7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400</v>
      </c>
      <c r="GU32" s="102"/>
      <c r="GV32" s="102"/>
      <c r="GW32" s="102"/>
      <c r="GX32" s="102"/>
      <c r="GY32" s="102"/>
      <c r="GZ32" s="102"/>
      <c r="HA32" s="102"/>
      <c r="HB32" s="102"/>
      <c r="HC32" s="102"/>
      <c r="HD32" s="102"/>
      <c r="HE32" s="102"/>
      <c r="HF32" s="102"/>
      <c r="HG32" s="102"/>
      <c r="HH32" s="102">
        <f>データ!BA7</f>
        <v>525</v>
      </c>
      <c r="HI32" s="102"/>
      <c r="HJ32" s="102"/>
      <c r="HK32" s="102"/>
      <c r="HL32" s="102"/>
      <c r="HM32" s="102"/>
      <c r="HN32" s="102"/>
      <c r="HO32" s="102"/>
      <c r="HP32" s="102"/>
      <c r="HQ32" s="102"/>
      <c r="HR32" s="102"/>
      <c r="HS32" s="102"/>
      <c r="HT32" s="102"/>
      <c r="HU32" s="102"/>
      <c r="HV32" s="102">
        <f>データ!BB7</f>
        <v>503</v>
      </c>
      <c r="HW32" s="102"/>
      <c r="HX32" s="102"/>
      <c r="HY32" s="102"/>
      <c r="HZ32" s="102"/>
      <c r="IA32" s="102"/>
      <c r="IB32" s="102"/>
      <c r="IC32" s="102"/>
      <c r="ID32" s="102"/>
      <c r="IE32" s="102"/>
      <c r="IF32" s="102"/>
      <c r="IG32" s="102"/>
      <c r="IH32" s="102"/>
      <c r="II32" s="102"/>
      <c r="IJ32" s="102">
        <f>データ!BC7</f>
        <v>457</v>
      </c>
      <c r="IK32" s="102"/>
      <c r="IL32" s="102"/>
      <c r="IM32" s="102"/>
      <c r="IN32" s="102"/>
      <c r="IO32" s="102"/>
      <c r="IP32" s="102"/>
      <c r="IQ32" s="102"/>
      <c r="IR32" s="102"/>
      <c r="IS32" s="102"/>
      <c r="IT32" s="102"/>
      <c r="IU32" s="102"/>
      <c r="IV32" s="102"/>
      <c r="IW32" s="102"/>
      <c r="IX32" s="102">
        <f>データ!BD7</f>
        <v>1153</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153</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154</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3" t="s">
        <v>27</v>
      </c>
      <c r="J53" s="83"/>
      <c r="K53" s="83"/>
      <c r="L53" s="83"/>
      <c r="M53" s="83"/>
      <c r="N53" s="83"/>
      <c r="O53" s="83"/>
      <c r="P53" s="83"/>
      <c r="Q53" s="83"/>
      <c r="R53" s="84">
        <f>データ!BF7</f>
        <v>44.6</v>
      </c>
      <c r="S53" s="84"/>
      <c r="T53" s="84"/>
      <c r="U53" s="84"/>
      <c r="V53" s="84"/>
      <c r="W53" s="84"/>
      <c r="X53" s="84"/>
      <c r="Y53" s="84"/>
      <c r="Z53" s="84"/>
      <c r="AA53" s="84"/>
      <c r="AB53" s="84"/>
      <c r="AC53" s="84"/>
      <c r="AD53" s="84"/>
      <c r="AE53" s="84"/>
      <c r="AF53" s="84">
        <f>データ!BG7</f>
        <v>45.8</v>
      </c>
      <c r="AG53" s="84"/>
      <c r="AH53" s="84"/>
      <c r="AI53" s="84"/>
      <c r="AJ53" s="84"/>
      <c r="AK53" s="84"/>
      <c r="AL53" s="84"/>
      <c r="AM53" s="84"/>
      <c r="AN53" s="84"/>
      <c r="AO53" s="84"/>
      <c r="AP53" s="84"/>
      <c r="AQ53" s="84"/>
      <c r="AR53" s="84"/>
      <c r="AS53" s="84"/>
      <c r="AT53" s="84">
        <f>データ!BH7</f>
        <v>51.1</v>
      </c>
      <c r="AU53" s="84"/>
      <c r="AV53" s="84"/>
      <c r="AW53" s="84"/>
      <c r="AX53" s="84"/>
      <c r="AY53" s="84"/>
      <c r="AZ53" s="84"/>
      <c r="BA53" s="84"/>
      <c r="BB53" s="84"/>
      <c r="BC53" s="84"/>
      <c r="BD53" s="84"/>
      <c r="BE53" s="84"/>
      <c r="BF53" s="84"/>
      <c r="BG53" s="84"/>
      <c r="BH53" s="84">
        <f>データ!BI7</f>
        <v>48.9</v>
      </c>
      <c r="BI53" s="84"/>
      <c r="BJ53" s="84"/>
      <c r="BK53" s="84"/>
      <c r="BL53" s="84"/>
      <c r="BM53" s="84"/>
      <c r="BN53" s="84"/>
      <c r="BO53" s="84"/>
      <c r="BP53" s="84"/>
      <c r="BQ53" s="84"/>
      <c r="BR53" s="84"/>
      <c r="BS53" s="84"/>
      <c r="BT53" s="84"/>
      <c r="BU53" s="84"/>
      <c r="BV53" s="84">
        <f>データ!BJ7</f>
        <v>48.4</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29.9</v>
      </c>
      <c r="DG53" s="84"/>
      <c r="DH53" s="84"/>
      <c r="DI53" s="84"/>
      <c r="DJ53" s="84"/>
      <c r="DK53" s="84"/>
      <c r="DL53" s="84"/>
      <c r="DM53" s="84"/>
      <c r="DN53" s="84"/>
      <c r="DO53" s="84"/>
      <c r="DP53" s="84"/>
      <c r="DQ53" s="84"/>
      <c r="DR53" s="84"/>
      <c r="DS53" s="84"/>
      <c r="DT53" s="84">
        <f>データ!BR7</f>
        <v>33.4</v>
      </c>
      <c r="DU53" s="84"/>
      <c r="DV53" s="84"/>
      <c r="DW53" s="84"/>
      <c r="DX53" s="84"/>
      <c r="DY53" s="84"/>
      <c r="DZ53" s="84"/>
      <c r="EA53" s="84"/>
      <c r="EB53" s="84"/>
      <c r="EC53" s="84"/>
      <c r="ED53" s="84"/>
      <c r="EE53" s="84"/>
      <c r="EF53" s="84"/>
      <c r="EG53" s="84"/>
      <c r="EH53" s="84">
        <f>データ!BS7</f>
        <v>36</v>
      </c>
      <c r="EI53" s="84"/>
      <c r="EJ53" s="84"/>
      <c r="EK53" s="84"/>
      <c r="EL53" s="84"/>
      <c r="EM53" s="84"/>
      <c r="EN53" s="84"/>
      <c r="EO53" s="84"/>
      <c r="EP53" s="84"/>
      <c r="EQ53" s="84"/>
      <c r="ER53" s="84"/>
      <c r="ES53" s="84"/>
      <c r="ET53" s="84"/>
      <c r="EU53" s="84"/>
      <c r="EV53" s="84">
        <f>データ!BT7</f>
        <v>38.4</v>
      </c>
      <c r="EW53" s="84"/>
      <c r="EX53" s="84"/>
      <c r="EY53" s="84"/>
      <c r="EZ53" s="84"/>
      <c r="FA53" s="84"/>
      <c r="FB53" s="84"/>
      <c r="FC53" s="84"/>
      <c r="FD53" s="84"/>
      <c r="FE53" s="84"/>
      <c r="FF53" s="84"/>
      <c r="FG53" s="84"/>
      <c r="FH53" s="84"/>
      <c r="FI53" s="84"/>
      <c r="FJ53" s="84">
        <f>データ!BU7</f>
        <v>38.4</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3.2</v>
      </c>
      <c r="GU53" s="84"/>
      <c r="GV53" s="84"/>
      <c r="GW53" s="84"/>
      <c r="GX53" s="84"/>
      <c r="GY53" s="84"/>
      <c r="GZ53" s="84"/>
      <c r="HA53" s="84"/>
      <c r="HB53" s="84"/>
      <c r="HC53" s="84"/>
      <c r="HD53" s="84"/>
      <c r="HE53" s="84"/>
      <c r="HF53" s="84"/>
      <c r="HG53" s="84"/>
      <c r="HH53" s="84">
        <f>データ!CC7</f>
        <v>-0.7</v>
      </c>
      <c r="HI53" s="84"/>
      <c r="HJ53" s="84"/>
      <c r="HK53" s="84"/>
      <c r="HL53" s="84"/>
      <c r="HM53" s="84"/>
      <c r="HN53" s="84"/>
      <c r="HO53" s="84"/>
      <c r="HP53" s="84"/>
      <c r="HQ53" s="84"/>
      <c r="HR53" s="84"/>
      <c r="HS53" s="84"/>
      <c r="HT53" s="84"/>
      <c r="HU53" s="84"/>
      <c r="HV53" s="84">
        <f>データ!CD7</f>
        <v>2.1</v>
      </c>
      <c r="HW53" s="84"/>
      <c r="HX53" s="84"/>
      <c r="HY53" s="84"/>
      <c r="HZ53" s="84"/>
      <c r="IA53" s="84"/>
      <c r="IB53" s="84"/>
      <c r="IC53" s="84"/>
      <c r="ID53" s="84"/>
      <c r="IE53" s="84"/>
      <c r="IF53" s="84"/>
      <c r="IG53" s="84"/>
      <c r="IH53" s="84"/>
      <c r="II53" s="84"/>
      <c r="IJ53" s="84">
        <f>データ!CE7</f>
        <v>-0.6</v>
      </c>
      <c r="IK53" s="84"/>
      <c r="IL53" s="84"/>
      <c r="IM53" s="84"/>
      <c r="IN53" s="84"/>
      <c r="IO53" s="84"/>
      <c r="IP53" s="84"/>
      <c r="IQ53" s="84"/>
      <c r="IR53" s="84"/>
      <c r="IS53" s="84"/>
      <c r="IT53" s="84"/>
      <c r="IU53" s="84"/>
      <c r="IV53" s="84"/>
      <c r="IW53" s="84"/>
      <c r="IX53" s="84">
        <f>データ!CF7</f>
        <v>-0.9</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21494</v>
      </c>
      <c r="KI53" s="102"/>
      <c r="KJ53" s="102"/>
      <c r="KK53" s="102"/>
      <c r="KL53" s="102"/>
      <c r="KM53" s="102"/>
      <c r="KN53" s="102"/>
      <c r="KO53" s="102"/>
      <c r="KP53" s="102"/>
      <c r="KQ53" s="102"/>
      <c r="KR53" s="102"/>
      <c r="KS53" s="102"/>
      <c r="KT53" s="102"/>
      <c r="KU53" s="102"/>
      <c r="KV53" s="102">
        <f>データ!CN7</f>
        <v>12090</v>
      </c>
      <c r="KW53" s="102"/>
      <c r="KX53" s="102"/>
      <c r="KY53" s="102"/>
      <c r="KZ53" s="102"/>
      <c r="LA53" s="102"/>
      <c r="LB53" s="102"/>
      <c r="LC53" s="102"/>
      <c r="LD53" s="102"/>
      <c r="LE53" s="102"/>
      <c r="LF53" s="102"/>
      <c r="LG53" s="102"/>
      <c r="LH53" s="102"/>
      <c r="LI53" s="102"/>
      <c r="LJ53" s="102">
        <f>データ!CO7</f>
        <v>20953</v>
      </c>
      <c r="LK53" s="102"/>
      <c r="LL53" s="102"/>
      <c r="LM53" s="102"/>
      <c r="LN53" s="102"/>
      <c r="LO53" s="102"/>
      <c r="LP53" s="102"/>
      <c r="LQ53" s="102"/>
      <c r="LR53" s="102"/>
      <c r="LS53" s="102"/>
      <c r="LT53" s="102"/>
      <c r="LU53" s="102"/>
      <c r="LV53" s="102"/>
      <c r="LW53" s="102"/>
      <c r="LX53" s="102">
        <f>データ!CP7</f>
        <v>13289</v>
      </c>
      <c r="LY53" s="102"/>
      <c r="LZ53" s="102"/>
      <c r="MA53" s="102"/>
      <c r="MB53" s="102"/>
      <c r="MC53" s="102"/>
      <c r="MD53" s="102"/>
      <c r="ME53" s="102"/>
      <c r="MF53" s="102"/>
      <c r="MG53" s="102"/>
      <c r="MH53" s="102"/>
      <c r="MI53" s="102"/>
      <c r="MJ53" s="102"/>
      <c r="MK53" s="102"/>
      <c r="ML53" s="102">
        <f>データ!CQ7</f>
        <v>12628</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3" t="s">
        <v>29</v>
      </c>
      <c r="J54" s="83"/>
      <c r="K54" s="83"/>
      <c r="L54" s="83"/>
      <c r="M54" s="83"/>
      <c r="N54" s="83"/>
      <c r="O54" s="83"/>
      <c r="P54" s="83"/>
      <c r="Q54" s="83"/>
      <c r="R54" s="84">
        <f>データ!BK7</f>
        <v>32.200000000000003</v>
      </c>
      <c r="S54" s="84"/>
      <c r="T54" s="84"/>
      <c r="U54" s="84"/>
      <c r="V54" s="84"/>
      <c r="W54" s="84"/>
      <c r="X54" s="84"/>
      <c r="Y54" s="84"/>
      <c r="Z54" s="84"/>
      <c r="AA54" s="84"/>
      <c r="AB54" s="84"/>
      <c r="AC54" s="84"/>
      <c r="AD54" s="84"/>
      <c r="AE54" s="84"/>
      <c r="AF54" s="84">
        <f>データ!BL7</f>
        <v>31.3</v>
      </c>
      <c r="AG54" s="84"/>
      <c r="AH54" s="84"/>
      <c r="AI54" s="84"/>
      <c r="AJ54" s="84"/>
      <c r="AK54" s="84"/>
      <c r="AL54" s="84"/>
      <c r="AM54" s="84"/>
      <c r="AN54" s="84"/>
      <c r="AO54" s="84"/>
      <c r="AP54" s="84"/>
      <c r="AQ54" s="84"/>
      <c r="AR54" s="84"/>
      <c r="AS54" s="84"/>
      <c r="AT54" s="84">
        <f>データ!BM7</f>
        <v>31.6</v>
      </c>
      <c r="AU54" s="84"/>
      <c r="AV54" s="84"/>
      <c r="AW54" s="84"/>
      <c r="AX54" s="84"/>
      <c r="AY54" s="84"/>
      <c r="AZ54" s="84"/>
      <c r="BA54" s="84"/>
      <c r="BB54" s="84"/>
      <c r="BC54" s="84"/>
      <c r="BD54" s="84"/>
      <c r="BE54" s="84"/>
      <c r="BF54" s="84"/>
      <c r="BG54" s="84"/>
      <c r="BH54" s="84">
        <f>データ!BN7</f>
        <v>33.1</v>
      </c>
      <c r="BI54" s="84"/>
      <c r="BJ54" s="84"/>
      <c r="BK54" s="84"/>
      <c r="BL54" s="84"/>
      <c r="BM54" s="84"/>
      <c r="BN54" s="84"/>
      <c r="BO54" s="84"/>
      <c r="BP54" s="84"/>
      <c r="BQ54" s="84"/>
      <c r="BR54" s="84"/>
      <c r="BS54" s="84"/>
      <c r="BT54" s="84"/>
      <c r="BU54" s="84"/>
      <c r="BV54" s="84">
        <f>データ!BO7</f>
        <v>33.799999999999997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27</v>
      </c>
      <c r="DG54" s="84"/>
      <c r="DH54" s="84"/>
      <c r="DI54" s="84"/>
      <c r="DJ54" s="84"/>
      <c r="DK54" s="84"/>
      <c r="DL54" s="84"/>
      <c r="DM54" s="84"/>
      <c r="DN54" s="84"/>
      <c r="DO54" s="84"/>
      <c r="DP54" s="84"/>
      <c r="DQ54" s="84"/>
      <c r="DR54" s="84"/>
      <c r="DS54" s="84"/>
      <c r="DT54" s="84">
        <f>データ!BW7</f>
        <v>28.8</v>
      </c>
      <c r="DU54" s="84"/>
      <c r="DV54" s="84"/>
      <c r="DW54" s="84"/>
      <c r="DX54" s="84"/>
      <c r="DY54" s="84"/>
      <c r="DZ54" s="84"/>
      <c r="EA54" s="84"/>
      <c r="EB54" s="84"/>
      <c r="EC54" s="84"/>
      <c r="ED54" s="84"/>
      <c r="EE54" s="84"/>
      <c r="EF54" s="84"/>
      <c r="EG54" s="84"/>
      <c r="EH54" s="84">
        <f>データ!BX7</f>
        <v>29.3</v>
      </c>
      <c r="EI54" s="84"/>
      <c r="EJ54" s="84"/>
      <c r="EK54" s="84"/>
      <c r="EL54" s="84"/>
      <c r="EM54" s="84"/>
      <c r="EN54" s="84"/>
      <c r="EO54" s="84"/>
      <c r="EP54" s="84"/>
      <c r="EQ54" s="84"/>
      <c r="ER54" s="84"/>
      <c r="ES54" s="84"/>
      <c r="ET54" s="84"/>
      <c r="EU54" s="84"/>
      <c r="EV54" s="84">
        <f>データ!BY7</f>
        <v>30.2</v>
      </c>
      <c r="EW54" s="84"/>
      <c r="EX54" s="84"/>
      <c r="EY54" s="84"/>
      <c r="EZ54" s="84"/>
      <c r="FA54" s="84"/>
      <c r="FB54" s="84"/>
      <c r="FC54" s="84"/>
      <c r="FD54" s="84"/>
      <c r="FE54" s="84"/>
      <c r="FF54" s="84"/>
      <c r="FG54" s="84"/>
      <c r="FH54" s="84"/>
      <c r="FI54" s="84"/>
      <c r="FJ54" s="84">
        <f>データ!BZ7</f>
        <v>28</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30</v>
      </c>
      <c r="GU54" s="84"/>
      <c r="GV54" s="84"/>
      <c r="GW54" s="84"/>
      <c r="GX54" s="84"/>
      <c r="GY54" s="84"/>
      <c r="GZ54" s="84"/>
      <c r="HA54" s="84"/>
      <c r="HB54" s="84"/>
      <c r="HC54" s="84"/>
      <c r="HD54" s="84"/>
      <c r="HE54" s="84"/>
      <c r="HF54" s="84"/>
      <c r="HG54" s="84"/>
      <c r="HH54" s="84">
        <f>データ!CH7</f>
        <v>18.600000000000001</v>
      </c>
      <c r="HI54" s="84"/>
      <c r="HJ54" s="84"/>
      <c r="HK54" s="84"/>
      <c r="HL54" s="84"/>
      <c r="HM54" s="84"/>
      <c r="HN54" s="84"/>
      <c r="HO54" s="84"/>
      <c r="HP54" s="84"/>
      <c r="HQ54" s="84"/>
      <c r="HR54" s="84"/>
      <c r="HS54" s="84"/>
      <c r="HT54" s="84"/>
      <c r="HU54" s="84"/>
      <c r="HV54" s="84">
        <f>データ!CI7</f>
        <v>29.3</v>
      </c>
      <c r="HW54" s="84"/>
      <c r="HX54" s="84"/>
      <c r="HY54" s="84"/>
      <c r="HZ54" s="84"/>
      <c r="IA54" s="84"/>
      <c r="IB54" s="84"/>
      <c r="IC54" s="84"/>
      <c r="ID54" s="84"/>
      <c r="IE54" s="84"/>
      <c r="IF54" s="84"/>
      <c r="IG54" s="84"/>
      <c r="IH54" s="84"/>
      <c r="II54" s="84"/>
      <c r="IJ54" s="84">
        <f>データ!CJ7</f>
        <v>17.2</v>
      </c>
      <c r="IK54" s="84"/>
      <c r="IL54" s="84"/>
      <c r="IM54" s="84"/>
      <c r="IN54" s="84"/>
      <c r="IO54" s="84"/>
      <c r="IP54" s="84"/>
      <c r="IQ54" s="84"/>
      <c r="IR54" s="84"/>
      <c r="IS54" s="84"/>
      <c r="IT54" s="84"/>
      <c r="IU54" s="84"/>
      <c r="IV54" s="84"/>
      <c r="IW54" s="84"/>
      <c r="IX54" s="84">
        <f>データ!CK7</f>
        <v>15.2</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6597</v>
      </c>
      <c r="KI54" s="98"/>
      <c r="KJ54" s="98"/>
      <c r="KK54" s="98"/>
      <c r="KL54" s="98"/>
      <c r="KM54" s="98"/>
      <c r="KN54" s="98"/>
      <c r="KO54" s="98"/>
      <c r="KP54" s="98"/>
      <c r="KQ54" s="98"/>
      <c r="KR54" s="98"/>
      <c r="KS54" s="98"/>
      <c r="KT54" s="98"/>
      <c r="KU54" s="99"/>
      <c r="KV54" s="97">
        <f>データ!CS7</f>
        <v>3486</v>
      </c>
      <c r="KW54" s="98"/>
      <c r="KX54" s="98"/>
      <c r="KY54" s="98"/>
      <c r="KZ54" s="98"/>
      <c r="LA54" s="98"/>
      <c r="LB54" s="98"/>
      <c r="LC54" s="98"/>
      <c r="LD54" s="98"/>
      <c r="LE54" s="98"/>
      <c r="LF54" s="98"/>
      <c r="LG54" s="98"/>
      <c r="LH54" s="98"/>
      <c r="LI54" s="99"/>
      <c r="LJ54" s="97">
        <f>データ!CT7</f>
        <v>9064</v>
      </c>
      <c r="LK54" s="98"/>
      <c r="LL54" s="98"/>
      <c r="LM54" s="98"/>
      <c r="LN54" s="98"/>
      <c r="LO54" s="98"/>
      <c r="LP54" s="98"/>
      <c r="LQ54" s="98"/>
      <c r="LR54" s="98"/>
      <c r="LS54" s="98"/>
      <c r="LT54" s="98"/>
      <c r="LU54" s="98"/>
      <c r="LV54" s="98"/>
      <c r="LW54" s="99"/>
      <c r="LX54" s="97">
        <f>データ!CU7</f>
        <v>2276</v>
      </c>
      <c r="LY54" s="98"/>
      <c r="LZ54" s="98"/>
      <c r="MA54" s="98"/>
      <c r="MB54" s="98"/>
      <c r="MC54" s="98"/>
      <c r="MD54" s="98"/>
      <c r="ME54" s="98"/>
      <c r="MF54" s="98"/>
      <c r="MG54" s="98"/>
      <c r="MH54" s="98"/>
      <c r="MI54" s="98"/>
      <c r="MJ54" s="98"/>
      <c r="MK54" s="99"/>
      <c r="ML54" s="97">
        <f>データ!CV7</f>
        <v>-8016</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155</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1091849</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181085</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245.7</v>
      </c>
      <c r="KI77" s="84"/>
      <c r="KJ77" s="84"/>
      <c r="KK77" s="84"/>
      <c r="KL77" s="84"/>
      <c r="KM77" s="84"/>
      <c r="KN77" s="84"/>
      <c r="KO77" s="84"/>
      <c r="KP77" s="84"/>
      <c r="KQ77" s="84"/>
      <c r="KR77" s="84"/>
      <c r="KS77" s="84"/>
      <c r="KT77" s="84"/>
      <c r="KU77" s="84"/>
      <c r="KV77" s="84">
        <f>データ!DW7</f>
        <v>223.5</v>
      </c>
      <c r="KW77" s="84"/>
      <c r="KX77" s="84"/>
      <c r="KY77" s="84"/>
      <c r="KZ77" s="84"/>
      <c r="LA77" s="84"/>
      <c r="LB77" s="84"/>
      <c r="LC77" s="84"/>
      <c r="LD77" s="84"/>
      <c r="LE77" s="84"/>
      <c r="LF77" s="84"/>
      <c r="LG77" s="84"/>
      <c r="LH77" s="84"/>
      <c r="LI77" s="84"/>
      <c r="LJ77" s="84">
        <f>データ!DX7</f>
        <v>183.3</v>
      </c>
      <c r="LK77" s="84"/>
      <c r="LL77" s="84"/>
      <c r="LM77" s="84"/>
      <c r="LN77" s="84"/>
      <c r="LO77" s="84"/>
      <c r="LP77" s="84"/>
      <c r="LQ77" s="84"/>
      <c r="LR77" s="84"/>
      <c r="LS77" s="84"/>
      <c r="LT77" s="84"/>
      <c r="LU77" s="84"/>
      <c r="LV77" s="84"/>
      <c r="LW77" s="84"/>
      <c r="LX77" s="84">
        <f>データ!DY7</f>
        <v>160.5</v>
      </c>
      <c r="LY77" s="84"/>
      <c r="LZ77" s="84"/>
      <c r="MA77" s="84"/>
      <c r="MB77" s="84"/>
      <c r="MC77" s="84"/>
      <c r="MD77" s="84"/>
      <c r="ME77" s="84"/>
      <c r="MF77" s="84"/>
      <c r="MG77" s="84"/>
      <c r="MH77" s="84"/>
      <c r="MI77" s="84"/>
      <c r="MJ77" s="84"/>
      <c r="MK77" s="84"/>
      <c r="ML77" s="84">
        <f>データ!DZ7</f>
        <v>131.6</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260.89999999999998</v>
      </c>
      <c r="KI78" s="84"/>
      <c r="KJ78" s="84"/>
      <c r="KK78" s="84"/>
      <c r="KL78" s="84"/>
      <c r="KM78" s="84"/>
      <c r="KN78" s="84"/>
      <c r="KO78" s="84"/>
      <c r="KP78" s="84"/>
      <c r="KQ78" s="84"/>
      <c r="KR78" s="84"/>
      <c r="KS78" s="84"/>
      <c r="KT78" s="84"/>
      <c r="KU78" s="84"/>
      <c r="KV78" s="84">
        <f>データ!EB7</f>
        <v>141.6</v>
      </c>
      <c r="KW78" s="84"/>
      <c r="KX78" s="84"/>
      <c r="KY78" s="84"/>
      <c r="KZ78" s="84"/>
      <c r="LA78" s="84"/>
      <c r="LB78" s="84"/>
      <c r="LC78" s="84"/>
      <c r="LD78" s="84"/>
      <c r="LE78" s="84"/>
      <c r="LF78" s="84"/>
      <c r="LG78" s="84"/>
      <c r="LH78" s="84"/>
      <c r="LI78" s="84"/>
      <c r="LJ78" s="84">
        <f>データ!EC7</f>
        <v>484.4</v>
      </c>
      <c r="LK78" s="84"/>
      <c r="LL78" s="84"/>
      <c r="LM78" s="84"/>
      <c r="LN78" s="84"/>
      <c r="LO78" s="84"/>
      <c r="LP78" s="84"/>
      <c r="LQ78" s="84"/>
      <c r="LR78" s="84"/>
      <c r="LS78" s="84"/>
      <c r="LT78" s="84"/>
      <c r="LU78" s="84"/>
      <c r="LV78" s="84"/>
      <c r="LW78" s="84"/>
      <c r="LX78" s="84">
        <f>データ!ED7</f>
        <v>94.3</v>
      </c>
      <c r="LY78" s="84"/>
      <c r="LZ78" s="84"/>
      <c r="MA78" s="84"/>
      <c r="MB78" s="84"/>
      <c r="MC78" s="84"/>
      <c r="MD78" s="84"/>
      <c r="ME78" s="84"/>
      <c r="MF78" s="84"/>
      <c r="MG78" s="84"/>
      <c r="MH78" s="84"/>
      <c r="MI78" s="84"/>
      <c r="MJ78" s="84"/>
      <c r="MK78" s="84"/>
      <c r="ML78" s="84">
        <f>データ!EE7</f>
        <v>39.6</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zGVIhLsm1Zr8Ckv8+6q4WmOl4Jn0hBJVJBH7W3dBhooB/Nammq9qCfycnfR08iTuBvwnpzHXyuOArHp56bqW3Q==" saltValue="G6fKLi9i7k9z/ppYarX9c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9" t="s">
        <v>69</v>
      </c>
      <c r="I3" s="150"/>
      <c r="J3" s="150"/>
      <c r="K3" s="150"/>
      <c r="L3" s="150"/>
      <c r="M3" s="150"/>
      <c r="N3" s="150"/>
      <c r="O3" s="150"/>
      <c r="P3" s="150"/>
      <c r="Q3" s="150"/>
      <c r="R3" s="150"/>
      <c r="S3" s="150"/>
      <c r="T3" s="150"/>
      <c r="U3" s="150"/>
      <c r="V3" s="150"/>
      <c r="W3" s="150"/>
      <c r="X3" s="150"/>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51"/>
      <c r="I4" s="152"/>
      <c r="J4" s="152"/>
      <c r="K4" s="152"/>
      <c r="L4" s="152"/>
      <c r="M4" s="152"/>
      <c r="N4" s="152"/>
      <c r="O4" s="152"/>
      <c r="P4" s="152"/>
      <c r="Q4" s="152"/>
      <c r="R4" s="152"/>
      <c r="S4" s="152"/>
      <c r="T4" s="152"/>
      <c r="U4" s="152"/>
      <c r="V4" s="152"/>
      <c r="W4" s="152"/>
      <c r="X4" s="152"/>
      <c r="Y4" s="144" t="s">
        <v>73</v>
      </c>
      <c r="Z4" s="145"/>
      <c r="AA4" s="145"/>
      <c r="AB4" s="145"/>
      <c r="AC4" s="145"/>
      <c r="AD4" s="145"/>
      <c r="AE4" s="145"/>
      <c r="AF4" s="145"/>
      <c r="AG4" s="145"/>
      <c r="AH4" s="145"/>
      <c r="AI4" s="146"/>
      <c r="AJ4" s="142" t="s">
        <v>74</v>
      </c>
      <c r="AK4" s="142"/>
      <c r="AL4" s="142"/>
      <c r="AM4" s="142"/>
      <c r="AN4" s="142"/>
      <c r="AO4" s="142"/>
      <c r="AP4" s="142"/>
      <c r="AQ4" s="142"/>
      <c r="AR4" s="142"/>
      <c r="AS4" s="142"/>
      <c r="AT4" s="142"/>
      <c r="AU4" s="143" t="s">
        <v>75</v>
      </c>
      <c r="AV4" s="142"/>
      <c r="AW4" s="142"/>
      <c r="AX4" s="142"/>
      <c r="AY4" s="142"/>
      <c r="AZ4" s="142"/>
      <c r="BA4" s="142"/>
      <c r="BB4" s="142"/>
      <c r="BC4" s="142"/>
      <c r="BD4" s="142"/>
      <c r="BE4" s="142"/>
      <c r="BF4" s="144" t="s">
        <v>76</v>
      </c>
      <c r="BG4" s="145"/>
      <c r="BH4" s="145"/>
      <c r="BI4" s="145"/>
      <c r="BJ4" s="145"/>
      <c r="BK4" s="145"/>
      <c r="BL4" s="145"/>
      <c r="BM4" s="145"/>
      <c r="BN4" s="145"/>
      <c r="BO4" s="145"/>
      <c r="BP4" s="146"/>
      <c r="BQ4" s="142" t="s">
        <v>77</v>
      </c>
      <c r="BR4" s="142"/>
      <c r="BS4" s="142"/>
      <c r="BT4" s="142"/>
      <c r="BU4" s="142"/>
      <c r="BV4" s="142"/>
      <c r="BW4" s="142"/>
      <c r="BX4" s="142"/>
      <c r="BY4" s="142"/>
      <c r="BZ4" s="142"/>
      <c r="CA4" s="142"/>
      <c r="CB4" s="143" t="s">
        <v>78</v>
      </c>
      <c r="CC4" s="142"/>
      <c r="CD4" s="142"/>
      <c r="CE4" s="142"/>
      <c r="CF4" s="142"/>
      <c r="CG4" s="142"/>
      <c r="CH4" s="142"/>
      <c r="CI4" s="142"/>
      <c r="CJ4" s="142"/>
      <c r="CK4" s="142"/>
      <c r="CL4" s="142"/>
      <c r="CM4" s="142" t="s">
        <v>79</v>
      </c>
      <c r="CN4" s="142"/>
      <c r="CO4" s="142"/>
      <c r="CP4" s="142"/>
      <c r="CQ4" s="142"/>
      <c r="CR4" s="142"/>
      <c r="CS4" s="142"/>
      <c r="CT4" s="142"/>
      <c r="CU4" s="142"/>
      <c r="CV4" s="142"/>
      <c r="CW4" s="142"/>
      <c r="CX4" s="144" t="s">
        <v>80</v>
      </c>
      <c r="CY4" s="145"/>
      <c r="CZ4" s="145"/>
      <c r="DA4" s="145"/>
      <c r="DB4" s="145"/>
      <c r="DC4" s="145"/>
      <c r="DD4" s="145"/>
      <c r="DE4" s="145"/>
      <c r="DF4" s="145"/>
      <c r="DG4" s="145"/>
      <c r="DH4" s="146"/>
      <c r="DI4" s="147" t="s">
        <v>81</v>
      </c>
      <c r="DJ4" s="147" t="s">
        <v>82</v>
      </c>
      <c r="DK4" s="142" t="s">
        <v>83</v>
      </c>
      <c r="DL4" s="142"/>
      <c r="DM4" s="142"/>
      <c r="DN4" s="142"/>
      <c r="DO4" s="142"/>
      <c r="DP4" s="142"/>
      <c r="DQ4" s="142"/>
      <c r="DR4" s="142"/>
      <c r="DS4" s="142"/>
      <c r="DT4" s="142"/>
      <c r="DU4" s="142"/>
      <c r="DV4" s="142" t="s">
        <v>84</v>
      </c>
      <c r="DW4" s="142"/>
      <c r="DX4" s="142"/>
      <c r="DY4" s="142"/>
      <c r="DZ4" s="142"/>
      <c r="EA4" s="142"/>
      <c r="EB4" s="142"/>
      <c r="EC4" s="142"/>
      <c r="ED4" s="142"/>
      <c r="EE4" s="142"/>
      <c r="EF4" s="142"/>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111</v>
      </c>
      <c r="AK5" s="53" t="s">
        <v>101</v>
      </c>
      <c r="AL5" s="53" t="s">
        <v>102</v>
      </c>
      <c r="AM5" s="53" t="s">
        <v>103</v>
      </c>
      <c r="AN5" s="53" t="s">
        <v>112</v>
      </c>
      <c r="AO5" s="53" t="s">
        <v>105</v>
      </c>
      <c r="AP5" s="53" t="s">
        <v>106</v>
      </c>
      <c r="AQ5" s="53" t="s">
        <v>107</v>
      </c>
      <c r="AR5" s="53" t="s">
        <v>108</v>
      </c>
      <c r="AS5" s="53" t="s">
        <v>109</v>
      </c>
      <c r="AT5" s="53" t="s">
        <v>110</v>
      </c>
      <c r="AU5" s="53" t="s">
        <v>111</v>
      </c>
      <c r="AV5" s="53" t="s">
        <v>113</v>
      </c>
      <c r="AW5" s="53" t="s">
        <v>102</v>
      </c>
      <c r="AX5" s="53" t="s">
        <v>114</v>
      </c>
      <c r="AY5" s="53" t="s">
        <v>115</v>
      </c>
      <c r="AZ5" s="53" t="s">
        <v>105</v>
      </c>
      <c r="BA5" s="53" t="s">
        <v>106</v>
      </c>
      <c r="BB5" s="53" t="s">
        <v>107</v>
      </c>
      <c r="BC5" s="53" t="s">
        <v>108</v>
      </c>
      <c r="BD5" s="53" t="s">
        <v>109</v>
      </c>
      <c r="BE5" s="53" t="s">
        <v>110</v>
      </c>
      <c r="BF5" s="53" t="s">
        <v>116</v>
      </c>
      <c r="BG5" s="53" t="s">
        <v>113</v>
      </c>
      <c r="BH5" s="53" t="s">
        <v>117</v>
      </c>
      <c r="BI5" s="53" t="s">
        <v>114</v>
      </c>
      <c r="BJ5" s="53" t="s">
        <v>104</v>
      </c>
      <c r="BK5" s="53" t="s">
        <v>105</v>
      </c>
      <c r="BL5" s="53" t="s">
        <v>106</v>
      </c>
      <c r="BM5" s="53" t="s">
        <v>107</v>
      </c>
      <c r="BN5" s="53" t="s">
        <v>108</v>
      </c>
      <c r="BO5" s="53" t="s">
        <v>109</v>
      </c>
      <c r="BP5" s="53" t="s">
        <v>110</v>
      </c>
      <c r="BQ5" s="53" t="s">
        <v>111</v>
      </c>
      <c r="BR5" s="53" t="s">
        <v>101</v>
      </c>
      <c r="BS5" s="53" t="s">
        <v>102</v>
      </c>
      <c r="BT5" s="53" t="s">
        <v>118</v>
      </c>
      <c r="BU5" s="53" t="s">
        <v>112</v>
      </c>
      <c r="BV5" s="53" t="s">
        <v>105</v>
      </c>
      <c r="BW5" s="53" t="s">
        <v>106</v>
      </c>
      <c r="BX5" s="53" t="s">
        <v>107</v>
      </c>
      <c r="BY5" s="53" t="s">
        <v>108</v>
      </c>
      <c r="BZ5" s="53" t="s">
        <v>109</v>
      </c>
      <c r="CA5" s="53" t="s">
        <v>110</v>
      </c>
      <c r="CB5" s="53" t="s">
        <v>111</v>
      </c>
      <c r="CC5" s="53" t="s">
        <v>101</v>
      </c>
      <c r="CD5" s="53" t="s">
        <v>119</v>
      </c>
      <c r="CE5" s="53" t="s">
        <v>114</v>
      </c>
      <c r="CF5" s="53" t="s">
        <v>104</v>
      </c>
      <c r="CG5" s="53" t="s">
        <v>105</v>
      </c>
      <c r="CH5" s="53" t="s">
        <v>106</v>
      </c>
      <c r="CI5" s="53" t="s">
        <v>107</v>
      </c>
      <c r="CJ5" s="53" t="s">
        <v>108</v>
      </c>
      <c r="CK5" s="53" t="s">
        <v>109</v>
      </c>
      <c r="CL5" s="53" t="s">
        <v>110</v>
      </c>
      <c r="CM5" s="53" t="s">
        <v>111</v>
      </c>
      <c r="CN5" s="53" t="s">
        <v>101</v>
      </c>
      <c r="CO5" s="53" t="s">
        <v>102</v>
      </c>
      <c r="CP5" s="53" t="s">
        <v>114</v>
      </c>
      <c r="CQ5" s="53" t="s">
        <v>104</v>
      </c>
      <c r="CR5" s="53" t="s">
        <v>105</v>
      </c>
      <c r="CS5" s="53" t="s">
        <v>106</v>
      </c>
      <c r="CT5" s="53" t="s">
        <v>107</v>
      </c>
      <c r="CU5" s="53" t="s">
        <v>108</v>
      </c>
      <c r="CV5" s="53" t="s">
        <v>109</v>
      </c>
      <c r="CW5" s="53" t="s">
        <v>110</v>
      </c>
      <c r="CX5" s="53" t="s">
        <v>111</v>
      </c>
      <c r="CY5" s="53" t="s">
        <v>113</v>
      </c>
      <c r="CZ5" s="53" t="s">
        <v>119</v>
      </c>
      <c r="DA5" s="53" t="s">
        <v>114</v>
      </c>
      <c r="DB5" s="53" t="s">
        <v>112</v>
      </c>
      <c r="DC5" s="53" t="s">
        <v>105</v>
      </c>
      <c r="DD5" s="53" t="s">
        <v>106</v>
      </c>
      <c r="DE5" s="53" t="s">
        <v>107</v>
      </c>
      <c r="DF5" s="53" t="s">
        <v>108</v>
      </c>
      <c r="DG5" s="53" t="s">
        <v>109</v>
      </c>
      <c r="DH5" s="53" t="s">
        <v>110</v>
      </c>
      <c r="DI5" s="148"/>
      <c r="DJ5" s="148"/>
      <c r="DK5" s="53" t="s">
        <v>111</v>
      </c>
      <c r="DL5" s="53" t="s">
        <v>101</v>
      </c>
      <c r="DM5" s="53" t="s">
        <v>102</v>
      </c>
      <c r="DN5" s="53" t="s">
        <v>114</v>
      </c>
      <c r="DO5" s="53" t="s">
        <v>112</v>
      </c>
      <c r="DP5" s="53" t="s">
        <v>105</v>
      </c>
      <c r="DQ5" s="53" t="s">
        <v>106</v>
      </c>
      <c r="DR5" s="53" t="s">
        <v>107</v>
      </c>
      <c r="DS5" s="53" t="s">
        <v>108</v>
      </c>
      <c r="DT5" s="53" t="s">
        <v>109</v>
      </c>
      <c r="DU5" s="53" t="s">
        <v>46</v>
      </c>
      <c r="DV5" s="53" t="s">
        <v>111</v>
      </c>
      <c r="DW5" s="53" t="s">
        <v>101</v>
      </c>
      <c r="DX5" s="53" t="s">
        <v>102</v>
      </c>
      <c r="DY5" s="53" t="s">
        <v>114</v>
      </c>
      <c r="DZ5" s="53" t="s">
        <v>115</v>
      </c>
      <c r="EA5" s="53" t="s">
        <v>105</v>
      </c>
      <c r="EB5" s="53" t="s">
        <v>106</v>
      </c>
      <c r="EC5" s="53" t="s">
        <v>107</v>
      </c>
      <c r="ED5" s="53" t="s">
        <v>108</v>
      </c>
      <c r="EE5" s="53" t="s">
        <v>109</v>
      </c>
      <c r="EF5" s="53" t="s">
        <v>110</v>
      </c>
      <c r="EG5" s="53" t="s">
        <v>120</v>
      </c>
      <c r="EH5" s="53" t="s">
        <v>121</v>
      </c>
      <c r="EI5" s="53" t="s">
        <v>122</v>
      </c>
      <c r="EJ5" s="53" t="s">
        <v>123</v>
      </c>
      <c r="EK5" s="53" t="s">
        <v>124</v>
      </c>
      <c r="EL5" s="53" t="s">
        <v>125</v>
      </c>
      <c r="EM5" s="53" t="s">
        <v>126</v>
      </c>
      <c r="EN5" s="53" t="s">
        <v>127</v>
      </c>
      <c r="EO5" s="53" t="s">
        <v>128</v>
      </c>
      <c r="EP5" s="53" t="s">
        <v>129</v>
      </c>
    </row>
    <row r="6" spans="1:146" s="63" customFormat="1" x14ac:dyDescent="0.15">
      <c r="A6" s="39" t="s">
        <v>130</v>
      </c>
      <c r="B6" s="54">
        <f>B8</f>
        <v>2017</v>
      </c>
      <c r="C6" s="54">
        <f t="shared" ref="C6:X6" si="2">C8</f>
        <v>352012</v>
      </c>
      <c r="D6" s="54">
        <f t="shared" si="2"/>
        <v>47</v>
      </c>
      <c r="E6" s="54">
        <f t="shared" si="2"/>
        <v>11</v>
      </c>
      <c r="F6" s="54">
        <f t="shared" si="2"/>
        <v>1</v>
      </c>
      <c r="G6" s="54">
        <f t="shared" si="2"/>
        <v>1</v>
      </c>
      <c r="H6" s="54" t="str">
        <f>SUBSTITUTE(H8,"　","")</f>
        <v>山口県下関市</v>
      </c>
      <c r="I6" s="54" t="str">
        <f t="shared" si="2"/>
        <v>国民宿舎海峡ビューしものせき</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5906</v>
      </c>
      <c r="R6" s="57">
        <f t="shared" si="2"/>
        <v>156</v>
      </c>
      <c r="S6" s="58">
        <f t="shared" si="2"/>
        <v>11413</v>
      </c>
      <c r="T6" s="59" t="str">
        <f t="shared" si="2"/>
        <v>利用料金制</v>
      </c>
      <c r="U6" s="55">
        <f t="shared" si="2"/>
        <v>13.8</v>
      </c>
      <c r="V6" s="59" t="str">
        <f t="shared" si="2"/>
        <v>無</v>
      </c>
      <c r="W6" s="60">
        <f t="shared" si="2"/>
        <v>88.6</v>
      </c>
      <c r="X6" s="59" t="str">
        <f t="shared" si="2"/>
        <v>有</v>
      </c>
      <c r="Y6" s="61">
        <f>IF(Y8="-",NA(),Y8)</f>
        <v>94.2</v>
      </c>
      <c r="Z6" s="61">
        <f t="shared" ref="Z6:AH6" si="3">IF(Z8="-",NA(),Z8)</f>
        <v>92.4</v>
      </c>
      <c r="AA6" s="61">
        <f t="shared" si="3"/>
        <v>94.6</v>
      </c>
      <c r="AB6" s="61">
        <f t="shared" si="3"/>
        <v>91.8</v>
      </c>
      <c r="AC6" s="61">
        <f t="shared" si="3"/>
        <v>94.1</v>
      </c>
      <c r="AD6" s="61">
        <f t="shared" si="3"/>
        <v>96.6</v>
      </c>
      <c r="AE6" s="61">
        <f t="shared" si="3"/>
        <v>82.6</v>
      </c>
      <c r="AF6" s="61">
        <f t="shared" si="3"/>
        <v>84.4</v>
      </c>
      <c r="AG6" s="61">
        <f t="shared" si="3"/>
        <v>83.9</v>
      </c>
      <c r="AH6" s="61">
        <f t="shared" si="3"/>
        <v>154.5</v>
      </c>
      <c r="AI6" s="61" t="str">
        <f>IF(AI8="-","【-】","【"&amp;SUBSTITUTE(TEXT(AI8,"#,##0.0"),"-","△")&amp;"】")</f>
        <v>【108.5】</v>
      </c>
      <c r="AJ6" s="61">
        <f>IF(AJ8="-",NA(),AJ8)</f>
        <v>13.5</v>
      </c>
      <c r="AK6" s="61">
        <f t="shared" ref="AK6:AS6" si="4">IF(AK8="-",NA(),AK8)</f>
        <v>13.7</v>
      </c>
      <c r="AL6" s="61">
        <f t="shared" si="4"/>
        <v>13.2</v>
      </c>
      <c r="AM6" s="61">
        <f t="shared" si="4"/>
        <v>12.2</v>
      </c>
      <c r="AN6" s="61">
        <f t="shared" si="4"/>
        <v>14.5</v>
      </c>
      <c r="AO6" s="61">
        <f t="shared" si="4"/>
        <v>29.8</v>
      </c>
      <c r="AP6" s="61">
        <f t="shared" si="4"/>
        <v>25.3</v>
      </c>
      <c r="AQ6" s="61">
        <f t="shared" si="4"/>
        <v>23</v>
      </c>
      <c r="AR6" s="61">
        <f t="shared" si="4"/>
        <v>21.8</v>
      </c>
      <c r="AS6" s="61">
        <f t="shared" si="4"/>
        <v>15.7</v>
      </c>
      <c r="AT6" s="61" t="str">
        <f>IF(AT8="-","【-】","【"&amp;SUBSTITUTE(TEXT(AT8,"#,##0.0"),"-","△")&amp;"】")</f>
        <v>【25.4】</v>
      </c>
      <c r="AU6" s="56">
        <f>IF(AU8="-",NA(),AU8)</f>
        <v>1885</v>
      </c>
      <c r="AV6" s="56">
        <f t="shared" ref="AV6:BD6" si="5">IF(AV8="-",NA(),AV8)</f>
        <v>1772</v>
      </c>
      <c r="AW6" s="56">
        <f t="shared" si="5"/>
        <v>1542</v>
      </c>
      <c r="AX6" s="56">
        <f t="shared" si="5"/>
        <v>1557</v>
      </c>
      <c r="AY6" s="56">
        <f t="shared" si="5"/>
        <v>2282</v>
      </c>
      <c r="AZ6" s="56">
        <f t="shared" si="5"/>
        <v>400</v>
      </c>
      <c r="BA6" s="56">
        <f t="shared" si="5"/>
        <v>525</v>
      </c>
      <c r="BB6" s="56">
        <f t="shared" si="5"/>
        <v>503</v>
      </c>
      <c r="BC6" s="56">
        <f t="shared" si="5"/>
        <v>457</v>
      </c>
      <c r="BD6" s="56">
        <f t="shared" si="5"/>
        <v>1153</v>
      </c>
      <c r="BE6" s="56" t="str">
        <f>IF(BE8="-","【-】","【"&amp;SUBSTITUTE(TEXT(BE8,"#,##0"),"-","△")&amp;"】")</f>
        <v>【6,552】</v>
      </c>
      <c r="BF6" s="61">
        <f>IF(BF8="-",NA(),BF8)</f>
        <v>44.6</v>
      </c>
      <c r="BG6" s="61">
        <f t="shared" ref="BG6:BO6" si="6">IF(BG8="-",NA(),BG8)</f>
        <v>45.8</v>
      </c>
      <c r="BH6" s="61">
        <f t="shared" si="6"/>
        <v>51.1</v>
      </c>
      <c r="BI6" s="61">
        <f t="shared" si="6"/>
        <v>48.9</v>
      </c>
      <c r="BJ6" s="61">
        <f t="shared" si="6"/>
        <v>48.4</v>
      </c>
      <c r="BK6" s="61">
        <f t="shared" si="6"/>
        <v>32.200000000000003</v>
      </c>
      <c r="BL6" s="61">
        <f t="shared" si="6"/>
        <v>31.3</v>
      </c>
      <c r="BM6" s="61">
        <f t="shared" si="6"/>
        <v>31.6</v>
      </c>
      <c r="BN6" s="61">
        <f t="shared" si="6"/>
        <v>33.1</v>
      </c>
      <c r="BO6" s="61">
        <f t="shared" si="6"/>
        <v>33.799999999999997</v>
      </c>
      <c r="BP6" s="61" t="str">
        <f>IF(BP8="-","【-】","【"&amp;SUBSTITUTE(TEXT(BP8,"#,##0.0"),"-","△")&amp;"】")</f>
        <v>【22.1】</v>
      </c>
      <c r="BQ6" s="61">
        <f>IF(BQ8="-",NA(),BQ8)</f>
        <v>29.9</v>
      </c>
      <c r="BR6" s="61">
        <f t="shared" ref="BR6:BZ6" si="7">IF(BR8="-",NA(),BR8)</f>
        <v>33.4</v>
      </c>
      <c r="BS6" s="61">
        <f t="shared" si="7"/>
        <v>36</v>
      </c>
      <c r="BT6" s="61">
        <f t="shared" si="7"/>
        <v>38.4</v>
      </c>
      <c r="BU6" s="61">
        <f t="shared" si="7"/>
        <v>38.4</v>
      </c>
      <c r="BV6" s="61">
        <f t="shared" si="7"/>
        <v>27</v>
      </c>
      <c r="BW6" s="61">
        <f t="shared" si="7"/>
        <v>28.8</v>
      </c>
      <c r="BX6" s="61">
        <f t="shared" si="7"/>
        <v>29.3</v>
      </c>
      <c r="BY6" s="61">
        <f t="shared" si="7"/>
        <v>30.2</v>
      </c>
      <c r="BZ6" s="61">
        <f t="shared" si="7"/>
        <v>28</v>
      </c>
      <c r="CA6" s="61" t="str">
        <f>IF(CA8="-","【-】","【"&amp;SUBSTITUTE(TEXT(CA8,"#,##0.0"),"-","△")&amp;"】")</f>
        <v>【37.1】</v>
      </c>
      <c r="CB6" s="61">
        <f>IF(CB8="-",NA(),CB8)</f>
        <v>3.2</v>
      </c>
      <c r="CC6" s="61">
        <f t="shared" ref="CC6:CK6" si="8">IF(CC8="-",NA(),CC8)</f>
        <v>-0.7</v>
      </c>
      <c r="CD6" s="61">
        <f t="shared" si="8"/>
        <v>2.1</v>
      </c>
      <c r="CE6" s="61">
        <f t="shared" si="8"/>
        <v>-0.6</v>
      </c>
      <c r="CF6" s="61">
        <f t="shared" si="8"/>
        <v>-0.9</v>
      </c>
      <c r="CG6" s="61">
        <f t="shared" si="8"/>
        <v>30</v>
      </c>
      <c r="CH6" s="61">
        <f t="shared" si="8"/>
        <v>18.600000000000001</v>
      </c>
      <c r="CI6" s="61">
        <f t="shared" si="8"/>
        <v>29.3</v>
      </c>
      <c r="CJ6" s="61">
        <f t="shared" si="8"/>
        <v>17.2</v>
      </c>
      <c r="CK6" s="61">
        <f t="shared" si="8"/>
        <v>15.2</v>
      </c>
      <c r="CL6" s="61" t="str">
        <f>IF(CL8="-","【-】","【"&amp;SUBSTITUTE(TEXT(CL8,"#,##0.0"),"-","△")&amp;"】")</f>
        <v>【△21.3】</v>
      </c>
      <c r="CM6" s="56">
        <f>IF(CM8="-",NA(),CM8)</f>
        <v>21494</v>
      </c>
      <c r="CN6" s="56">
        <f t="shared" ref="CN6:CV6" si="9">IF(CN8="-",NA(),CN8)</f>
        <v>12090</v>
      </c>
      <c r="CO6" s="56">
        <f t="shared" si="9"/>
        <v>20953</v>
      </c>
      <c r="CP6" s="56">
        <f t="shared" si="9"/>
        <v>13289</v>
      </c>
      <c r="CQ6" s="56">
        <f t="shared" si="9"/>
        <v>12628</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131</v>
      </c>
      <c r="DI6" s="57">
        <f t="shared" ref="DI6:DJ6" si="10">DI8</f>
        <v>1091849</v>
      </c>
      <c r="DJ6" s="57">
        <f t="shared" si="10"/>
        <v>181085</v>
      </c>
      <c r="DK6" s="61"/>
      <c r="DL6" s="61"/>
      <c r="DM6" s="61"/>
      <c r="DN6" s="61"/>
      <c r="DO6" s="61"/>
      <c r="DP6" s="61"/>
      <c r="DQ6" s="61"/>
      <c r="DR6" s="61"/>
      <c r="DS6" s="61"/>
      <c r="DT6" s="61"/>
      <c r="DU6" s="61" t="s">
        <v>131</v>
      </c>
      <c r="DV6" s="61">
        <f>IF(DV8="-",NA(),DV8)</f>
        <v>245.7</v>
      </c>
      <c r="DW6" s="61">
        <f t="shared" ref="DW6:EE6" si="11">IF(DW8="-",NA(),DW8)</f>
        <v>223.5</v>
      </c>
      <c r="DX6" s="61">
        <f t="shared" si="11"/>
        <v>183.3</v>
      </c>
      <c r="DY6" s="61">
        <f t="shared" si="11"/>
        <v>160.5</v>
      </c>
      <c r="DZ6" s="61">
        <f t="shared" si="11"/>
        <v>131.6</v>
      </c>
      <c r="EA6" s="61">
        <f t="shared" si="11"/>
        <v>260.89999999999998</v>
      </c>
      <c r="EB6" s="61">
        <f t="shared" si="11"/>
        <v>141.6</v>
      </c>
      <c r="EC6" s="61">
        <f t="shared" si="11"/>
        <v>484.4</v>
      </c>
      <c r="ED6" s="61">
        <f t="shared" si="11"/>
        <v>94.3</v>
      </c>
      <c r="EE6" s="61">
        <f t="shared" si="11"/>
        <v>39.6</v>
      </c>
      <c r="EF6" s="61" t="str">
        <f>IF(EF8="-","【-】","【"&amp;SUBSTITUTE(TEXT(EF8,"#,##0.0"),"-","△")&amp;"】")</f>
        <v>【31.1】</v>
      </c>
      <c r="EG6" s="62">
        <f>IF(EG8="-",NA(),EG8)</f>
        <v>5.7999999999999996E-3</v>
      </c>
      <c r="EH6" s="62">
        <f t="shared" ref="EH6:EP6" si="12">IF(EH8="-",NA(),EH8)</f>
        <v>5.7999999999999996E-3</v>
      </c>
      <c r="EI6" s="62">
        <f t="shared" si="12"/>
        <v>6.0000000000000001E-3</v>
      </c>
      <c r="EJ6" s="62">
        <f t="shared" si="12"/>
        <v>6.0000000000000001E-3</v>
      </c>
      <c r="EK6" s="62">
        <f t="shared" si="12"/>
        <v>6.1999999999999998E-3</v>
      </c>
      <c r="EL6" s="62">
        <f t="shared" si="12"/>
        <v>0.18160000000000001</v>
      </c>
      <c r="EM6" s="62">
        <f t="shared" si="12"/>
        <v>0.18260000000000001</v>
      </c>
      <c r="EN6" s="62">
        <f t="shared" si="12"/>
        <v>0.2281</v>
      </c>
      <c r="EO6" s="62">
        <f t="shared" si="12"/>
        <v>0.1575</v>
      </c>
      <c r="EP6" s="62">
        <f t="shared" si="12"/>
        <v>0.21460000000000001</v>
      </c>
    </row>
    <row r="7" spans="1:146" s="63" customFormat="1" x14ac:dyDescent="0.15">
      <c r="A7" s="39" t="s">
        <v>132</v>
      </c>
      <c r="B7" s="54">
        <f t="shared" ref="B7:X7" si="13">B8</f>
        <v>2017</v>
      </c>
      <c r="C7" s="54">
        <f t="shared" si="13"/>
        <v>352012</v>
      </c>
      <c r="D7" s="54">
        <f t="shared" si="13"/>
        <v>47</v>
      </c>
      <c r="E7" s="54">
        <f t="shared" si="13"/>
        <v>11</v>
      </c>
      <c r="F7" s="54">
        <f t="shared" si="13"/>
        <v>1</v>
      </c>
      <c r="G7" s="54">
        <f t="shared" si="13"/>
        <v>1</v>
      </c>
      <c r="H7" s="54" t="str">
        <f t="shared" si="13"/>
        <v>山口県　下関市</v>
      </c>
      <c r="I7" s="54" t="str">
        <f t="shared" si="13"/>
        <v>国民宿舎海峡ビューしものせき</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5906</v>
      </c>
      <c r="R7" s="57">
        <f t="shared" si="13"/>
        <v>156</v>
      </c>
      <c r="S7" s="58">
        <f t="shared" si="13"/>
        <v>11413</v>
      </c>
      <c r="T7" s="59" t="str">
        <f t="shared" si="13"/>
        <v>利用料金制</v>
      </c>
      <c r="U7" s="55">
        <f t="shared" si="13"/>
        <v>13.8</v>
      </c>
      <c r="V7" s="59" t="str">
        <f t="shared" si="13"/>
        <v>無</v>
      </c>
      <c r="W7" s="60">
        <f t="shared" si="13"/>
        <v>88.6</v>
      </c>
      <c r="X7" s="59" t="str">
        <f t="shared" si="13"/>
        <v>有</v>
      </c>
      <c r="Y7" s="61">
        <f>Y8</f>
        <v>94.2</v>
      </c>
      <c r="Z7" s="61">
        <f t="shared" ref="Z7:AH7" si="14">Z8</f>
        <v>92.4</v>
      </c>
      <c r="AA7" s="61">
        <f t="shared" si="14"/>
        <v>94.6</v>
      </c>
      <c r="AB7" s="61">
        <f t="shared" si="14"/>
        <v>91.8</v>
      </c>
      <c r="AC7" s="61">
        <f t="shared" si="14"/>
        <v>94.1</v>
      </c>
      <c r="AD7" s="61">
        <f t="shared" si="14"/>
        <v>96.6</v>
      </c>
      <c r="AE7" s="61">
        <f t="shared" si="14"/>
        <v>82.6</v>
      </c>
      <c r="AF7" s="61">
        <f t="shared" si="14"/>
        <v>84.4</v>
      </c>
      <c r="AG7" s="61">
        <f t="shared" si="14"/>
        <v>83.9</v>
      </c>
      <c r="AH7" s="61">
        <f t="shared" si="14"/>
        <v>154.5</v>
      </c>
      <c r="AI7" s="61"/>
      <c r="AJ7" s="61">
        <f>AJ8</f>
        <v>13.5</v>
      </c>
      <c r="AK7" s="61">
        <f t="shared" ref="AK7:AS7" si="15">AK8</f>
        <v>13.7</v>
      </c>
      <c r="AL7" s="61">
        <f t="shared" si="15"/>
        <v>13.2</v>
      </c>
      <c r="AM7" s="61">
        <f t="shared" si="15"/>
        <v>12.2</v>
      </c>
      <c r="AN7" s="61">
        <f t="shared" si="15"/>
        <v>14.5</v>
      </c>
      <c r="AO7" s="61">
        <f t="shared" si="15"/>
        <v>29.8</v>
      </c>
      <c r="AP7" s="61">
        <f t="shared" si="15"/>
        <v>25.3</v>
      </c>
      <c r="AQ7" s="61">
        <f t="shared" si="15"/>
        <v>23</v>
      </c>
      <c r="AR7" s="61">
        <f t="shared" si="15"/>
        <v>21.8</v>
      </c>
      <c r="AS7" s="61">
        <f t="shared" si="15"/>
        <v>15.7</v>
      </c>
      <c r="AT7" s="61"/>
      <c r="AU7" s="56">
        <f>AU8</f>
        <v>1885</v>
      </c>
      <c r="AV7" s="56">
        <f t="shared" ref="AV7:BD7" si="16">AV8</f>
        <v>1772</v>
      </c>
      <c r="AW7" s="56">
        <f t="shared" si="16"/>
        <v>1542</v>
      </c>
      <c r="AX7" s="56">
        <f t="shared" si="16"/>
        <v>1557</v>
      </c>
      <c r="AY7" s="56">
        <f t="shared" si="16"/>
        <v>2282</v>
      </c>
      <c r="AZ7" s="56">
        <f t="shared" si="16"/>
        <v>400</v>
      </c>
      <c r="BA7" s="56">
        <f t="shared" si="16"/>
        <v>525</v>
      </c>
      <c r="BB7" s="56">
        <f t="shared" si="16"/>
        <v>503</v>
      </c>
      <c r="BC7" s="56">
        <f t="shared" si="16"/>
        <v>457</v>
      </c>
      <c r="BD7" s="56">
        <f t="shared" si="16"/>
        <v>1153</v>
      </c>
      <c r="BE7" s="56"/>
      <c r="BF7" s="61">
        <f>BF8</f>
        <v>44.6</v>
      </c>
      <c r="BG7" s="61">
        <f t="shared" ref="BG7:BO7" si="17">BG8</f>
        <v>45.8</v>
      </c>
      <c r="BH7" s="61">
        <f t="shared" si="17"/>
        <v>51.1</v>
      </c>
      <c r="BI7" s="61">
        <f t="shared" si="17"/>
        <v>48.9</v>
      </c>
      <c r="BJ7" s="61">
        <f t="shared" si="17"/>
        <v>48.4</v>
      </c>
      <c r="BK7" s="61">
        <f t="shared" si="17"/>
        <v>32.200000000000003</v>
      </c>
      <c r="BL7" s="61">
        <f t="shared" si="17"/>
        <v>31.3</v>
      </c>
      <c r="BM7" s="61">
        <f t="shared" si="17"/>
        <v>31.6</v>
      </c>
      <c r="BN7" s="61">
        <f t="shared" si="17"/>
        <v>33.1</v>
      </c>
      <c r="BO7" s="61">
        <f t="shared" si="17"/>
        <v>33.799999999999997</v>
      </c>
      <c r="BP7" s="61"/>
      <c r="BQ7" s="61">
        <f>BQ8</f>
        <v>29.9</v>
      </c>
      <c r="BR7" s="61">
        <f t="shared" ref="BR7:BZ7" si="18">BR8</f>
        <v>33.4</v>
      </c>
      <c r="BS7" s="61">
        <f t="shared" si="18"/>
        <v>36</v>
      </c>
      <c r="BT7" s="61">
        <f t="shared" si="18"/>
        <v>38.4</v>
      </c>
      <c r="BU7" s="61">
        <f t="shared" si="18"/>
        <v>38.4</v>
      </c>
      <c r="BV7" s="61">
        <f t="shared" si="18"/>
        <v>27</v>
      </c>
      <c r="BW7" s="61">
        <f t="shared" si="18"/>
        <v>28.8</v>
      </c>
      <c r="BX7" s="61">
        <f t="shared" si="18"/>
        <v>29.3</v>
      </c>
      <c r="BY7" s="61">
        <f t="shared" si="18"/>
        <v>30.2</v>
      </c>
      <c r="BZ7" s="61">
        <f t="shared" si="18"/>
        <v>28</v>
      </c>
      <c r="CA7" s="61"/>
      <c r="CB7" s="61">
        <f>CB8</f>
        <v>3.2</v>
      </c>
      <c r="CC7" s="61">
        <f t="shared" ref="CC7:CK7" si="19">CC8</f>
        <v>-0.7</v>
      </c>
      <c r="CD7" s="61">
        <f t="shared" si="19"/>
        <v>2.1</v>
      </c>
      <c r="CE7" s="61">
        <f t="shared" si="19"/>
        <v>-0.6</v>
      </c>
      <c r="CF7" s="61">
        <f t="shared" si="19"/>
        <v>-0.9</v>
      </c>
      <c r="CG7" s="61">
        <f t="shared" si="19"/>
        <v>30</v>
      </c>
      <c r="CH7" s="61">
        <f t="shared" si="19"/>
        <v>18.600000000000001</v>
      </c>
      <c r="CI7" s="61">
        <f t="shared" si="19"/>
        <v>29.3</v>
      </c>
      <c r="CJ7" s="61">
        <f t="shared" si="19"/>
        <v>17.2</v>
      </c>
      <c r="CK7" s="61">
        <f t="shared" si="19"/>
        <v>15.2</v>
      </c>
      <c r="CL7" s="61"/>
      <c r="CM7" s="56">
        <f>CM8</f>
        <v>21494</v>
      </c>
      <c r="CN7" s="56">
        <f t="shared" ref="CN7:CV7" si="20">CN8</f>
        <v>12090</v>
      </c>
      <c r="CO7" s="56">
        <f t="shared" si="20"/>
        <v>20953</v>
      </c>
      <c r="CP7" s="56">
        <f t="shared" si="20"/>
        <v>13289</v>
      </c>
      <c r="CQ7" s="56">
        <f t="shared" si="20"/>
        <v>12628</v>
      </c>
      <c r="CR7" s="56">
        <f t="shared" si="20"/>
        <v>6597</v>
      </c>
      <c r="CS7" s="56">
        <f t="shared" si="20"/>
        <v>3486</v>
      </c>
      <c r="CT7" s="56">
        <f t="shared" si="20"/>
        <v>9064</v>
      </c>
      <c r="CU7" s="56">
        <f t="shared" si="20"/>
        <v>2276</v>
      </c>
      <c r="CV7" s="56">
        <f t="shared" si="20"/>
        <v>-8016</v>
      </c>
      <c r="CW7" s="56"/>
      <c r="CX7" s="61" t="s">
        <v>133</v>
      </c>
      <c r="CY7" s="61" t="s">
        <v>133</v>
      </c>
      <c r="CZ7" s="61" t="s">
        <v>133</v>
      </c>
      <c r="DA7" s="61" t="s">
        <v>133</v>
      </c>
      <c r="DB7" s="61" t="s">
        <v>133</v>
      </c>
      <c r="DC7" s="61" t="s">
        <v>133</v>
      </c>
      <c r="DD7" s="61" t="s">
        <v>133</v>
      </c>
      <c r="DE7" s="61" t="s">
        <v>133</v>
      </c>
      <c r="DF7" s="61" t="s">
        <v>133</v>
      </c>
      <c r="DG7" s="61" t="s">
        <v>134</v>
      </c>
      <c r="DH7" s="61"/>
      <c r="DI7" s="57">
        <f>DI8</f>
        <v>1091849</v>
      </c>
      <c r="DJ7" s="57">
        <f>DJ8</f>
        <v>181085</v>
      </c>
      <c r="DK7" s="61" t="s">
        <v>133</v>
      </c>
      <c r="DL7" s="61" t="s">
        <v>133</v>
      </c>
      <c r="DM7" s="61" t="s">
        <v>133</v>
      </c>
      <c r="DN7" s="61" t="s">
        <v>133</v>
      </c>
      <c r="DO7" s="61" t="s">
        <v>133</v>
      </c>
      <c r="DP7" s="61" t="s">
        <v>133</v>
      </c>
      <c r="DQ7" s="61" t="s">
        <v>133</v>
      </c>
      <c r="DR7" s="61" t="s">
        <v>133</v>
      </c>
      <c r="DS7" s="61" t="s">
        <v>133</v>
      </c>
      <c r="DT7" s="61" t="s">
        <v>134</v>
      </c>
      <c r="DU7" s="61"/>
      <c r="DV7" s="61">
        <f>DV8</f>
        <v>245.7</v>
      </c>
      <c r="DW7" s="61">
        <f t="shared" ref="DW7:EE7" si="21">DW8</f>
        <v>223.5</v>
      </c>
      <c r="DX7" s="61">
        <f t="shared" si="21"/>
        <v>183.3</v>
      </c>
      <c r="DY7" s="61">
        <f t="shared" si="21"/>
        <v>160.5</v>
      </c>
      <c r="DZ7" s="61">
        <f t="shared" si="21"/>
        <v>131.6</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352012</v>
      </c>
      <c r="D8" s="64">
        <v>47</v>
      </c>
      <c r="E8" s="64">
        <v>11</v>
      </c>
      <c r="F8" s="64">
        <v>1</v>
      </c>
      <c r="G8" s="64">
        <v>1</v>
      </c>
      <c r="H8" s="64" t="s">
        <v>135</v>
      </c>
      <c r="I8" s="64" t="s">
        <v>136</v>
      </c>
      <c r="J8" s="64" t="s">
        <v>137</v>
      </c>
      <c r="K8" s="64" t="s">
        <v>138</v>
      </c>
      <c r="L8" s="64" t="s">
        <v>139</v>
      </c>
      <c r="M8" s="64" t="s">
        <v>140</v>
      </c>
      <c r="N8" s="64" t="s">
        <v>141</v>
      </c>
      <c r="O8" s="65" t="s">
        <v>142</v>
      </c>
      <c r="P8" s="65" t="s">
        <v>142</v>
      </c>
      <c r="Q8" s="66">
        <v>5906</v>
      </c>
      <c r="R8" s="66">
        <v>156</v>
      </c>
      <c r="S8" s="67">
        <v>11413</v>
      </c>
      <c r="T8" s="68" t="s">
        <v>143</v>
      </c>
      <c r="U8" s="65">
        <v>13.8</v>
      </c>
      <c r="V8" s="68" t="s">
        <v>144</v>
      </c>
      <c r="W8" s="69">
        <v>88.6</v>
      </c>
      <c r="X8" s="68" t="s">
        <v>145</v>
      </c>
      <c r="Y8" s="70">
        <v>94.2</v>
      </c>
      <c r="Z8" s="70">
        <v>92.4</v>
      </c>
      <c r="AA8" s="70">
        <v>94.6</v>
      </c>
      <c r="AB8" s="70">
        <v>91.8</v>
      </c>
      <c r="AC8" s="70">
        <v>94.1</v>
      </c>
      <c r="AD8" s="70">
        <v>96.6</v>
      </c>
      <c r="AE8" s="70">
        <v>82.6</v>
      </c>
      <c r="AF8" s="70">
        <v>84.4</v>
      </c>
      <c r="AG8" s="70">
        <v>83.9</v>
      </c>
      <c r="AH8" s="70">
        <v>154.5</v>
      </c>
      <c r="AI8" s="70">
        <v>108.5</v>
      </c>
      <c r="AJ8" s="70">
        <v>13.5</v>
      </c>
      <c r="AK8" s="70">
        <v>13.7</v>
      </c>
      <c r="AL8" s="70">
        <v>13.2</v>
      </c>
      <c r="AM8" s="70">
        <v>12.2</v>
      </c>
      <c r="AN8" s="70">
        <v>14.5</v>
      </c>
      <c r="AO8" s="70">
        <v>29.8</v>
      </c>
      <c r="AP8" s="70">
        <v>25.3</v>
      </c>
      <c r="AQ8" s="70">
        <v>23</v>
      </c>
      <c r="AR8" s="70">
        <v>21.8</v>
      </c>
      <c r="AS8" s="70">
        <v>15.7</v>
      </c>
      <c r="AT8" s="70">
        <v>25.4</v>
      </c>
      <c r="AU8" s="71">
        <v>1885</v>
      </c>
      <c r="AV8" s="71">
        <v>1772</v>
      </c>
      <c r="AW8" s="71">
        <v>1542</v>
      </c>
      <c r="AX8" s="71">
        <v>1557</v>
      </c>
      <c r="AY8" s="71">
        <v>2282</v>
      </c>
      <c r="AZ8" s="71">
        <v>400</v>
      </c>
      <c r="BA8" s="71">
        <v>525</v>
      </c>
      <c r="BB8" s="71">
        <v>503</v>
      </c>
      <c r="BC8" s="71">
        <v>457</v>
      </c>
      <c r="BD8" s="71">
        <v>1153</v>
      </c>
      <c r="BE8" s="71">
        <v>6552</v>
      </c>
      <c r="BF8" s="70">
        <v>44.6</v>
      </c>
      <c r="BG8" s="70">
        <v>45.8</v>
      </c>
      <c r="BH8" s="70">
        <v>51.1</v>
      </c>
      <c r="BI8" s="70">
        <v>48.9</v>
      </c>
      <c r="BJ8" s="70">
        <v>48.4</v>
      </c>
      <c r="BK8" s="70">
        <v>32.200000000000003</v>
      </c>
      <c r="BL8" s="70">
        <v>31.3</v>
      </c>
      <c r="BM8" s="70">
        <v>31.6</v>
      </c>
      <c r="BN8" s="70">
        <v>33.1</v>
      </c>
      <c r="BO8" s="70">
        <v>33.799999999999997</v>
      </c>
      <c r="BP8" s="70">
        <v>22.1</v>
      </c>
      <c r="BQ8" s="70">
        <v>29.9</v>
      </c>
      <c r="BR8" s="70">
        <v>33.4</v>
      </c>
      <c r="BS8" s="70">
        <v>36</v>
      </c>
      <c r="BT8" s="70">
        <v>38.4</v>
      </c>
      <c r="BU8" s="70">
        <v>38.4</v>
      </c>
      <c r="BV8" s="70">
        <v>27</v>
      </c>
      <c r="BW8" s="70">
        <v>28.8</v>
      </c>
      <c r="BX8" s="70">
        <v>29.3</v>
      </c>
      <c r="BY8" s="70">
        <v>30.2</v>
      </c>
      <c r="BZ8" s="70">
        <v>28</v>
      </c>
      <c r="CA8" s="70">
        <v>37.1</v>
      </c>
      <c r="CB8" s="70">
        <v>3.2</v>
      </c>
      <c r="CC8" s="70">
        <v>-0.7</v>
      </c>
      <c r="CD8" s="70">
        <v>2.1</v>
      </c>
      <c r="CE8" s="72">
        <v>-0.6</v>
      </c>
      <c r="CF8" s="72">
        <v>-0.9</v>
      </c>
      <c r="CG8" s="70">
        <v>30</v>
      </c>
      <c r="CH8" s="70">
        <v>18.600000000000001</v>
      </c>
      <c r="CI8" s="70">
        <v>29.3</v>
      </c>
      <c r="CJ8" s="70">
        <v>17.2</v>
      </c>
      <c r="CK8" s="70">
        <v>15.2</v>
      </c>
      <c r="CL8" s="70">
        <v>-21.3</v>
      </c>
      <c r="CM8" s="71">
        <v>21494</v>
      </c>
      <c r="CN8" s="71">
        <v>12090</v>
      </c>
      <c r="CO8" s="71">
        <v>20953</v>
      </c>
      <c r="CP8" s="71">
        <v>13289</v>
      </c>
      <c r="CQ8" s="71">
        <v>12628</v>
      </c>
      <c r="CR8" s="71">
        <v>6597</v>
      </c>
      <c r="CS8" s="71">
        <v>3486</v>
      </c>
      <c r="CT8" s="71">
        <v>9064</v>
      </c>
      <c r="CU8" s="71">
        <v>2276</v>
      </c>
      <c r="CV8" s="71">
        <v>-8016</v>
      </c>
      <c r="CW8" s="71">
        <v>-10266</v>
      </c>
      <c r="CX8" s="70" t="s">
        <v>146</v>
      </c>
      <c r="CY8" s="70" t="s">
        <v>146</v>
      </c>
      <c r="CZ8" s="70" t="s">
        <v>146</v>
      </c>
      <c r="DA8" s="70" t="s">
        <v>146</v>
      </c>
      <c r="DB8" s="70" t="s">
        <v>146</v>
      </c>
      <c r="DC8" s="70" t="s">
        <v>146</v>
      </c>
      <c r="DD8" s="70" t="s">
        <v>146</v>
      </c>
      <c r="DE8" s="70" t="s">
        <v>146</v>
      </c>
      <c r="DF8" s="70" t="s">
        <v>146</v>
      </c>
      <c r="DG8" s="70" t="s">
        <v>146</v>
      </c>
      <c r="DH8" s="70" t="s">
        <v>146</v>
      </c>
      <c r="DI8" s="66">
        <v>1091849</v>
      </c>
      <c r="DJ8" s="66">
        <v>181085</v>
      </c>
      <c r="DK8" s="70" t="s">
        <v>146</v>
      </c>
      <c r="DL8" s="70" t="s">
        <v>146</v>
      </c>
      <c r="DM8" s="70" t="s">
        <v>146</v>
      </c>
      <c r="DN8" s="70" t="s">
        <v>146</v>
      </c>
      <c r="DO8" s="70" t="s">
        <v>146</v>
      </c>
      <c r="DP8" s="70" t="s">
        <v>146</v>
      </c>
      <c r="DQ8" s="70" t="s">
        <v>146</v>
      </c>
      <c r="DR8" s="70" t="s">
        <v>146</v>
      </c>
      <c r="DS8" s="70" t="s">
        <v>146</v>
      </c>
      <c r="DT8" s="70" t="s">
        <v>146</v>
      </c>
      <c r="DU8" s="70" t="s">
        <v>146</v>
      </c>
      <c r="DV8" s="70">
        <v>245.7</v>
      </c>
      <c r="DW8" s="70">
        <v>223.5</v>
      </c>
      <c r="DX8" s="70">
        <v>183.3</v>
      </c>
      <c r="DY8" s="70">
        <v>160.5</v>
      </c>
      <c r="DZ8" s="70">
        <v>131.6</v>
      </c>
      <c r="EA8" s="70">
        <v>260.89999999999998</v>
      </c>
      <c r="EB8" s="70">
        <v>141.6</v>
      </c>
      <c r="EC8" s="70">
        <v>484.4</v>
      </c>
      <c r="ED8" s="70">
        <v>94.3</v>
      </c>
      <c r="EE8" s="70">
        <v>39.6</v>
      </c>
      <c r="EF8" s="70">
        <v>31.1</v>
      </c>
      <c r="EG8" s="73">
        <v>5.7999999999999996E-3</v>
      </c>
      <c r="EH8" s="74">
        <v>5.7999999999999996E-3</v>
      </c>
      <c r="EI8" s="74">
        <v>6.0000000000000001E-3</v>
      </c>
      <c r="EJ8" s="74">
        <v>6.0000000000000001E-3</v>
      </c>
      <c r="EK8" s="74">
        <v>6.1999999999999998E-3</v>
      </c>
      <c r="EL8" s="74">
        <v>0.18160000000000001</v>
      </c>
      <c r="EM8" s="74">
        <v>0.18260000000000001</v>
      </c>
      <c r="EN8" s="74">
        <v>0.2281</v>
      </c>
      <c r="EO8" s="74">
        <v>0.1575</v>
      </c>
      <c r="EP8" s="74">
        <v>0.21460000000000001</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147</v>
      </c>
      <c r="C10" s="79" t="s">
        <v>148</v>
      </c>
      <c r="D10" s="79" t="s">
        <v>149</v>
      </c>
      <c r="E10" s="79" t="s">
        <v>150</v>
      </c>
      <c r="F10" s="79" t="s">
        <v>151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2019-02-06T00:07:16Z</cp:lastPrinted>
  <dcterms:created xsi:type="dcterms:W3CDTF">2018-12-07T10:26:18Z</dcterms:created>
  <dcterms:modified xsi:type="dcterms:W3CDTF">2019-02-06T00:08:53Z</dcterms:modified>
  <cp:category/>
</cp:coreProperties>
</file>