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12 経営比較分析表\H30経営比較分析\04 【29決算分作成】H31.1.11公営企業に係る経営比較分析表（平成29年度決算）の分析等について\04団体提出\04観光施設事業（休養宿泊施設事業）\12 周南市\99 最終版\"/>
    </mc:Choice>
  </mc:AlternateContent>
  <workbookProtection workbookAlgorithmName="SHA-512" workbookHashValue="hCdeGbIhVY8pBv30/i7bX0lvDu97xTimf04LCRIPGl7FmxP4v7YGgTupTKWGV3tHSX5lkpaneEiZEQQSfyBrzw==" workbookSaltValue="/m8SOedealmzoXIElYm4hg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ML78" i="4" s="1"/>
  <c r="ED7" i="5"/>
  <c r="EC7" i="5"/>
  <c r="EB7" i="5"/>
  <c r="KV78" i="4" s="1"/>
  <c r="EA7" i="5"/>
  <c r="KH78" i="4" s="1"/>
  <c r="DZ7" i="5"/>
  <c r="DY7" i="5"/>
  <c r="DX7" i="5"/>
  <c r="DW7" i="5"/>
  <c r="DV7" i="5"/>
  <c r="DJ7" i="5"/>
  <c r="DI7" i="5"/>
  <c r="CV7" i="5"/>
  <c r="ML54" i="4" s="1"/>
  <c r="CU7" i="5"/>
  <c r="CT7" i="5"/>
  <c r="CS7" i="5"/>
  <c r="KV54" i="4" s="1"/>
  <c r="CR7" i="5"/>
  <c r="KH54" i="4" s="1"/>
  <c r="CQ7" i="5"/>
  <c r="CP7" i="5"/>
  <c r="CO7" i="5"/>
  <c r="CN7" i="5"/>
  <c r="KV53" i="4" s="1"/>
  <c r="CM7" i="5"/>
  <c r="CK7" i="5"/>
  <c r="CJ7" i="5"/>
  <c r="CI7" i="5"/>
  <c r="HV54" i="4" s="1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EH53" i="4" s="1"/>
  <c r="BR7" i="5"/>
  <c r="DT53" i="4" s="1"/>
  <c r="BQ7" i="5"/>
  <c r="BO7" i="5"/>
  <c r="BN7" i="5"/>
  <c r="BH54" i="4" s="1"/>
  <c r="BM7" i="5"/>
  <c r="AT54" i="4" s="1"/>
  <c r="BL7" i="5"/>
  <c r="BK7" i="5"/>
  <c r="BJ7" i="5"/>
  <c r="BV53" i="4" s="1"/>
  <c r="BI7" i="5"/>
  <c r="BH53" i="4" s="1"/>
  <c r="BH7" i="5"/>
  <c r="BG7" i="5"/>
  <c r="BF7" i="5"/>
  <c r="R53" i="4" s="1"/>
  <c r="BD7" i="5"/>
  <c r="IX32" i="4" s="1"/>
  <c r="BC7" i="5"/>
  <c r="BB7" i="5"/>
  <c r="BA7" i="5"/>
  <c r="HH32" i="4" s="1"/>
  <c r="AZ7" i="5"/>
  <c r="GT32" i="4" s="1"/>
  <c r="AY7" i="5"/>
  <c r="AX7" i="5"/>
  <c r="AW7" i="5"/>
  <c r="AV7" i="5"/>
  <c r="AU7" i="5"/>
  <c r="AS7" i="5"/>
  <c r="AR7" i="5"/>
  <c r="AQ7" i="5"/>
  <c r="EH32" i="4" s="1"/>
  <c r="AP7" i="5"/>
  <c r="AO7" i="5"/>
  <c r="AN7" i="5"/>
  <c r="FJ31" i="4" s="1"/>
  <c r="AM7" i="5"/>
  <c r="EV31" i="4" s="1"/>
  <c r="AL7" i="5"/>
  <c r="AK7" i="5"/>
  <c r="AJ7" i="5"/>
  <c r="DF31" i="4" s="1"/>
  <c r="AH7" i="5"/>
  <c r="AG7" i="5"/>
  <c r="AF7" i="5"/>
  <c r="AE7" i="5"/>
  <c r="AD7" i="5"/>
  <c r="AC7" i="5"/>
  <c r="AB7" i="5"/>
  <c r="AA7" i="5"/>
  <c r="AT31" i="4" s="1"/>
  <c r="Z7" i="5"/>
  <c r="AF31" i="4" s="1"/>
  <c r="Y7" i="5"/>
  <c r="X7" i="5"/>
  <c r="W7" i="5"/>
  <c r="JV10" i="4" s="1"/>
  <c r="V7" i="5"/>
  <c r="IC10" i="4" s="1"/>
  <c r="U7" i="5"/>
  <c r="T7" i="5"/>
  <c r="S7" i="5"/>
  <c r="IC8" i="4" s="1"/>
  <c r="R7" i="5"/>
  <c r="DU10" i="4" s="1"/>
  <c r="Q7" i="5"/>
  <c r="P7" i="5"/>
  <c r="O7" i="5"/>
  <c r="B10" i="4" s="1"/>
  <c r="N7" i="5"/>
  <c r="FJ8" i="4" s="1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C88" i="4"/>
  <c r="LX78" i="4"/>
  <c r="LJ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LX54" i="4"/>
  <c r="LJ54" i="4"/>
  <c r="IX54" i="4"/>
  <c r="IJ54" i="4"/>
  <c r="HH54" i="4"/>
  <c r="GT54" i="4"/>
  <c r="FJ54" i="4"/>
  <c r="EV54" i="4"/>
  <c r="EH54" i="4"/>
  <c r="DT54" i="4"/>
  <c r="DF54" i="4"/>
  <c r="BV54" i="4"/>
  <c r="AF54" i="4"/>
  <c r="R54" i="4"/>
  <c r="ML53" i="4"/>
  <c r="LX53" i="4"/>
  <c r="LJ53" i="4"/>
  <c r="KH53" i="4"/>
  <c r="IX53" i="4"/>
  <c r="IJ53" i="4"/>
  <c r="HV53" i="4"/>
  <c r="HH53" i="4"/>
  <c r="GT53" i="4"/>
  <c r="FJ53" i="4"/>
  <c r="EV53" i="4"/>
  <c r="DF53" i="4"/>
  <c r="AT53" i="4"/>
  <c r="AF53" i="4"/>
  <c r="IJ32" i="4"/>
  <c r="HV32" i="4"/>
  <c r="FJ32" i="4"/>
  <c r="EV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EH31" i="4"/>
  <c r="DT31" i="4"/>
  <c r="BV31" i="4"/>
  <c r="BH31" i="4"/>
  <c r="R31" i="4"/>
  <c r="LO10" i="4"/>
  <c r="CF10" i="4"/>
  <c r="AQ10" i="4"/>
  <c r="LO8" i="4"/>
  <c r="JV8" i="4"/>
  <c r="DU8" i="4"/>
  <c r="CF8" i="4"/>
  <c r="M88" i="4" l="1"/>
  <c r="IX76" i="4"/>
  <c r="ML52" i="4"/>
  <c r="BV30" i="4"/>
  <c r="BV76" i="4"/>
  <c r="FJ52" i="4"/>
  <c r="IX30" i="4"/>
  <c r="ML76" i="4"/>
  <c r="BV52" i="4"/>
  <c r="FJ30" i="4"/>
  <c r="IX52" i="4"/>
  <c r="C11" i="5"/>
  <c r="D11" i="5"/>
  <c r="E11" i="5"/>
  <c r="B11" i="5"/>
  <c r="HV76" i="4" l="1"/>
  <c r="LJ52" i="4"/>
  <c r="AT30" i="4"/>
  <c r="AT76" i="4"/>
  <c r="EH52" i="4"/>
  <c r="HV30" i="4"/>
  <c r="LJ76" i="4"/>
  <c r="AT52" i="4"/>
  <c r="HV52" i="4"/>
  <c r="EH30" i="4"/>
  <c r="DT52" i="4"/>
  <c r="HH30" i="4"/>
  <c r="KV76" i="4"/>
  <c r="AF52" i="4"/>
  <c r="DT30" i="4"/>
  <c r="HH76" i="4"/>
  <c r="KV52" i="4"/>
  <c r="AF30" i="4"/>
  <c r="AF76" i="4"/>
  <c r="HH52" i="4"/>
  <c r="R76" i="4"/>
  <c r="DF52" i="4"/>
  <c r="GT30" i="4"/>
  <c r="KH76" i="4"/>
  <c r="DF30" i="4"/>
  <c r="KH52" i="4"/>
  <c r="R52" i="4"/>
  <c r="GT76" i="4"/>
  <c r="R30" i="4"/>
  <c r="GT52" i="4"/>
  <c r="BH52" i="4"/>
  <c r="IJ52" i="4"/>
  <c r="EV52" i="4"/>
  <c r="IJ76" i="4"/>
  <c r="BH76" i="4"/>
  <c r="IJ30" i="4"/>
  <c r="LX76" i="4"/>
  <c r="EV30" i="4"/>
  <c r="LX52" i="4"/>
  <c r="BH30" i="4"/>
</calcChain>
</file>

<file path=xl/sharedStrings.xml><?xml version="1.0" encoding="utf-8"?>
<sst xmlns="http://schemas.openxmlformats.org/spreadsheetml/2006/main" count="312" uniqueCount="155">
  <si>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</si>
  <si>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</si>
  <si>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</si>
  <si>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</si>
  <si>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</si>
  <si>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</si>
  <si>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</si>
  <si>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</si>
  <si>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</si>
  <si>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</si>
  <si>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</si>
  <si>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</si>
  <si>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</si>
  <si>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</si>
  <si>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</si>
  <si>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</si>
  <si>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</si>
  <si>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</si>
  <si>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</si>
  <si>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</si>
  <si>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</si>
  <si>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</si>
  <si>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</si>
  <si>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</si>
  <si>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</si>
  <si>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</si>
  <si>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</si>
  <si>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</si>
  <si>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</si>
  <si>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</si>
  <si>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</si>
  <si>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</si>
  <si>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</si>
  <si>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</si>
  <si>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</si>
  <si>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</si>
  <si>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</si>
  <si>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</si>
  <si>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</si>
  <si>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</si>
  <si>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</si>
  <si>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</si>
  <si>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</si>
  <si>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</si>
  <si>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</si>
  <si>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</si>
  <si>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</si>
  <si>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</si>
  <si>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</si>
  <si>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</si>
  <si>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</si>
  <si>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</si>
  <si>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</si>
  <si>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</si>
  <si>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</si>
  <si>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</si>
  <si>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</si>
  <si>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</si>
  <si>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</si>
  <si>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</si>
  <si>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</si>
  <si>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</si>
  <si>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</si>
  <si>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</si>
  <si>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</si>
  <si>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</si>
  <si>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</si>
  <si>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</si>
  <si>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</si>
  <si>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</si>
  <si>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</si>
  <si>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</si>
  <si>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</si>
  <si>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</si>
  <si>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</si>
  <si>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</si>
  <si>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</si>
  <si>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</si>
  <si>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</si>
  <si>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</si>
  <si>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</si>
  <si>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</si>
  <si>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</si>
  <si>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</si>
  <si>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</si>
  <si>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</si>
  <si>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</si>
  <si>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</si>
  <si>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</si>
  <si>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</si>
  <si>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</si>
  <si>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</si>
  <si>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</si>
  <si>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</si>
  <si>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</si>
  <si>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</si>
  <si>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</si>
  <si>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</si>
  <si>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</si>
  <si>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</si>
  <si>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</si>
  <si>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</si>
  <si>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</si>
  <si>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</si>
  <si>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</si>
  <si>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</si>
  <si>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</si>
  <si>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</si>
  <si>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</si>
  <si>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</si>
  <si>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</si>
  <si>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</si>
  <si>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</si>
  <si>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</si>
  <si>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</si>
  <si>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</si>
  <si>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</si>
  <si>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</si>
  <si>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</si>
  <si>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</si>
  <si>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</si>
  <si>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</si>
  <si>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</si>
  <si>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</si>
  <si>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</si>
  <si>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</si>
  <si>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</si>
  <si>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</si>
  <si>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</si>
  <si>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</si>
  <si>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</si>
  <si>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</si>
  <si>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</si>
  <si>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</si>
  <si>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</si>
  <si>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周南市</t>
  </si>
  <si>
    <t>国民宿舎湯野荘</t>
  </si>
  <si>
    <t>法非適用</t>
  </si>
  <si>
    <t>観光施設事業</t>
  </si>
  <si>
    <t>休養宿泊施設</t>
  </si>
  <si>
    <t>Ａ１Ｂ１</t>
  </si>
  <si>
    <t>非設置</t>
  </si>
  <si>
    <t>該当数値なし</t>
  </si>
  <si>
    <t>代行制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</si>
  <si>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</si>
  <si>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</si>
  <si>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</si>
  <si>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</si>
  <si>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</si>
  <si>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</si>
  <si>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</si>
  <si>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5ヶ年で見ると、公営企業、市町村とも下降傾向となっており、宿泊需要が低下していると考えられる。平成28年度から平成29年度にかけては、公営企業の宿泊需要は下降したが、市町村においては微増しているため、当該施設の資産価値はあることから、民間譲渡を検討する必要がある。</t>
    <rPh sb="48" eb="50">
      <t>ヘイセイ</t>
    </rPh>
    <rPh sb="52" eb="53">
      <t>ネン</t>
    </rPh>
    <rPh sb="53" eb="54">
      <t>ド</t>
    </rPh>
    <rPh sb="56" eb="58">
      <t>ヘイセイ</t>
    </rPh>
    <rPh sb="60" eb="61">
      <t>ネン</t>
    </rPh>
    <rPh sb="61" eb="62">
      <t>ド</t>
    </rPh>
    <rPh sb="68" eb="70">
      <t>コウエイ</t>
    </rPh>
    <rPh sb="70" eb="72">
      <t>キギョウ</t>
    </rPh>
    <rPh sb="73" eb="75">
      <t>シュクハク</t>
    </rPh>
    <rPh sb="75" eb="77">
      <t>ジュヨウ</t>
    </rPh>
    <rPh sb="78" eb="80">
      <t>カコウ</t>
    </rPh>
    <rPh sb="84" eb="87">
      <t>シチョウソン</t>
    </rPh>
    <rPh sb="92" eb="94">
      <t>ビゾウ</t>
    </rPh>
    <rPh sb="101" eb="103">
      <t>トウガイ</t>
    </rPh>
    <rPh sb="103" eb="105">
      <t>シセツ</t>
    </rPh>
    <rPh sb="106" eb="108">
      <t>シサン</t>
    </rPh>
    <rPh sb="108" eb="110">
      <t>カチ</t>
    </rPh>
    <phoneticPr fontId="5"/>
  </si>
  <si>
    <t>分析結果でも示されるように、民間譲渡に関し、早期の譲渡に向けて、すでに事務手続きを進めている。譲渡については、民間のノウハウを生かしながら地域の活性化を図るため、温泉事業を継続することを条件付けることとしている。</t>
    <rPh sb="14" eb="16">
      <t>ミンカン</t>
    </rPh>
    <rPh sb="16" eb="18">
      <t>ジョウト</t>
    </rPh>
    <rPh sb="19" eb="20">
      <t>カン</t>
    </rPh>
    <rPh sb="81" eb="83">
      <t>オンセン</t>
    </rPh>
    <rPh sb="83" eb="85">
      <t>ジギョウ</t>
    </rPh>
    <phoneticPr fontId="5"/>
  </si>
  <si>
    <t>公共宿泊施設として低廉な料金を提供しつつ、サービスの質を落とさないように、経費削減、既存サービスの見直し、企画商品の開発、情報発信等に努めているところであるが、経済状況の変化の他、施設の老朽化や、設備・サービスに対する観光ニーズの多様化に十分対応できないことから、定員稼働率が低水準となり、収益的収支比率が100％未満となってしまっている。このため、民間企業の経営手法や発想力を活用して柔軟にニーズに対応していくことが必要である。
一方、売上高GOP比率とEBITDAの値が類似施設の平均値より数段に高く、民間企業が経営することにより収益を上げることが期待できる。
このため、今後は、当施設を活用しつつ、民間事業者による柔軟な運用が図れるよう、民間譲渡を検討する必要がある。</t>
    <rPh sb="65" eb="66">
      <t>トウ</t>
    </rPh>
    <rPh sb="132" eb="134">
      <t>テイイン</t>
    </rPh>
    <rPh sb="134" eb="136">
      <t>カドウ</t>
    </rPh>
    <rPh sb="136" eb="137">
      <t>リツ</t>
    </rPh>
    <rPh sb="138" eb="141">
      <t>テイスイジュン</t>
    </rPh>
    <rPh sb="145" eb="148">
      <t>シュウエキテキ</t>
    </rPh>
    <rPh sb="148" eb="150">
      <t>シュウシ</t>
    </rPh>
    <rPh sb="150" eb="152">
      <t>ヒリツ</t>
    </rPh>
    <rPh sb="157" eb="159">
      <t>ミマン</t>
    </rPh>
    <rPh sb="175" eb="177">
      <t>ミンカン</t>
    </rPh>
    <rPh sb="177" eb="179">
      <t>キギョウ</t>
    </rPh>
    <rPh sb="180" eb="182">
      <t>ケイエイ</t>
    </rPh>
    <rPh sb="182" eb="184">
      <t>シュホウ</t>
    </rPh>
    <rPh sb="185" eb="188">
      <t>ハッソウリョク</t>
    </rPh>
    <rPh sb="189" eb="191">
      <t>カツヨウ</t>
    </rPh>
    <rPh sb="193" eb="195">
      <t>ジュウナン</t>
    </rPh>
    <rPh sb="200" eb="202">
      <t>タイオウ</t>
    </rPh>
    <rPh sb="209" eb="211">
      <t>ヒツヨウ</t>
    </rPh>
    <rPh sb="216" eb="218">
      <t>イッポウ</t>
    </rPh>
    <rPh sb="219" eb="221">
      <t>ウリアゲ</t>
    </rPh>
    <rPh sb="221" eb="222">
      <t>ダカ</t>
    </rPh>
    <rPh sb="225" eb="227">
      <t>ヒリツ</t>
    </rPh>
    <rPh sb="235" eb="236">
      <t>アタイ</t>
    </rPh>
    <rPh sb="237" eb="239">
      <t>ルイジ</t>
    </rPh>
    <rPh sb="239" eb="241">
      <t>シセツ</t>
    </rPh>
    <rPh sb="242" eb="244">
      <t>ヘイキン</t>
    </rPh>
    <rPh sb="244" eb="245">
      <t>チ</t>
    </rPh>
    <rPh sb="247" eb="249">
      <t>スウダン</t>
    </rPh>
    <rPh sb="250" eb="251">
      <t>タカ</t>
    </rPh>
    <rPh sb="253" eb="255">
      <t>ミンカン</t>
    </rPh>
    <rPh sb="255" eb="257">
      <t>キギョウ</t>
    </rPh>
    <rPh sb="258" eb="260">
      <t>ケイエイ</t>
    </rPh>
    <rPh sb="276" eb="278">
      <t>キタイ</t>
    </rPh>
    <rPh sb="288" eb="290">
      <t>コンゴ</t>
    </rPh>
    <rPh sb="292" eb="295">
      <t>トウシセツ</t>
    </rPh>
    <rPh sb="296" eb="298">
      <t>カツヨウ</t>
    </rPh>
    <rPh sb="302" eb="304">
      <t>ミンカン</t>
    </rPh>
    <rPh sb="304" eb="306">
      <t>ジギョウ</t>
    </rPh>
    <rPh sb="306" eb="307">
      <t>シャ</t>
    </rPh>
    <rPh sb="310" eb="312">
      <t>ジュウナン</t>
    </rPh>
    <rPh sb="313" eb="315">
      <t>ウンヨウ</t>
    </rPh>
    <rPh sb="316" eb="317">
      <t>ハカ</t>
    </rPh>
    <rPh sb="322" eb="324">
      <t>ミンカン</t>
    </rPh>
    <rPh sb="324" eb="326">
      <t>ジョウト</t>
    </rPh>
    <rPh sb="327" eb="329">
      <t>ケントウ</t>
    </rPh>
    <rPh sb="331" eb="333">
      <t>ヒツヨウ</t>
    </rPh>
    <phoneticPr fontId="5"/>
  </si>
  <si>
    <t>トイレ改修工事に伴う企業債の残高があるが平成31年度で償還終了となること、また、近年は企業債を発行していないことから、企業債残高対料金収入比率の数値が低くなっている。
なお、民間譲渡を進めることとしているため、改修のための設備投資見込額は0千円となっている。</t>
    <rPh sb="20" eb="22">
      <t>ヘイセイ</t>
    </rPh>
    <rPh sb="24" eb="25">
      <t>ネン</t>
    </rPh>
    <rPh sb="25" eb="26">
      <t>ド</t>
    </rPh>
    <rPh sb="27" eb="29">
      <t>ショウカン</t>
    </rPh>
    <rPh sb="29" eb="31">
      <t>シュウリョウ</t>
    </rPh>
    <rPh sb="87" eb="89">
      <t>ミンカン</t>
    </rPh>
    <rPh sb="89" eb="91">
      <t>ジョウト</t>
    </rPh>
    <rPh sb="92" eb="93">
      <t>スス</t>
    </rPh>
    <rPh sb="105" eb="107">
      <t>カイシュウ</t>
    </rPh>
    <rPh sb="111" eb="113">
      <t>セツビ</t>
    </rPh>
    <rPh sb="113" eb="115">
      <t>トウシ</t>
    </rPh>
    <rPh sb="115" eb="117">
      <t>ミコミ</t>
    </rPh>
    <rPh sb="117" eb="118">
      <t>ガク</t>
    </rPh>
    <rPh sb="120" eb="122">
      <t>センエン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</si>
</sst>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69</c:v>
                </c:pt>
                <c:pt idx="1">
                  <c:v>58</c:v>
                </c:pt>
                <c:pt idx="2">
                  <c:v>1648</c:v>
                </c:pt>
                <c:pt idx="3">
                  <c:v>46</c:v>
                </c:pt>
                <c:pt idx="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E-4C15-9C13-E6A1756F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40216"/>
        <c:axId val="48964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29009</c:v>
                </c:pt>
                <c:pt idx="1">
                  <c:v>4046</c:v>
                </c:pt>
                <c:pt idx="2">
                  <c:v>4096</c:v>
                </c:pt>
                <c:pt idx="3">
                  <c:v>11889</c:v>
                </c:pt>
                <c:pt idx="4">
                  <c:v>15661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BE-4C15-9C13-E6A1756F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40216"/>
        <c:axId val="489641000"/>
      </c:lineChart>
      <c:dateAx>
        <c:axId val="489640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41000"/>
        <c:crosses val="autoZero"/>
        <c:auto val="1"/>
        <c:lblOffset val="100"/>
        <c:baseTimeUnit val="years"/>
      </c:dateAx>
      <c:valAx>
        <c:axId val="48964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9640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D7-47DF-B34C-2FBB6E9C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1192"/>
        <c:axId val="48965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D7-47DF-B34C-2FBB6E9C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1192"/>
        <c:axId val="489659032"/>
      </c:lineChart>
      <c:dateAx>
        <c:axId val="48965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59032"/>
        <c:crosses val="autoZero"/>
        <c:auto val="1"/>
        <c:lblOffset val="100"/>
        <c:baseTimeUnit val="years"/>
      </c:dateAx>
      <c:valAx>
        <c:axId val="489659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1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0.10639999999999999</c:v>
                </c:pt>
                <c:pt idx="1">
                  <c:v>5.8799999999999998E-2</c:v>
                </c:pt>
                <c:pt idx="2">
                  <c:v>8.3799999999999999E-2</c:v>
                </c:pt>
                <c:pt idx="3">
                  <c:v>7.6600000000000001E-2</c:v>
                </c:pt>
                <c:pt idx="4">
                  <c:v>7.8100000000000003E-2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40-4C4C-B3C3-21798570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8640"/>
        <c:axId val="4896594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6.9999999999999999E-4</c:v>
                </c:pt>
                <c:pt idx="1">
                  <c:v>6.9999999999999999E-4</c:v>
                </c:pt>
                <c:pt idx="2">
                  <c:v>5.9999999999999995E-4</c:v>
                </c:pt>
                <c:pt idx="3">
                  <c:v>5.9999999999999995E-4</c:v>
                </c:pt>
                <c:pt idx="4">
                  <c:v>5.0000000000000001E-4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40-4C4C-B3C3-21798570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2760"/>
        <c:axId val="489651584"/>
      </c:lineChart>
      <c:dateAx>
        <c:axId val="48965864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659424"/>
        <c:crosses val="autoZero"/>
        <c:auto val="1"/>
        <c:lblOffset val="100"/>
        <c:baseTimeUnit val="years"/>
      </c:dateAx>
      <c:valAx>
        <c:axId val="48965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658640"/>
        <c:crosses val="autoZero"/>
        <c:crossBetween val="between"/>
      </c:valAx>
      <c:valAx>
        <c:axId val="48965158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652760"/>
        <c:crosses val="max"/>
        <c:crossBetween val="between"/>
      </c:valAx>
      <c:dateAx>
        <c:axId val="48965276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489651584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9</c:v>
                </c:pt>
                <c:pt idx="3">
                  <c:v>4.3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2E-4221-AD5F-BD32D5BC1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41784"/>
        <c:axId val="48964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34.4</c:v>
                </c:pt>
                <c:pt idx="2">
                  <c:v>35.5</c:v>
                </c:pt>
                <c:pt idx="3">
                  <c:v>34.700000000000003</c:v>
                </c:pt>
                <c:pt idx="4">
                  <c:v>32.299999999999997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2E-4221-AD5F-BD32D5BC1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41784"/>
        <c:axId val="489642176"/>
      </c:lineChart>
      <c:dateAx>
        <c:axId val="48964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42176"/>
        <c:crosses val="autoZero"/>
        <c:auto val="1"/>
        <c:lblOffset val="100"/>
        <c:baseTimeUnit val="years"/>
      </c:dateAx>
      <c:valAx>
        <c:axId val="48964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41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90.3</c:v>
                </c:pt>
                <c:pt idx="1">
                  <c:v>89.3</c:v>
                </c:pt>
                <c:pt idx="2">
                  <c:v>95.6</c:v>
                </c:pt>
                <c:pt idx="3">
                  <c:v>96.8</c:v>
                </c:pt>
                <c:pt idx="4">
                  <c:v>93.2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E3-40D5-B3A4-F7E969BE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42960"/>
        <c:axId val="48964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86.7</c:v>
                </c:pt>
                <c:pt idx="2">
                  <c:v>90.7</c:v>
                </c:pt>
                <c:pt idx="3">
                  <c:v>86.4</c:v>
                </c:pt>
                <c:pt idx="4">
                  <c:v>93.1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E3-40D5-B3A4-F7E969BE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42960"/>
        <c:axId val="489643352"/>
      </c:lineChart>
      <c:dateAx>
        <c:axId val="48964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43352"/>
        <c:crosses val="autoZero"/>
        <c:auto val="1"/>
        <c:lblOffset val="100"/>
        <c:baseTimeUnit val="years"/>
      </c:dateAx>
      <c:valAx>
        <c:axId val="48964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4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-6269</c:v>
                </c:pt>
                <c:pt idx="1">
                  <c:v>-7084</c:v>
                </c:pt>
                <c:pt idx="2">
                  <c:v>-5814</c:v>
                </c:pt>
                <c:pt idx="3">
                  <c:v>704</c:v>
                </c:pt>
                <c:pt idx="4">
                  <c:v>-1832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CC-4962-A49B-99715B739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3544"/>
        <c:axId val="48965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-7408</c:v>
                </c:pt>
                <c:pt idx="1">
                  <c:v>-10419</c:v>
                </c:pt>
                <c:pt idx="2">
                  <c:v>-9739</c:v>
                </c:pt>
                <c:pt idx="3">
                  <c:v>-10274</c:v>
                </c:pt>
                <c:pt idx="4">
                  <c:v>-13530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CC-4962-A49B-99715B739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3544"/>
        <c:axId val="489659816"/>
      </c:lineChart>
      <c:dateAx>
        <c:axId val="48965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59816"/>
        <c:crosses val="autoZero"/>
        <c:auto val="1"/>
        <c:lblOffset val="100"/>
        <c:baseTimeUnit val="years"/>
      </c:dateAx>
      <c:valAx>
        <c:axId val="48965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3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-7.5</c:v>
                </c:pt>
                <c:pt idx="1">
                  <c:v>-8.6</c:v>
                </c:pt>
                <c:pt idx="2">
                  <c:v>-7.8</c:v>
                </c:pt>
                <c:pt idx="3">
                  <c:v>0.4</c:v>
                </c:pt>
                <c:pt idx="4">
                  <c:v>-2.8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C-440A-B4A4-2CEB52D31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1976"/>
        <c:axId val="4896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-23.1</c:v>
                </c:pt>
                <c:pt idx="1">
                  <c:v>-22.8</c:v>
                </c:pt>
                <c:pt idx="2">
                  <c:v>-17.100000000000001</c:v>
                </c:pt>
                <c:pt idx="3">
                  <c:v>-18.899999999999999</c:v>
                </c:pt>
                <c:pt idx="4">
                  <c:v>-20.100000000000001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4C-440A-B4A4-2CEB52D31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1976"/>
        <c:axId val="489657856"/>
      </c:lineChart>
      <c:dateAx>
        <c:axId val="489651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57856"/>
        <c:crosses val="autoZero"/>
        <c:auto val="1"/>
        <c:lblOffset val="100"/>
        <c:baseTimeUnit val="years"/>
      </c:dateAx>
      <c:valAx>
        <c:axId val="4896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1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33</c:v>
                </c:pt>
                <c:pt idx="2">
                  <c:v>29.6</c:v>
                </c:pt>
                <c:pt idx="3">
                  <c:v>24.3</c:v>
                </c:pt>
                <c:pt idx="4">
                  <c:v>25.4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70-488E-B14F-BA39DB1CE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2368"/>
        <c:axId val="48966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39.9</c:v>
                </c:pt>
                <c:pt idx="1">
                  <c:v>38.4</c:v>
                </c:pt>
                <c:pt idx="2">
                  <c:v>35.799999999999997</c:v>
                </c:pt>
                <c:pt idx="3">
                  <c:v>39.4</c:v>
                </c:pt>
                <c:pt idx="4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70-488E-B14F-BA39DB1CE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2368"/>
        <c:axId val="489660208"/>
      </c:lineChart>
      <c:dateAx>
        <c:axId val="48965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60208"/>
        <c:crosses val="autoZero"/>
        <c:auto val="1"/>
        <c:lblOffset val="100"/>
        <c:baseTimeUnit val="years"/>
      </c:dateAx>
      <c:valAx>
        <c:axId val="48966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9.8000000000000007</c:v>
                </c:pt>
                <c:pt idx="1">
                  <c:v>9.9</c:v>
                </c:pt>
                <c:pt idx="2">
                  <c:v>9.9</c:v>
                </c:pt>
                <c:pt idx="3">
                  <c:v>8.3000000000000007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9-4A85-B332-3D97394F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4328"/>
        <c:axId val="48966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16.7</c:v>
                </c:pt>
                <c:pt idx="2">
                  <c:v>17.399999999999999</c:v>
                </c:pt>
                <c:pt idx="3">
                  <c:v>16</c:v>
                </c:pt>
                <c:pt idx="4">
                  <c:v>15.6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A9-4A85-B332-3D97394F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4328"/>
        <c:axId val="489661384"/>
      </c:lineChart>
      <c:dateAx>
        <c:axId val="48965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61384"/>
        <c:crosses val="autoZero"/>
        <c:auto val="1"/>
        <c:lblOffset val="100"/>
        <c:baseTimeUnit val="years"/>
      </c:dateAx>
      <c:valAx>
        <c:axId val="48966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4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23.5</c:v>
                </c:pt>
                <c:pt idx="1">
                  <c:v>20.100000000000001</c:v>
                </c:pt>
                <c:pt idx="2">
                  <c:v>16.5</c:v>
                </c:pt>
                <c:pt idx="3">
                  <c:v>13.6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D-4D87-AE50-D5F11E171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61776"/>
        <c:axId val="48964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48</c:v>
                </c:pt>
                <c:pt idx="2">
                  <c:v>41.2</c:v>
                </c:pt>
                <c:pt idx="3">
                  <c:v>38.5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5D-4D87-AE50-D5F11E171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1776"/>
        <c:axId val="489649624"/>
      </c:lineChart>
      <c:dateAx>
        <c:axId val="48966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49624"/>
        <c:crosses val="autoZero"/>
        <c:auto val="1"/>
        <c:lblOffset val="100"/>
        <c:baseTimeUnit val="years"/>
      </c:dateAx>
      <c:valAx>
        <c:axId val="48964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61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58-4EDA-96BF-2584E0B64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50800"/>
        <c:axId val="48965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58-4EDA-96BF-2584E0B64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0800"/>
        <c:axId val="489657464"/>
      </c:lineChart>
      <c:dateAx>
        <c:axId val="48965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57464"/>
        <c:crosses val="autoZero"/>
        <c:auto val="1"/>
        <c:lblOffset val="100"/>
        <c:baseTimeUnit val="years"/>
      </c:dateAx>
      <c:valAx>
        <c:axId val="48965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50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EM1" zoomScale="80" zoomScaleNormal="80" zoomScaleSheetLayoutView="70" workbookViewId="0">
      <selection activeCell="IC10" sqref="IC10:JU1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</row>
    <row r="3" spans="1:387" ht="9.75" customHeight="1" x14ac:dyDescent="0.15">
      <c r="A3" s="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</row>
    <row r="4" spans="1:387" ht="9.75" customHeight="1" x14ac:dyDescent="0.15">
      <c r="A4" s="2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5" t="str">
        <f>データ!H6&amp;"　"&amp;データ!I6</f>
        <v>山口県周南市　国民宿舎湯野荘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28" t="s">
        <v>4</v>
      </c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8" t="s">
        <v>6</v>
      </c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8" t="s">
        <v>7</v>
      </c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 t="s">
        <v>8</v>
      </c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9" t="str">
        <f>データ!J7</f>
        <v>法非適用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  <c r="AQ8" s="129" t="str">
        <f>データ!K7</f>
        <v>観光施設事業</v>
      </c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1"/>
      <c r="CF8" s="129" t="str">
        <f>データ!L7</f>
        <v>休養宿泊施設</v>
      </c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1"/>
      <c r="DU8" s="119" t="str">
        <f>データ!M7</f>
        <v>Ａ１Ｂ１</v>
      </c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 t="str">
        <f>データ!N7</f>
        <v>非設置</v>
      </c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8">
        <f>データ!S7</f>
        <v>6776</v>
      </c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8"/>
      <c r="JN8" s="118"/>
      <c r="JO8" s="118"/>
      <c r="JP8" s="118"/>
      <c r="JQ8" s="118"/>
      <c r="JR8" s="118"/>
      <c r="JS8" s="118"/>
      <c r="JT8" s="118"/>
      <c r="JU8" s="118"/>
      <c r="JV8" s="119" t="str">
        <f>データ!T7</f>
        <v>代行制</v>
      </c>
      <c r="JW8" s="119"/>
      <c r="JX8" s="119"/>
      <c r="JY8" s="119"/>
      <c r="JZ8" s="119"/>
      <c r="KA8" s="119"/>
      <c r="KB8" s="119"/>
      <c r="KC8" s="119"/>
      <c r="KD8" s="119"/>
      <c r="KE8" s="119"/>
      <c r="KF8" s="119"/>
      <c r="KG8" s="119"/>
      <c r="KH8" s="119"/>
      <c r="KI8" s="119"/>
      <c r="KJ8" s="119"/>
      <c r="KK8" s="119"/>
      <c r="KL8" s="119"/>
      <c r="KM8" s="119"/>
      <c r="KN8" s="119"/>
      <c r="KO8" s="119"/>
      <c r="KP8" s="119"/>
      <c r="KQ8" s="119"/>
      <c r="KR8" s="119"/>
      <c r="KS8" s="119"/>
      <c r="KT8" s="119"/>
      <c r="KU8" s="119"/>
      <c r="KV8" s="119"/>
      <c r="KW8" s="119"/>
      <c r="KX8" s="119"/>
      <c r="KY8" s="119"/>
      <c r="KZ8" s="119"/>
      <c r="LA8" s="119"/>
      <c r="LB8" s="119"/>
      <c r="LC8" s="119"/>
      <c r="LD8" s="119"/>
      <c r="LE8" s="119"/>
      <c r="LF8" s="119"/>
      <c r="LG8" s="119"/>
      <c r="LH8" s="119"/>
      <c r="LI8" s="119"/>
      <c r="LJ8" s="119"/>
      <c r="LK8" s="119"/>
      <c r="LL8" s="119"/>
      <c r="LM8" s="119"/>
      <c r="LN8" s="119"/>
      <c r="LO8" s="120">
        <f>データ!U7</f>
        <v>0</v>
      </c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3"/>
      <c r="NI8" s="123" t="s">
        <v>10</v>
      </c>
      <c r="NJ8" s="124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8" t="s">
        <v>16</v>
      </c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8" t="s">
        <v>17</v>
      </c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 t="s">
        <v>18</v>
      </c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3"/>
      <c r="NI9" s="132" t="s">
        <v>19</v>
      </c>
      <c r="NJ9" s="133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2118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118">
        <f>データ!R7</f>
        <v>63</v>
      </c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9" t="str">
        <f>データ!V7</f>
        <v>無</v>
      </c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/>
      <c r="JR10" s="119"/>
      <c r="JS10" s="119"/>
      <c r="JT10" s="119"/>
      <c r="JU10" s="119"/>
      <c r="JV10" s="120">
        <f>データ!W7</f>
        <v>78.900000000000006</v>
      </c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19" t="str">
        <f>データ!X7</f>
        <v>無</v>
      </c>
      <c r="LP10" s="119"/>
      <c r="LQ10" s="119"/>
      <c r="LR10" s="119"/>
      <c r="LS10" s="119"/>
      <c r="LT10" s="119"/>
      <c r="LU10" s="119"/>
      <c r="LV10" s="119"/>
      <c r="LW10" s="119"/>
      <c r="LX10" s="119"/>
      <c r="LY10" s="119"/>
      <c r="LZ10" s="119"/>
      <c r="MA10" s="119"/>
      <c r="MB10" s="119"/>
      <c r="MC10" s="119"/>
      <c r="MD10" s="119"/>
      <c r="ME10" s="119"/>
      <c r="MF10" s="119"/>
      <c r="MG10" s="119"/>
      <c r="MH10" s="119"/>
      <c r="MI10" s="119"/>
      <c r="MJ10" s="119"/>
      <c r="MK10" s="119"/>
      <c r="ML10" s="119"/>
      <c r="MM10" s="119"/>
      <c r="MN10" s="119"/>
      <c r="MO10" s="119"/>
      <c r="MP10" s="119"/>
      <c r="MQ10" s="119"/>
      <c r="MR10" s="119"/>
      <c r="MS10" s="119"/>
      <c r="MT10" s="119"/>
      <c r="MU10" s="119"/>
      <c r="MV10" s="119"/>
      <c r="MW10" s="119"/>
      <c r="MX10" s="119"/>
      <c r="MY10" s="119"/>
      <c r="MZ10" s="119"/>
      <c r="NA10" s="119"/>
      <c r="NB10" s="119"/>
      <c r="NC10" s="119"/>
      <c r="ND10" s="119"/>
      <c r="NE10" s="119"/>
      <c r="NF10" s="119"/>
      <c r="NG10" s="11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1" t="s">
        <v>23</v>
      </c>
      <c r="NJ11" s="121"/>
      <c r="NK11" s="121"/>
      <c r="NL11" s="121"/>
      <c r="NM11" s="121"/>
      <c r="NN11" s="121"/>
      <c r="NO11" s="121"/>
      <c r="NP11" s="121"/>
      <c r="NQ11" s="121"/>
      <c r="NR11" s="121"/>
      <c r="NS11" s="121"/>
      <c r="NT11" s="121"/>
      <c r="NU11" s="121"/>
      <c r="NV11" s="121"/>
      <c r="NW11" s="121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1"/>
      <c r="NJ12" s="121"/>
      <c r="NK12" s="121"/>
      <c r="NL12" s="121"/>
      <c r="NM12" s="121"/>
      <c r="NN12" s="121"/>
      <c r="NO12" s="121"/>
      <c r="NP12" s="121"/>
      <c r="NQ12" s="121"/>
      <c r="NR12" s="121"/>
      <c r="NS12" s="121"/>
      <c r="NT12" s="121"/>
      <c r="NU12" s="121"/>
      <c r="NV12" s="121"/>
      <c r="NW12" s="121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2"/>
      <c r="NJ13" s="122"/>
      <c r="NK13" s="122"/>
      <c r="NL13" s="122"/>
      <c r="NM13" s="122"/>
      <c r="NN13" s="122"/>
      <c r="NO13" s="122"/>
      <c r="NP13" s="122"/>
      <c r="NQ13" s="122"/>
      <c r="NR13" s="122"/>
      <c r="NS13" s="122"/>
      <c r="NT13" s="122"/>
      <c r="NU13" s="122"/>
      <c r="NV13" s="122"/>
      <c r="NW13" s="122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0" t="s">
        <v>24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7"/>
      <c r="JO14" s="7"/>
      <c r="JP14" s="7"/>
      <c r="JQ14" s="7"/>
      <c r="JR14" s="7"/>
      <c r="JS14" s="7"/>
      <c r="JT14" s="108" t="s">
        <v>25</v>
      </c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  <c r="KL14" s="100"/>
      <c r="KM14" s="100"/>
      <c r="KN14" s="100"/>
      <c r="KO14" s="100"/>
      <c r="KP14" s="100"/>
      <c r="KQ14" s="100"/>
      <c r="KR14" s="100"/>
      <c r="KS14" s="100"/>
      <c r="KT14" s="100"/>
      <c r="KU14" s="100"/>
      <c r="KV14" s="100"/>
      <c r="KW14" s="100"/>
      <c r="KX14" s="100"/>
      <c r="KY14" s="100"/>
      <c r="KZ14" s="100"/>
      <c r="LA14" s="100"/>
      <c r="LB14" s="100"/>
      <c r="LC14" s="100"/>
      <c r="LD14" s="100"/>
      <c r="LE14" s="100"/>
      <c r="LF14" s="100"/>
      <c r="LG14" s="100"/>
      <c r="LH14" s="100"/>
      <c r="LI14" s="100"/>
      <c r="LJ14" s="100"/>
      <c r="LK14" s="100"/>
      <c r="LL14" s="100"/>
      <c r="LM14" s="100"/>
      <c r="LN14" s="100"/>
      <c r="LO14" s="100"/>
      <c r="LP14" s="100"/>
      <c r="LQ14" s="100"/>
      <c r="LR14" s="100"/>
      <c r="LS14" s="100"/>
      <c r="LT14" s="100"/>
      <c r="LU14" s="100"/>
      <c r="LV14" s="100"/>
      <c r="LW14" s="100"/>
      <c r="LX14" s="100"/>
      <c r="LY14" s="100"/>
      <c r="LZ14" s="100"/>
      <c r="MA14" s="100"/>
      <c r="MB14" s="100"/>
      <c r="MC14" s="100"/>
      <c r="MD14" s="100"/>
      <c r="ME14" s="100"/>
      <c r="MF14" s="100"/>
      <c r="MG14" s="100"/>
      <c r="MH14" s="100"/>
      <c r="MI14" s="100"/>
      <c r="MJ14" s="100"/>
      <c r="MK14" s="100"/>
      <c r="ML14" s="100"/>
      <c r="MM14" s="100"/>
      <c r="MN14" s="100"/>
      <c r="MO14" s="100"/>
      <c r="MP14" s="100"/>
      <c r="MQ14" s="100"/>
      <c r="MR14" s="100"/>
      <c r="MS14" s="100"/>
      <c r="MT14" s="100"/>
      <c r="MU14" s="100"/>
      <c r="MV14" s="100"/>
      <c r="MW14" s="100"/>
      <c r="MX14" s="100"/>
      <c r="MY14" s="100"/>
      <c r="MZ14" s="100"/>
      <c r="NA14" s="100"/>
      <c r="NB14" s="100"/>
      <c r="NC14" s="100"/>
      <c r="ND14" s="100"/>
      <c r="NE14" s="100"/>
      <c r="NF14" s="100"/>
      <c r="NG14" s="109"/>
      <c r="NH14" s="2"/>
      <c r="NI14" s="86" t="s">
        <v>26</v>
      </c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20"/>
      <c r="JO15" s="20"/>
      <c r="JP15" s="20"/>
      <c r="JQ15" s="20"/>
      <c r="JR15" s="20"/>
      <c r="JS15" s="20"/>
      <c r="JT15" s="110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11"/>
      <c r="NH15" s="2"/>
      <c r="NI15" s="89" t="s">
        <v>153</v>
      </c>
      <c r="NJ15" s="90"/>
      <c r="NK15" s="90"/>
      <c r="NL15" s="90"/>
      <c r="NM15" s="90"/>
      <c r="NN15" s="90"/>
      <c r="NO15" s="90"/>
      <c r="NP15" s="90"/>
      <c r="NQ15" s="90"/>
      <c r="NR15" s="90"/>
      <c r="NS15" s="90"/>
      <c r="NT15" s="90"/>
      <c r="NU15" s="90"/>
      <c r="NV15" s="90"/>
      <c r="NW15" s="9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89"/>
      <c r="NJ16" s="90"/>
      <c r="NK16" s="90"/>
      <c r="NL16" s="90"/>
      <c r="NM16" s="90"/>
      <c r="NN16" s="90"/>
      <c r="NO16" s="90"/>
      <c r="NP16" s="90"/>
      <c r="NQ16" s="90"/>
      <c r="NR16" s="90"/>
      <c r="NS16" s="90"/>
      <c r="NT16" s="90"/>
      <c r="NU16" s="90"/>
      <c r="NV16" s="90"/>
      <c r="NW16" s="9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89"/>
      <c r="NJ17" s="90"/>
      <c r="NK17" s="90"/>
      <c r="NL17" s="90"/>
      <c r="NM17" s="90"/>
      <c r="NN17" s="90"/>
      <c r="NO17" s="90"/>
      <c r="NP17" s="90"/>
      <c r="NQ17" s="90"/>
      <c r="NR17" s="90"/>
      <c r="NS17" s="90"/>
      <c r="NT17" s="90"/>
      <c r="NU17" s="90"/>
      <c r="NV17" s="90"/>
      <c r="NW17" s="9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89"/>
      <c r="NJ18" s="90"/>
      <c r="NK18" s="90"/>
      <c r="NL18" s="90"/>
      <c r="NM18" s="90"/>
      <c r="NN18" s="90"/>
      <c r="NO18" s="90"/>
      <c r="NP18" s="90"/>
      <c r="NQ18" s="90"/>
      <c r="NR18" s="90"/>
      <c r="NS18" s="90"/>
      <c r="NT18" s="90"/>
      <c r="NU18" s="90"/>
      <c r="NV18" s="90"/>
      <c r="NW18" s="9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89"/>
      <c r="NJ19" s="90"/>
      <c r="NK19" s="90"/>
      <c r="NL19" s="90"/>
      <c r="NM19" s="90"/>
      <c r="NN19" s="90"/>
      <c r="NO19" s="90"/>
      <c r="NP19" s="90"/>
      <c r="NQ19" s="90"/>
      <c r="NR19" s="90"/>
      <c r="NS19" s="90"/>
      <c r="NT19" s="90"/>
      <c r="NU19" s="90"/>
      <c r="NV19" s="90"/>
      <c r="NW19" s="9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89"/>
      <c r="NJ20" s="90"/>
      <c r="NK20" s="90"/>
      <c r="NL20" s="90"/>
      <c r="NM20" s="90"/>
      <c r="NN20" s="90"/>
      <c r="NO20" s="90"/>
      <c r="NP20" s="90"/>
      <c r="NQ20" s="90"/>
      <c r="NR20" s="90"/>
      <c r="NS20" s="90"/>
      <c r="NT20" s="90"/>
      <c r="NU20" s="90"/>
      <c r="NV20" s="90"/>
      <c r="NW20" s="9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89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89"/>
      <c r="NJ22" s="90"/>
      <c r="NK22" s="90"/>
      <c r="NL22" s="90"/>
      <c r="NM22" s="90"/>
      <c r="NN22" s="90"/>
      <c r="NO22" s="90"/>
      <c r="NP22" s="90"/>
      <c r="NQ22" s="90"/>
      <c r="NR22" s="90"/>
      <c r="NS22" s="90"/>
      <c r="NT22" s="90"/>
      <c r="NU22" s="90"/>
      <c r="NV22" s="90"/>
      <c r="NW22" s="9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89"/>
      <c r="NJ23" s="90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89"/>
      <c r="NJ24" s="90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89"/>
      <c r="NJ25" s="90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89"/>
      <c r="NJ26" s="90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89"/>
      <c r="NJ27" s="90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89"/>
      <c r="NJ28" s="90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89"/>
      <c r="NJ29" s="90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5">
        <f>データ!$B$11</f>
        <v>41275</v>
      </c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>
        <f>データ!$C$11</f>
        <v>41640</v>
      </c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>
        <f>データ!$D$11</f>
        <v>42005</v>
      </c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>
        <f>データ!$E$11</f>
        <v>42370</v>
      </c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>
        <f>データ!$F$11</f>
        <v>42736</v>
      </c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5">
        <f>データ!$B$11</f>
        <v>41275</v>
      </c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>
        <f>データ!$C$11</f>
        <v>41640</v>
      </c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>
        <f>データ!$D$11</f>
        <v>42005</v>
      </c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>
        <f>データ!$E$11</f>
        <v>42370</v>
      </c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>
        <f>データ!$F$11</f>
        <v>42736</v>
      </c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5">
        <f>データ!$B$11</f>
        <v>41275</v>
      </c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>
        <f>データ!$C$11</f>
        <v>41640</v>
      </c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>
        <f>データ!$D$11</f>
        <v>42005</v>
      </c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>
        <f>データ!$E$11</f>
        <v>42370</v>
      </c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  <c r="IW30" s="85"/>
      <c r="IX30" s="85">
        <f>データ!$F$11</f>
        <v>42736</v>
      </c>
      <c r="IY30" s="85"/>
      <c r="IZ30" s="85"/>
      <c r="JA30" s="85"/>
      <c r="JB30" s="85"/>
      <c r="JC30" s="85"/>
      <c r="JD30" s="85"/>
      <c r="JE30" s="85"/>
      <c r="JF30" s="85"/>
      <c r="JG30" s="85"/>
      <c r="JH30" s="85"/>
      <c r="JI30" s="85"/>
      <c r="JJ30" s="85"/>
      <c r="JK30" s="8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2"/>
      <c r="NJ30" s="93"/>
      <c r="NK30" s="93"/>
      <c r="NL30" s="93"/>
      <c r="NM30" s="93"/>
      <c r="NN30" s="93"/>
      <c r="NO30" s="93"/>
      <c r="NP30" s="93"/>
      <c r="NQ30" s="93"/>
      <c r="NR30" s="93"/>
      <c r="NS30" s="93"/>
      <c r="NT30" s="93"/>
      <c r="NU30" s="93"/>
      <c r="NV30" s="93"/>
      <c r="NW30" s="94"/>
    </row>
    <row r="31" spans="1:387" ht="13.5" customHeight="1" x14ac:dyDescent="0.15">
      <c r="A31" s="2"/>
      <c r="B31" s="21"/>
      <c r="C31" s="4"/>
      <c r="D31" s="4"/>
      <c r="E31" s="4"/>
      <c r="F31" s="4"/>
      <c r="I31" s="83" t="s">
        <v>27</v>
      </c>
      <c r="J31" s="83"/>
      <c r="K31" s="83"/>
      <c r="L31" s="83"/>
      <c r="M31" s="83"/>
      <c r="N31" s="83"/>
      <c r="O31" s="83"/>
      <c r="P31" s="83"/>
      <c r="Q31" s="83"/>
      <c r="R31" s="84">
        <f>データ!Y7</f>
        <v>90.3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89.3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95.6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96.8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93.2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3" t="s">
        <v>27</v>
      </c>
      <c r="CX31" s="83"/>
      <c r="CY31" s="83"/>
      <c r="CZ31" s="83"/>
      <c r="DA31" s="83"/>
      <c r="DB31" s="83"/>
      <c r="DC31" s="83"/>
      <c r="DD31" s="83"/>
      <c r="DE31" s="83"/>
      <c r="DF31" s="84">
        <f>データ!AJ7</f>
        <v>3.5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3.5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9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4.3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0.1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3" t="s">
        <v>27</v>
      </c>
      <c r="GL31" s="83"/>
      <c r="GM31" s="83"/>
      <c r="GN31" s="83"/>
      <c r="GO31" s="83"/>
      <c r="GP31" s="83"/>
      <c r="GQ31" s="83"/>
      <c r="GR31" s="83"/>
      <c r="GS31" s="83"/>
      <c r="GT31" s="102">
        <f>データ!AU7</f>
        <v>69</v>
      </c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>
        <f>データ!AV7</f>
        <v>58</v>
      </c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>
        <f>データ!AW7</f>
        <v>1648</v>
      </c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>
        <f>データ!AX7</f>
        <v>46</v>
      </c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>
        <f>データ!AY7</f>
        <v>39</v>
      </c>
      <c r="IY31" s="102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2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86" t="s">
        <v>28</v>
      </c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3" t="s">
        <v>29</v>
      </c>
      <c r="J32" s="83"/>
      <c r="K32" s="83"/>
      <c r="L32" s="83"/>
      <c r="M32" s="83"/>
      <c r="N32" s="83"/>
      <c r="O32" s="83"/>
      <c r="P32" s="83"/>
      <c r="Q32" s="83"/>
      <c r="R32" s="84">
        <f>データ!AD7</f>
        <v>83.8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86.7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90.7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86.4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93.1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3" t="s">
        <v>29</v>
      </c>
      <c r="CX32" s="83"/>
      <c r="CY32" s="83"/>
      <c r="CZ32" s="83"/>
      <c r="DA32" s="83"/>
      <c r="DB32" s="83"/>
      <c r="DC32" s="83"/>
      <c r="DD32" s="83"/>
      <c r="DE32" s="83"/>
      <c r="DF32" s="84">
        <f>データ!AO7</f>
        <v>29.3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34.4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35.5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34.700000000000003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32.299999999999997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3" t="s">
        <v>29</v>
      </c>
      <c r="GL32" s="83"/>
      <c r="GM32" s="83"/>
      <c r="GN32" s="83"/>
      <c r="GO32" s="83"/>
      <c r="GP32" s="83"/>
      <c r="GQ32" s="83"/>
      <c r="GR32" s="83"/>
      <c r="GS32" s="83"/>
      <c r="GT32" s="102">
        <f>データ!AZ7</f>
        <v>29009</v>
      </c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>
        <f>データ!BA7</f>
        <v>4046</v>
      </c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>
        <f>データ!BB7</f>
        <v>4096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>
        <f>データ!BC7</f>
        <v>11889</v>
      </c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>
        <f>データ!BD7</f>
        <v>15661</v>
      </c>
      <c r="IY32" s="102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89" t="s">
        <v>154</v>
      </c>
      <c r="NJ32" s="90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89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82" t="s">
        <v>30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4"/>
      <c r="CN34" s="4"/>
      <c r="CO34" s="4"/>
      <c r="CP34" s="4"/>
      <c r="CQ34" s="4"/>
      <c r="CR34" s="4"/>
      <c r="CS34" s="4"/>
      <c r="CT34" s="4"/>
      <c r="CU34" s="4"/>
      <c r="CV34" s="82" t="s">
        <v>31</v>
      </c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23"/>
      <c r="GB34" s="23"/>
      <c r="GC34" s="23"/>
      <c r="GD34" s="23"/>
      <c r="GE34" s="23"/>
      <c r="GF34" s="23"/>
      <c r="GG34" s="23"/>
      <c r="GH34" s="23"/>
      <c r="GI34" s="23"/>
      <c r="GJ34" s="82" t="s">
        <v>32</v>
      </c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  <c r="IX34" s="82"/>
      <c r="IY34" s="82"/>
      <c r="IZ34" s="82"/>
      <c r="JA34" s="82"/>
      <c r="JB34" s="82"/>
      <c r="JC34" s="82"/>
      <c r="JD34" s="82"/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4"/>
      <c r="JP34" s="4"/>
      <c r="JQ34" s="4"/>
      <c r="JR34" s="4"/>
      <c r="JS34" s="4"/>
      <c r="JT34" s="103" t="s">
        <v>33</v>
      </c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82"/>
      <c r="KF34" s="82"/>
      <c r="KG34" s="82"/>
      <c r="KH34" s="82"/>
      <c r="KI34" s="82"/>
      <c r="KJ34" s="82"/>
      <c r="KK34" s="82"/>
      <c r="KL34" s="82"/>
      <c r="KM34" s="82"/>
      <c r="KN34" s="82"/>
      <c r="KO34" s="82"/>
      <c r="KP34" s="82"/>
      <c r="KQ34" s="82"/>
      <c r="KR34" s="82"/>
      <c r="KS34" s="82"/>
      <c r="KT34" s="82"/>
      <c r="KU34" s="82"/>
      <c r="KV34" s="82"/>
      <c r="KW34" s="82"/>
      <c r="KX34" s="82"/>
      <c r="KY34" s="82"/>
      <c r="KZ34" s="82"/>
      <c r="LA34" s="82"/>
      <c r="LB34" s="82"/>
      <c r="LC34" s="82"/>
      <c r="LD34" s="82"/>
      <c r="LE34" s="82"/>
      <c r="LF34" s="82"/>
      <c r="LG34" s="82"/>
      <c r="LH34" s="82"/>
      <c r="LI34" s="82"/>
      <c r="LJ34" s="82"/>
      <c r="LK34" s="82"/>
      <c r="LL34" s="82"/>
      <c r="LM34" s="82"/>
      <c r="LN34" s="82"/>
      <c r="LO34" s="82"/>
      <c r="LP34" s="82"/>
      <c r="LQ34" s="82"/>
      <c r="LR34" s="82"/>
      <c r="LS34" s="82"/>
      <c r="LT34" s="82"/>
      <c r="LU34" s="82"/>
      <c r="LV34" s="82"/>
      <c r="LW34" s="82"/>
      <c r="LX34" s="82"/>
      <c r="LY34" s="82"/>
      <c r="LZ34" s="82"/>
      <c r="MA34" s="82"/>
      <c r="MB34" s="82"/>
      <c r="MC34" s="82"/>
      <c r="MD34" s="82"/>
      <c r="ME34" s="82"/>
      <c r="MF34" s="82"/>
      <c r="MG34" s="82"/>
      <c r="MH34" s="82"/>
      <c r="MI34" s="82"/>
      <c r="MJ34" s="82"/>
      <c r="MK34" s="82"/>
      <c r="ML34" s="82"/>
      <c r="MM34" s="82"/>
      <c r="MN34" s="82"/>
      <c r="MO34" s="82"/>
      <c r="MP34" s="82"/>
      <c r="MQ34" s="82"/>
      <c r="MR34" s="82"/>
      <c r="MS34" s="82"/>
      <c r="MT34" s="82"/>
      <c r="MU34" s="82"/>
      <c r="MV34" s="82"/>
      <c r="MW34" s="82"/>
      <c r="MX34" s="82"/>
      <c r="MY34" s="82"/>
      <c r="MZ34" s="82"/>
      <c r="NA34" s="82"/>
      <c r="NB34" s="82"/>
      <c r="NC34" s="82"/>
      <c r="ND34" s="82"/>
      <c r="NE34" s="82"/>
      <c r="NF34" s="82"/>
      <c r="NG34" s="104"/>
      <c r="NH34" s="2"/>
      <c r="NI34" s="89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4"/>
      <c r="CN35" s="4"/>
      <c r="CO35" s="4"/>
      <c r="CP35" s="4"/>
      <c r="CQ35" s="4"/>
      <c r="CR35" s="4"/>
      <c r="CS35" s="4"/>
      <c r="CT35" s="4"/>
      <c r="CU35" s="4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23"/>
      <c r="GB35" s="23"/>
      <c r="GC35" s="23"/>
      <c r="GD35" s="23"/>
      <c r="GE35" s="23"/>
      <c r="GF35" s="23"/>
      <c r="GG35" s="23"/>
      <c r="GH35" s="23"/>
      <c r="GI35" s="23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  <c r="IX35" s="82"/>
      <c r="IY35" s="82"/>
      <c r="IZ35" s="82"/>
      <c r="JA35" s="82"/>
      <c r="JB35" s="82"/>
      <c r="JC35" s="82"/>
      <c r="JD35" s="82"/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4"/>
      <c r="JP35" s="4"/>
      <c r="JQ35" s="4"/>
      <c r="JR35" s="4"/>
      <c r="JS35" s="4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07"/>
      <c r="NH35" s="2"/>
      <c r="NI35" s="89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89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89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89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89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89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89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89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89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89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89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89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2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86" t="s">
        <v>34</v>
      </c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89" t="s">
        <v>151</v>
      </c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89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89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5">
        <f>データ!$B$11</f>
        <v>41275</v>
      </c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>
        <f>データ!$C$11</f>
        <v>41640</v>
      </c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>
        <f>データ!$D$11</f>
        <v>42005</v>
      </c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>
        <f>データ!$E$11</f>
        <v>42370</v>
      </c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>
        <f>データ!$F$11</f>
        <v>42736</v>
      </c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5">
        <f>データ!$B$11</f>
        <v>41275</v>
      </c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>
        <f>データ!$C$11</f>
        <v>41640</v>
      </c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>
        <f>データ!$D$11</f>
        <v>42005</v>
      </c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>
        <f>データ!$E$11</f>
        <v>42370</v>
      </c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>
        <f>データ!$F$11</f>
        <v>42736</v>
      </c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5">
        <f>データ!$B$11</f>
        <v>41275</v>
      </c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>
        <f>データ!$C$11</f>
        <v>41640</v>
      </c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>
        <f>データ!$D$11</f>
        <v>42005</v>
      </c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>
        <f>データ!$E$11</f>
        <v>42370</v>
      </c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>
        <f>データ!$F$11</f>
        <v>42736</v>
      </c>
      <c r="IY52" s="85"/>
      <c r="IZ52" s="85"/>
      <c r="JA52" s="85"/>
      <c r="JB52" s="85"/>
      <c r="JC52" s="85"/>
      <c r="JD52" s="85"/>
      <c r="JE52" s="85"/>
      <c r="JF52" s="85"/>
      <c r="JG52" s="85"/>
      <c r="JH52" s="85"/>
      <c r="JI52" s="85"/>
      <c r="JJ52" s="85"/>
      <c r="JK52" s="8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5">
        <f>データ!$B$11</f>
        <v>41275</v>
      </c>
      <c r="KI52" s="85"/>
      <c r="KJ52" s="85"/>
      <c r="KK52" s="85"/>
      <c r="KL52" s="85"/>
      <c r="KM52" s="85"/>
      <c r="KN52" s="85"/>
      <c r="KO52" s="85"/>
      <c r="KP52" s="85"/>
      <c r="KQ52" s="85"/>
      <c r="KR52" s="85"/>
      <c r="KS52" s="85"/>
      <c r="KT52" s="85"/>
      <c r="KU52" s="85"/>
      <c r="KV52" s="85">
        <f>データ!$C$11</f>
        <v>41640</v>
      </c>
      <c r="KW52" s="85"/>
      <c r="KX52" s="85"/>
      <c r="KY52" s="85"/>
      <c r="KZ52" s="85"/>
      <c r="LA52" s="85"/>
      <c r="LB52" s="85"/>
      <c r="LC52" s="85"/>
      <c r="LD52" s="85"/>
      <c r="LE52" s="85"/>
      <c r="LF52" s="85"/>
      <c r="LG52" s="85"/>
      <c r="LH52" s="85"/>
      <c r="LI52" s="85"/>
      <c r="LJ52" s="85">
        <f>データ!$D$11</f>
        <v>42005</v>
      </c>
      <c r="LK52" s="85"/>
      <c r="LL52" s="85"/>
      <c r="LM52" s="85"/>
      <c r="LN52" s="85"/>
      <c r="LO52" s="85"/>
      <c r="LP52" s="85"/>
      <c r="LQ52" s="85"/>
      <c r="LR52" s="85"/>
      <c r="LS52" s="85"/>
      <c r="LT52" s="85"/>
      <c r="LU52" s="85"/>
      <c r="LV52" s="85"/>
      <c r="LW52" s="85"/>
      <c r="LX52" s="85">
        <f>データ!$E$11</f>
        <v>42370</v>
      </c>
      <c r="LY52" s="85"/>
      <c r="LZ52" s="85"/>
      <c r="MA52" s="85"/>
      <c r="MB52" s="85"/>
      <c r="MC52" s="85"/>
      <c r="MD52" s="85"/>
      <c r="ME52" s="85"/>
      <c r="MF52" s="85"/>
      <c r="MG52" s="85"/>
      <c r="MH52" s="85"/>
      <c r="MI52" s="85"/>
      <c r="MJ52" s="85"/>
      <c r="MK52" s="85"/>
      <c r="ML52" s="85">
        <f>データ!$F$11</f>
        <v>42736</v>
      </c>
      <c r="MM52" s="85"/>
      <c r="MN52" s="85"/>
      <c r="MO52" s="85"/>
      <c r="MP52" s="85"/>
      <c r="MQ52" s="85"/>
      <c r="MR52" s="85"/>
      <c r="MS52" s="85"/>
      <c r="MT52" s="85"/>
      <c r="MU52" s="85"/>
      <c r="MV52" s="85"/>
      <c r="MW52" s="85"/>
      <c r="MX52" s="85"/>
      <c r="MY52" s="85"/>
      <c r="MZ52" s="4"/>
      <c r="NA52" s="4"/>
      <c r="NB52" s="4"/>
      <c r="NC52" s="4"/>
      <c r="ND52" s="4"/>
      <c r="NE52" s="4"/>
      <c r="NF52" s="4"/>
      <c r="NG52" s="22"/>
      <c r="NH52" s="2"/>
      <c r="NI52" s="89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1"/>
    </row>
    <row r="53" spans="1:387" ht="13.5" customHeight="1" x14ac:dyDescent="0.15">
      <c r="A53" s="2"/>
      <c r="B53" s="21"/>
      <c r="C53" s="4"/>
      <c r="D53" s="4"/>
      <c r="E53" s="4"/>
      <c r="F53" s="4"/>
      <c r="I53" s="83" t="s">
        <v>27</v>
      </c>
      <c r="J53" s="83"/>
      <c r="K53" s="83"/>
      <c r="L53" s="83"/>
      <c r="M53" s="83"/>
      <c r="N53" s="83"/>
      <c r="O53" s="83"/>
      <c r="P53" s="83"/>
      <c r="Q53" s="83"/>
      <c r="R53" s="84">
        <f>データ!BF7</f>
        <v>9.8000000000000007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9.9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9.9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8.3000000000000007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9.6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3" t="s">
        <v>27</v>
      </c>
      <c r="CX53" s="83"/>
      <c r="CY53" s="83"/>
      <c r="CZ53" s="83"/>
      <c r="DA53" s="83"/>
      <c r="DB53" s="83"/>
      <c r="DC53" s="83"/>
      <c r="DD53" s="83"/>
      <c r="DE53" s="83"/>
      <c r="DF53" s="84">
        <f>データ!BQ7</f>
        <v>36.5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33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29.6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24.3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25.4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3" t="s">
        <v>27</v>
      </c>
      <c r="GL53" s="83"/>
      <c r="GM53" s="83"/>
      <c r="GN53" s="83"/>
      <c r="GO53" s="83"/>
      <c r="GP53" s="83"/>
      <c r="GQ53" s="83"/>
      <c r="GR53" s="83"/>
      <c r="GS53" s="83"/>
      <c r="GT53" s="84">
        <f>データ!CB7</f>
        <v>-7.5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-8.6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-7.8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0.4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-2.8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3" t="s">
        <v>27</v>
      </c>
      <c r="JZ53" s="83"/>
      <c r="KA53" s="83"/>
      <c r="KB53" s="83"/>
      <c r="KC53" s="83"/>
      <c r="KD53" s="83"/>
      <c r="KE53" s="83"/>
      <c r="KF53" s="83"/>
      <c r="KG53" s="83"/>
      <c r="KH53" s="102">
        <f>データ!CM7</f>
        <v>-6269</v>
      </c>
      <c r="KI53" s="102"/>
      <c r="KJ53" s="102"/>
      <c r="KK53" s="102"/>
      <c r="KL53" s="102"/>
      <c r="KM53" s="102"/>
      <c r="KN53" s="102"/>
      <c r="KO53" s="102"/>
      <c r="KP53" s="102"/>
      <c r="KQ53" s="102"/>
      <c r="KR53" s="102"/>
      <c r="KS53" s="102"/>
      <c r="KT53" s="102"/>
      <c r="KU53" s="102"/>
      <c r="KV53" s="102">
        <f>データ!CN7</f>
        <v>-7084</v>
      </c>
      <c r="KW53" s="102"/>
      <c r="KX53" s="102"/>
      <c r="KY53" s="102"/>
      <c r="KZ53" s="102"/>
      <c r="LA53" s="102"/>
      <c r="LB53" s="102"/>
      <c r="LC53" s="102"/>
      <c r="LD53" s="102"/>
      <c r="LE53" s="102"/>
      <c r="LF53" s="102"/>
      <c r="LG53" s="102"/>
      <c r="LH53" s="102"/>
      <c r="LI53" s="102"/>
      <c r="LJ53" s="102">
        <f>データ!CO7</f>
        <v>-5814</v>
      </c>
      <c r="LK53" s="102"/>
      <c r="LL53" s="102"/>
      <c r="LM53" s="102"/>
      <c r="LN53" s="102"/>
      <c r="LO53" s="102"/>
      <c r="LP53" s="102"/>
      <c r="LQ53" s="102"/>
      <c r="LR53" s="102"/>
      <c r="LS53" s="102"/>
      <c r="LT53" s="102"/>
      <c r="LU53" s="102"/>
      <c r="LV53" s="102"/>
      <c r="LW53" s="102"/>
      <c r="LX53" s="102">
        <f>データ!CP7</f>
        <v>704</v>
      </c>
      <c r="LY53" s="102"/>
      <c r="LZ53" s="102"/>
      <c r="MA53" s="102"/>
      <c r="MB53" s="102"/>
      <c r="MC53" s="102"/>
      <c r="MD53" s="102"/>
      <c r="ME53" s="102"/>
      <c r="MF53" s="102"/>
      <c r="MG53" s="102"/>
      <c r="MH53" s="102"/>
      <c r="MI53" s="102"/>
      <c r="MJ53" s="102"/>
      <c r="MK53" s="102"/>
      <c r="ML53" s="102">
        <f>データ!CQ7</f>
        <v>-1832</v>
      </c>
      <c r="MM53" s="102"/>
      <c r="MN53" s="102"/>
      <c r="MO53" s="102"/>
      <c r="MP53" s="102"/>
      <c r="MQ53" s="102"/>
      <c r="MR53" s="102"/>
      <c r="MS53" s="102"/>
      <c r="MT53" s="102"/>
      <c r="MU53" s="102"/>
      <c r="MV53" s="102"/>
      <c r="MW53" s="102"/>
      <c r="MX53" s="102"/>
      <c r="MY53" s="102"/>
      <c r="MZ53" s="4"/>
      <c r="NA53" s="4"/>
      <c r="NB53" s="4"/>
      <c r="NC53" s="4"/>
      <c r="ND53" s="4"/>
      <c r="NE53" s="4"/>
      <c r="NF53" s="4"/>
      <c r="NG53" s="22"/>
      <c r="NH53" s="2"/>
      <c r="NI53" s="89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3" t="s">
        <v>29</v>
      </c>
      <c r="J54" s="83"/>
      <c r="K54" s="83"/>
      <c r="L54" s="83"/>
      <c r="M54" s="83"/>
      <c r="N54" s="83"/>
      <c r="O54" s="83"/>
      <c r="P54" s="83"/>
      <c r="Q54" s="83"/>
      <c r="R54" s="84">
        <f>データ!BK7</f>
        <v>17.3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16.7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17.399999999999999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16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15.6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3" t="s">
        <v>29</v>
      </c>
      <c r="CX54" s="83"/>
      <c r="CY54" s="83"/>
      <c r="CZ54" s="83"/>
      <c r="DA54" s="83"/>
      <c r="DB54" s="83"/>
      <c r="DC54" s="83"/>
      <c r="DD54" s="83"/>
      <c r="DE54" s="83"/>
      <c r="DF54" s="84">
        <f>データ!BV7</f>
        <v>39.9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38.4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35.799999999999997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39.4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41.5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3" t="s">
        <v>29</v>
      </c>
      <c r="GL54" s="83"/>
      <c r="GM54" s="83"/>
      <c r="GN54" s="83"/>
      <c r="GO54" s="83"/>
      <c r="GP54" s="83"/>
      <c r="GQ54" s="83"/>
      <c r="GR54" s="83"/>
      <c r="GS54" s="83"/>
      <c r="GT54" s="84">
        <f>データ!CG7</f>
        <v>-23.1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-22.8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-17.100000000000001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-18.899999999999999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-20.100000000000001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3" t="s">
        <v>29</v>
      </c>
      <c r="JZ54" s="83"/>
      <c r="KA54" s="83"/>
      <c r="KB54" s="83"/>
      <c r="KC54" s="83"/>
      <c r="KD54" s="83"/>
      <c r="KE54" s="83"/>
      <c r="KF54" s="83"/>
      <c r="KG54" s="83"/>
      <c r="KH54" s="97">
        <f>データ!CR7</f>
        <v>-7408</v>
      </c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8"/>
      <c r="KU54" s="99"/>
      <c r="KV54" s="97">
        <f>データ!CS7</f>
        <v>-10419</v>
      </c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>
        <f>データ!CT7</f>
        <v>-9739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9"/>
      <c r="LX54" s="97">
        <f>データ!CU7</f>
        <v>-10274</v>
      </c>
      <c r="LY54" s="98"/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9"/>
      <c r="ML54" s="97">
        <f>データ!CV7</f>
        <v>-13530</v>
      </c>
      <c r="MM54" s="98"/>
      <c r="MN54" s="98"/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9"/>
      <c r="MZ54" s="4"/>
      <c r="NA54" s="4"/>
      <c r="NB54" s="4"/>
      <c r="NC54" s="4"/>
      <c r="ND54" s="4"/>
      <c r="NE54" s="4"/>
      <c r="NF54" s="4"/>
      <c r="NG54" s="22"/>
      <c r="NH54" s="2"/>
      <c r="NI54" s="89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89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82" t="s">
        <v>35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4"/>
      <c r="CN56" s="4"/>
      <c r="CO56" s="4"/>
      <c r="CP56" s="4"/>
      <c r="CQ56" s="4"/>
      <c r="CR56" s="4"/>
      <c r="CS56" s="4"/>
      <c r="CT56" s="4"/>
      <c r="CU56" s="4"/>
      <c r="CV56" s="82" t="s">
        <v>36</v>
      </c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23"/>
      <c r="GB56" s="23"/>
      <c r="GC56" s="23"/>
      <c r="GD56" s="23"/>
      <c r="GE56" s="23"/>
      <c r="GF56" s="23"/>
      <c r="GG56" s="23"/>
      <c r="GH56" s="23"/>
      <c r="GI56" s="23"/>
      <c r="GJ56" s="82" t="s">
        <v>37</v>
      </c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  <c r="IX56" s="82"/>
      <c r="IY56" s="82"/>
      <c r="IZ56" s="82"/>
      <c r="JA56" s="82"/>
      <c r="JB56" s="82"/>
      <c r="JC56" s="82"/>
      <c r="JD56" s="82"/>
      <c r="JE56" s="82"/>
      <c r="JF56" s="82"/>
      <c r="JG56" s="82"/>
      <c r="JH56" s="82"/>
      <c r="JI56" s="82"/>
      <c r="JJ56" s="82"/>
      <c r="JK56" s="82"/>
      <c r="JL56" s="82"/>
      <c r="JM56" s="82"/>
      <c r="JN56" s="82"/>
      <c r="JO56" s="4"/>
      <c r="JP56" s="4"/>
      <c r="JQ56" s="4"/>
      <c r="JR56" s="4"/>
      <c r="JS56" s="4"/>
      <c r="JT56" s="4"/>
      <c r="JU56" s="4"/>
      <c r="JV56" s="4"/>
      <c r="JW56" s="4"/>
      <c r="JX56" s="82" t="s">
        <v>38</v>
      </c>
      <c r="JY56" s="82"/>
      <c r="JZ56" s="82"/>
      <c r="KA56" s="82"/>
      <c r="KB56" s="82"/>
      <c r="KC56" s="82"/>
      <c r="KD56" s="82"/>
      <c r="KE56" s="82"/>
      <c r="KF56" s="82"/>
      <c r="KG56" s="82"/>
      <c r="KH56" s="82"/>
      <c r="KI56" s="82"/>
      <c r="KJ56" s="82"/>
      <c r="KK56" s="82"/>
      <c r="KL56" s="82"/>
      <c r="KM56" s="82"/>
      <c r="KN56" s="82"/>
      <c r="KO56" s="82"/>
      <c r="KP56" s="82"/>
      <c r="KQ56" s="82"/>
      <c r="KR56" s="82"/>
      <c r="KS56" s="82"/>
      <c r="KT56" s="82"/>
      <c r="KU56" s="82"/>
      <c r="KV56" s="82"/>
      <c r="KW56" s="82"/>
      <c r="KX56" s="82"/>
      <c r="KY56" s="82"/>
      <c r="KZ56" s="82"/>
      <c r="LA56" s="82"/>
      <c r="LB56" s="82"/>
      <c r="LC56" s="82"/>
      <c r="LD56" s="82"/>
      <c r="LE56" s="82"/>
      <c r="LF56" s="82"/>
      <c r="LG56" s="82"/>
      <c r="LH56" s="82"/>
      <c r="LI56" s="82"/>
      <c r="LJ56" s="82"/>
      <c r="LK56" s="82"/>
      <c r="LL56" s="82"/>
      <c r="LM56" s="82"/>
      <c r="LN56" s="82"/>
      <c r="LO56" s="82"/>
      <c r="LP56" s="82"/>
      <c r="LQ56" s="82"/>
      <c r="LR56" s="82"/>
      <c r="LS56" s="82"/>
      <c r="LT56" s="82"/>
      <c r="LU56" s="82"/>
      <c r="LV56" s="82"/>
      <c r="LW56" s="82"/>
      <c r="LX56" s="82"/>
      <c r="LY56" s="82"/>
      <c r="LZ56" s="82"/>
      <c r="MA56" s="82"/>
      <c r="MB56" s="82"/>
      <c r="MC56" s="82"/>
      <c r="MD56" s="82"/>
      <c r="ME56" s="82"/>
      <c r="MF56" s="82"/>
      <c r="MG56" s="82"/>
      <c r="MH56" s="82"/>
      <c r="MI56" s="82"/>
      <c r="MJ56" s="82"/>
      <c r="MK56" s="82"/>
      <c r="ML56" s="82"/>
      <c r="MM56" s="82"/>
      <c r="MN56" s="82"/>
      <c r="MO56" s="82"/>
      <c r="MP56" s="82"/>
      <c r="MQ56" s="82"/>
      <c r="MR56" s="82"/>
      <c r="MS56" s="82"/>
      <c r="MT56" s="82"/>
      <c r="MU56" s="82"/>
      <c r="MV56" s="82"/>
      <c r="MW56" s="82"/>
      <c r="MX56" s="82"/>
      <c r="MY56" s="82"/>
      <c r="MZ56" s="82"/>
      <c r="NA56" s="82"/>
      <c r="NB56" s="82"/>
      <c r="NC56" s="23"/>
      <c r="ND56" s="23"/>
      <c r="NE56" s="23"/>
      <c r="NF56" s="23"/>
      <c r="NG56" s="22"/>
      <c r="NH56" s="2"/>
      <c r="NI56" s="89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4"/>
      <c r="CN57" s="4"/>
      <c r="CO57" s="4"/>
      <c r="CP57" s="4"/>
      <c r="CQ57" s="4"/>
      <c r="CR57" s="4"/>
      <c r="CS57" s="4"/>
      <c r="CT57" s="4"/>
      <c r="CU57" s="4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23"/>
      <c r="GB57" s="23"/>
      <c r="GC57" s="23"/>
      <c r="GD57" s="23"/>
      <c r="GE57" s="23"/>
      <c r="GF57" s="23"/>
      <c r="GG57" s="23"/>
      <c r="GH57" s="23"/>
      <c r="GI57" s="23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  <c r="IX57" s="82"/>
      <c r="IY57" s="82"/>
      <c r="IZ57" s="82"/>
      <c r="JA57" s="82"/>
      <c r="JB57" s="82"/>
      <c r="JC57" s="82"/>
      <c r="JD57" s="82"/>
      <c r="JE57" s="82"/>
      <c r="JF57" s="82"/>
      <c r="JG57" s="82"/>
      <c r="JH57" s="82"/>
      <c r="JI57" s="82"/>
      <c r="JJ57" s="82"/>
      <c r="JK57" s="82"/>
      <c r="JL57" s="82"/>
      <c r="JM57" s="82"/>
      <c r="JN57" s="82"/>
      <c r="JO57" s="4"/>
      <c r="JP57" s="4"/>
      <c r="JQ57" s="4"/>
      <c r="JR57" s="4"/>
      <c r="JS57" s="4"/>
      <c r="JT57" s="4"/>
      <c r="JU57" s="4"/>
      <c r="JV57" s="4"/>
      <c r="JW57" s="4"/>
      <c r="JX57" s="82"/>
      <c r="JY57" s="82"/>
      <c r="JZ57" s="82"/>
      <c r="KA57" s="82"/>
      <c r="KB57" s="82"/>
      <c r="KC57" s="82"/>
      <c r="KD57" s="82"/>
      <c r="KE57" s="82"/>
      <c r="KF57" s="82"/>
      <c r="KG57" s="82"/>
      <c r="KH57" s="82"/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23"/>
      <c r="ND57" s="23"/>
      <c r="NE57" s="23"/>
      <c r="NF57" s="23"/>
      <c r="NG57" s="22"/>
      <c r="NH57" s="2"/>
      <c r="NI57" s="89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1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89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1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89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0" t="s">
        <v>39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  <c r="IW60" s="100"/>
      <c r="IX60" s="100"/>
      <c r="IY60" s="100"/>
      <c r="IZ60" s="100"/>
      <c r="JA60" s="100"/>
      <c r="JB60" s="100"/>
      <c r="JC60" s="100"/>
      <c r="JD60" s="100"/>
      <c r="JE60" s="100"/>
      <c r="JF60" s="100"/>
      <c r="JG60" s="100"/>
      <c r="JH60" s="100"/>
      <c r="JI60" s="100"/>
      <c r="JJ60" s="100"/>
      <c r="JK60" s="100"/>
      <c r="JL60" s="100"/>
      <c r="JM60" s="100"/>
      <c r="JN60" s="100"/>
      <c r="JO60" s="100"/>
      <c r="JP60" s="100"/>
      <c r="JQ60" s="100"/>
      <c r="JR60" s="100"/>
      <c r="JS60" s="100"/>
      <c r="JT60" s="100"/>
      <c r="JU60" s="100"/>
      <c r="JV60" s="100"/>
      <c r="JW60" s="100"/>
      <c r="JX60" s="100"/>
      <c r="JY60" s="100"/>
      <c r="JZ60" s="100"/>
      <c r="KA60" s="100"/>
      <c r="KB60" s="100"/>
      <c r="KC60" s="100"/>
      <c r="KD60" s="100"/>
      <c r="KE60" s="100"/>
      <c r="KF60" s="100"/>
      <c r="KG60" s="100"/>
      <c r="KH60" s="100"/>
      <c r="KI60" s="100"/>
      <c r="KJ60" s="100"/>
      <c r="KK60" s="100"/>
      <c r="KL60" s="100"/>
      <c r="KM60" s="100"/>
      <c r="KN60" s="100"/>
      <c r="KO60" s="100"/>
      <c r="KP60" s="100"/>
      <c r="KQ60" s="100"/>
      <c r="KR60" s="100"/>
      <c r="KS60" s="100"/>
      <c r="KT60" s="100"/>
      <c r="KU60" s="100"/>
      <c r="KV60" s="100"/>
      <c r="KW60" s="100"/>
      <c r="KX60" s="100"/>
      <c r="KY60" s="100"/>
      <c r="KZ60" s="100"/>
      <c r="LA60" s="100"/>
      <c r="LB60" s="100"/>
      <c r="LC60" s="100"/>
      <c r="LD60" s="100"/>
      <c r="LE60" s="100"/>
      <c r="LF60" s="100"/>
      <c r="LG60" s="100"/>
      <c r="LH60" s="100"/>
      <c r="LI60" s="100"/>
      <c r="LJ60" s="100"/>
      <c r="LK60" s="100"/>
      <c r="LL60" s="100"/>
      <c r="LM60" s="100"/>
      <c r="LN60" s="100"/>
      <c r="LO60" s="100"/>
      <c r="LP60" s="100"/>
      <c r="LQ60" s="100"/>
      <c r="LR60" s="100"/>
      <c r="LS60" s="100"/>
      <c r="LT60" s="100"/>
      <c r="LU60" s="100"/>
      <c r="LV60" s="100"/>
      <c r="LW60" s="100"/>
      <c r="LX60" s="100"/>
      <c r="LY60" s="100"/>
      <c r="LZ60" s="100"/>
      <c r="MA60" s="100"/>
      <c r="MB60" s="100"/>
      <c r="MC60" s="100"/>
      <c r="MD60" s="100"/>
      <c r="ME60" s="100"/>
      <c r="MF60" s="100"/>
      <c r="MG60" s="100"/>
      <c r="MH60" s="100"/>
      <c r="MI60" s="100"/>
      <c r="MJ60" s="100"/>
      <c r="MK60" s="100"/>
      <c r="ML60" s="100"/>
      <c r="MM60" s="100"/>
      <c r="MN60" s="100"/>
      <c r="MO60" s="100"/>
      <c r="MP60" s="100"/>
      <c r="MQ60" s="100"/>
      <c r="MR60" s="100"/>
      <c r="MS60" s="100"/>
      <c r="MT60" s="100"/>
      <c r="MU60" s="100"/>
      <c r="MV60" s="100"/>
      <c r="MW60" s="100"/>
      <c r="MX60" s="100"/>
      <c r="MY60" s="100"/>
      <c r="MZ60" s="100"/>
      <c r="NA60" s="100"/>
      <c r="NB60" s="20"/>
      <c r="NC60" s="20"/>
      <c r="ND60" s="20"/>
      <c r="NE60" s="20"/>
      <c r="NF60" s="20"/>
      <c r="NG60" s="29"/>
      <c r="NH60" s="2"/>
      <c r="NI60" s="89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  <c r="IW61" s="101"/>
      <c r="IX61" s="101"/>
      <c r="IY61" s="101"/>
      <c r="IZ61" s="101"/>
      <c r="JA61" s="101"/>
      <c r="JB61" s="101"/>
      <c r="JC61" s="101"/>
      <c r="JD61" s="101"/>
      <c r="JE61" s="101"/>
      <c r="JF61" s="101"/>
      <c r="JG61" s="101"/>
      <c r="JH61" s="101"/>
      <c r="JI61" s="101"/>
      <c r="JJ61" s="101"/>
      <c r="JK61" s="101"/>
      <c r="JL61" s="101"/>
      <c r="JM61" s="101"/>
      <c r="JN61" s="101"/>
      <c r="JO61" s="101"/>
      <c r="JP61" s="101"/>
      <c r="JQ61" s="101"/>
      <c r="JR61" s="101"/>
      <c r="JS61" s="101"/>
      <c r="JT61" s="101"/>
      <c r="JU61" s="101"/>
      <c r="JV61" s="101"/>
      <c r="JW61" s="101"/>
      <c r="JX61" s="101"/>
      <c r="JY61" s="101"/>
      <c r="JZ61" s="101"/>
      <c r="KA61" s="101"/>
      <c r="KB61" s="101"/>
      <c r="KC61" s="101"/>
      <c r="KD61" s="101"/>
      <c r="KE61" s="101"/>
      <c r="KF61" s="101"/>
      <c r="KG61" s="101"/>
      <c r="KH61" s="101"/>
      <c r="KI61" s="101"/>
      <c r="KJ61" s="101"/>
      <c r="KK61" s="101"/>
      <c r="KL61" s="101"/>
      <c r="KM61" s="101"/>
      <c r="KN61" s="101"/>
      <c r="KO61" s="101"/>
      <c r="KP61" s="101"/>
      <c r="KQ61" s="101"/>
      <c r="KR61" s="101"/>
      <c r="KS61" s="101"/>
      <c r="KT61" s="101"/>
      <c r="KU61" s="101"/>
      <c r="KV61" s="101"/>
      <c r="KW61" s="101"/>
      <c r="KX61" s="101"/>
      <c r="KY61" s="101"/>
      <c r="KZ61" s="101"/>
      <c r="LA61" s="101"/>
      <c r="LB61" s="101"/>
      <c r="LC61" s="101"/>
      <c r="LD61" s="101"/>
      <c r="LE61" s="101"/>
      <c r="LF61" s="101"/>
      <c r="LG61" s="101"/>
      <c r="LH61" s="101"/>
      <c r="LI61" s="101"/>
      <c r="LJ61" s="101"/>
      <c r="LK61" s="101"/>
      <c r="LL61" s="101"/>
      <c r="LM61" s="101"/>
      <c r="LN61" s="101"/>
      <c r="LO61" s="101"/>
      <c r="LP61" s="101"/>
      <c r="LQ61" s="101"/>
      <c r="LR61" s="101"/>
      <c r="LS61" s="101"/>
      <c r="LT61" s="101"/>
      <c r="LU61" s="101"/>
      <c r="LV61" s="101"/>
      <c r="LW61" s="101"/>
      <c r="LX61" s="101"/>
      <c r="LY61" s="101"/>
      <c r="LZ61" s="101"/>
      <c r="MA61" s="101"/>
      <c r="MB61" s="101"/>
      <c r="MC61" s="101"/>
      <c r="MD61" s="101"/>
      <c r="ME61" s="101"/>
      <c r="MF61" s="101"/>
      <c r="MG61" s="101"/>
      <c r="MH61" s="101"/>
      <c r="MI61" s="101"/>
      <c r="MJ61" s="101"/>
      <c r="MK61" s="101"/>
      <c r="ML61" s="101"/>
      <c r="MM61" s="101"/>
      <c r="MN61" s="101"/>
      <c r="MO61" s="101"/>
      <c r="MP61" s="101"/>
      <c r="MQ61" s="101"/>
      <c r="MR61" s="101"/>
      <c r="MS61" s="101"/>
      <c r="MT61" s="101"/>
      <c r="MU61" s="101"/>
      <c r="MV61" s="101"/>
      <c r="MW61" s="101"/>
      <c r="MX61" s="101"/>
      <c r="MY61" s="101"/>
      <c r="MZ61" s="101"/>
      <c r="NA61" s="101"/>
      <c r="NB61" s="20"/>
      <c r="NC61" s="20"/>
      <c r="ND61" s="20"/>
      <c r="NE61" s="20"/>
      <c r="NF61" s="20"/>
      <c r="NG61" s="29"/>
      <c r="NH61" s="2"/>
      <c r="NI61" s="89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89"/>
      <c r="NJ62" s="90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6" t="s">
        <v>40</v>
      </c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89"/>
      <c r="NJ63" s="90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2"/>
      <c r="NJ64" s="93"/>
      <c r="NK64" s="93"/>
      <c r="NL64" s="93"/>
      <c r="NM64" s="93"/>
      <c r="NN64" s="93"/>
      <c r="NO64" s="93"/>
      <c r="NP64" s="93"/>
      <c r="NQ64" s="93"/>
      <c r="NR64" s="93"/>
      <c r="NS64" s="93"/>
      <c r="NT64" s="93"/>
      <c r="NU64" s="93"/>
      <c r="NV64" s="93"/>
      <c r="NW64" s="9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86" t="s">
        <v>41</v>
      </c>
      <c r="NJ65" s="87"/>
      <c r="NK65" s="87"/>
      <c r="NL65" s="87"/>
      <c r="NM65" s="87"/>
      <c r="NN65" s="87"/>
      <c r="NO65" s="87"/>
      <c r="NP65" s="87"/>
      <c r="NQ65" s="87"/>
      <c r="NR65" s="87"/>
      <c r="NS65" s="87"/>
      <c r="NT65" s="87"/>
      <c r="NU65" s="87"/>
      <c r="NV65" s="87"/>
      <c r="NW65" s="8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89" t="s">
        <v>152</v>
      </c>
      <c r="NJ66" s="90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5">
        <f>データ!DI6</f>
        <v>92682</v>
      </c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89"/>
      <c r="NJ67" s="90"/>
      <c r="NK67" s="90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90"/>
      <c r="NW67" s="9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89"/>
      <c r="NJ68" s="90"/>
      <c r="NK68" s="90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90"/>
      <c r="NW68" s="9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89"/>
      <c r="NJ69" s="90"/>
      <c r="NK69" s="90"/>
      <c r="NL69" s="90"/>
      <c r="NM69" s="90"/>
      <c r="NN69" s="90"/>
      <c r="NO69" s="90"/>
      <c r="NP69" s="90"/>
      <c r="NQ69" s="90"/>
      <c r="NR69" s="90"/>
      <c r="NS69" s="90"/>
      <c r="NT69" s="90"/>
      <c r="NU69" s="90"/>
      <c r="NV69" s="90"/>
      <c r="NW69" s="9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89"/>
      <c r="NJ70" s="90"/>
      <c r="NK70" s="90"/>
      <c r="NL70" s="90"/>
      <c r="NM70" s="90"/>
      <c r="NN70" s="90"/>
      <c r="NO70" s="90"/>
      <c r="NP70" s="90"/>
      <c r="NQ70" s="90"/>
      <c r="NR70" s="90"/>
      <c r="NS70" s="90"/>
      <c r="NT70" s="90"/>
      <c r="NU70" s="90"/>
      <c r="NV70" s="90"/>
      <c r="NW70" s="9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89"/>
      <c r="NJ71" s="90"/>
      <c r="NK71" s="90"/>
      <c r="NL71" s="90"/>
      <c r="NM71" s="90"/>
      <c r="NN71" s="90"/>
      <c r="NO71" s="90"/>
      <c r="NP71" s="90"/>
      <c r="NQ71" s="90"/>
      <c r="NR71" s="90"/>
      <c r="NS71" s="90"/>
      <c r="NT71" s="90"/>
      <c r="NU71" s="90"/>
      <c r="NV71" s="90"/>
      <c r="NW71" s="9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6" t="s">
        <v>42</v>
      </c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6"/>
      <c r="FZ72" s="96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89"/>
      <c r="NJ72" s="90"/>
      <c r="NK72" s="90"/>
      <c r="NL72" s="90"/>
      <c r="NM72" s="90"/>
      <c r="NN72" s="90"/>
      <c r="NO72" s="90"/>
      <c r="NP72" s="90"/>
      <c r="NQ72" s="90"/>
      <c r="NR72" s="90"/>
      <c r="NS72" s="90"/>
      <c r="NT72" s="90"/>
      <c r="NU72" s="90"/>
      <c r="NV72" s="90"/>
      <c r="NW72" s="9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89"/>
      <c r="NJ73" s="90"/>
      <c r="NK73" s="90"/>
      <c r="NL73" s="90"/>
      <c r="NM73" s="90"/>
      <c r="NN73" s="90"/>
      <c r="NO73" s="90"/>
      <c r="NP73" s="90"/>
      <c r="NQ73" s="90"/>
      <c r="NR73" s="90"/>
      <c r="NS73" s="90"/>
      <c r="NT73" s="90"/>
      <c r="NU73" s="90"/>
      <c r="NV73" s="90"/>
      <c r="NW73" s="9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X74" s="96"/>
      <c r="FY74" s="96"/>
      <c r="FZ74" s="96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89"/>
      <c r="NJ74" s="90"/>
      <c r="NK74" s="90"/>
      <c r="NL74" s="90"/>
      <c r="NM74" s="90"/>
      <c r="NN74" s="90"/>
      <c r="NO74" s="90"/>
      <c r="NP74" s="90"/>
      <c r="NQ74" s="90"/>
      <c r="NR74" s="90"/>
      <c r="NS74" s="90"/>
      <c r="NT74" s="90"/>
      <c r="NU74" s="90"/>
      <c r="NV74" s="90"/>
      <c r="NW74" s="9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  <c r="FZ75" s="96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89"/>
      <c r="NJ75" s="90"/>
      <c r="NK75" s="90"/>
      <c r="NL75" s="90"/>
      <c r="NM75" s="90"/>
      <c r="NN75" s="90"/>
      <c r="NO75" s="90"/>
      <c r="NP75" s="90"/>
      <c r="NQ75" s="90"/>
      <c r="NR75" s="90"/>
      <c r="NS75" s="90"/>
      <c r="NT75" s="90"/>
      <c r="NU75" s="90"/>
      <c r="NV75" s="90"/>
      <c r="NW75" s="9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>
        <f>データ!$C$11</f>
        <v>41640</v>
      </c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>
        <f>データ!$D$11</f>
        <v>42005</v>
      </c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>
        <f>データ!$E$11</f>
        <v>42370</v>
      </c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>
        <f>データ!$F$11</f>
        <v>42736</v>
      </c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5">
        <f>データ!DJ6</f>
        <v>0</v>
      </c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5">
        <f>データ!$B$11</f>
        <v>41275</v>
      </c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>
        <f>データ!$C$11</f>
        <v>41640</v>
      </c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>
        <f>データ!$D$11</f>
        <v>42005</v>
      </c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>
        <f>データ!$E$11</f>
        <v>42370</v>
      </c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>
        <f>データ!$F$11</f>
        <v>42736</v>
      </c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5">
        <f>データ!$B$11</f>
        <v>41275</v>
      </c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>
        <f>データ!$C$11</f>
        <v>41640</v>
      </c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>
        <f>データ!$D$11</f>
        <v>42005</v>
      </c>
      <c r="LK76" s="85"/>
      <c r="LL76" s="85"/>
      <c r="LM76" s="85"/>
      <c r="LN76" s="85"/>
      <c r="LO76" s="85"/>
      <c r="LP76" s="85"/>
      <c r="LQ76" s="85"/>
      <c r="LR76" s="85"/>
      <c r="LS76" s="85"/>
      <c r="LT76" s="85"/>
      <c r="LU76" s="85"/>
      <c r="LV76" s="85"/>
      <c r="LW76" s="85"/>
      <c r="LX76" s="85">
        <f>データ!$E$11</f>
        <v>42370</v>
      </c>
      <c r="LY76" s="85"/>
      <c r="LZ76" s="85"/>
      <c r="MA76" s="85"/>
      <c r="MB76" s="85"/>
      <c r="MC76" s="85"/>
      <c r="MD76" s="85"/>
      <c r="ME76" s="85"/>
      <c r="MF76" s="85"/>
      <c r="MG76" s="85"/>
      <c r="MH76" s="85"/>
      <c r="MI76" s="85"/>
      <c r="MJ76" s="85"/>
      <c r="MK76" s="85"/>
      <c r="ML76" s="85">
        <f>データ!$F$11</f>
        <v>42736</v>
      </c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4"/>
      <c r="NA76" s="4"/>
      <c r="NB76" s="4"/>
      <c r="NC76" s="4"/>
      <c r="ND76" s="4"/>
      <c r="NE76" s="4"/>
      <c r="NF76" s="34"/>
      <c r="NG76" s="22"/>
      <c r="NH76" s="2"/>
      <c r="NI76" s="89"/>
      <c r="NJ76" s="90"/>
      <c r="NK76" s="90"/>
      <c r="NL76" s="90"/>
      <c r="NM76" s="90"/>
      <c r="NN76" s="90"/>
      <c r="NO76" s="90"/>
      <c r="NP76" s="90"/>
      <c r="NQ76" s="90"/>
      <c r="NR76" s="90"/>
      <c r="NS76" s="90"/>
      <c r="NT76" s="90"/>
      <c r="NU76" s="90"/>
      <c r="NV76" s="90"/>
      <c r="NW76" s="91"/>
    </row>
    <row r="77" spans="1:387" ht="13.5" customHeight="1" x14ac:dyDescent="0.15">
      <c r="A77" s="2"/>
      <c r="B77" s="21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1" t="str">
        <f>データ!CX7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 t="str">
        <f>データ!CY7</f>
        <v xml:space="preserve"> </v>
      </c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 t="str">
        <f>データ!CZ7</f>
        <v xml:space="preserve"> </v>
      </c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 t="str">
        <f>データ!DA7</f>
        <v xml:space="preserve"> </v>
      </c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 t="str">
        <f>データ!DB7</f>
        <v xml:space="preserve"> </v>
      </c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3" t="s">
        <v>27</v>
      </c>
      <c r="GL77" s="83"/>
      <c r="GM77" s="83"/>
      <c r="GN77" s="83"/>
      <c r="GO77" s="83"/>
      <c r="GP77" s="83"/>
      <c r="GQ77" s="83"/>
      <c r="GR77" s="83"/>
      <c r="GS77" s="83"/>
      <c r="GT77" s="81" t="str">
        <f>データ!DK7</f>
        <v xml:space="preserve"> </v>
      </c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 t="str">
        <f>データ!DL7</f>
        <v xml:space="preserve"> </v>
      </c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 t="str">
        <f>データ!DM7</f>
        <v xml:space="preserve"> </v>
      </c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 t="str">
        <f>データ!DN7</f>
        <v xml:space="preserve"> </v>
      </c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 t="str">
        <f>データ!DO7</f>
        <v xml:space="preserve"> </v>
      </c>
      <c r="IY77" s="81"/>
      <c r="IZ77" s="81"/>
      <c r="JA77" s="81"/>
      <c r="JB77" s="81"/>
      <c r="JC77" s="81"/>
      <c r="JD77" s="81"/>
      <c r="JE77" s="81"/>
      <c r="JF77" s="81"/>
      <c r="JG77" s="81"/>
      <c r="JH77" s="81"/>
      <c r="JI77" s="81"/>
      <c r="JJ77" s="81"/>
      <c r="JK77" s="81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3" t="s">
        <v>27</v>
      </c>
      <c r="JZ77" s="83"/>
      <c r="KA77" s="83"/>
      <c r="KB77" s="83"/>
      <c r="KC77" s="83"/>
      <c r="KD77" s="83"/>
      <c r="KE77" s="83"/>
      <c r="KF77" s="83"/>
      <c r="KG77" s="83"/>
      <c r="KH77" s="84">
        <f>データ!DV7</f>
        <v>23.5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20.100000000000001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16.5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13.6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10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4"/>
      <c r="NG77" s="22"/>
      <c r="NH77" s="2"/>
      <c r="NI77" s="89"/>
      <c r="NJ77" s="90"/>
      <c r="NK77" s="90"/>
      <c r="NL77" s="90"/>
      <c r="NM77" s="90"/>
      <c r="NN77" s="90"/>
      <c r="NO77" s="90"/>
      <c r="NP77" s="90"/>
      <c r="NQ77" s="90"/>
      <c r="NR77" s="90"/>
      <c r="NS77" s="90"/>
      <c r="NT77" s="90"/>
      <c r="NU77" s="90"/>
      <c r="NV77" s="90"/>
      <c r="NW77" s="9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1" t="str">
        <f>データ!DC7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 t="str">
        <f>データ!DD7</f>
        <v xml:space="preserve"> </v>
      </c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 t="str">
        <f>データ!DE7</f>
        <v xml:space="preserve"> </v>
      </c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 t="str">
        <f>データ!DF7</f>
        <v xml:space="preserve"> </v>
      </c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 t="str">
        <f>データ!DG7</f>
        <v xml:space="preserve"> </v>
      </c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3" t="s">
        <v>29</v>
      </c>
      <c r="GL78" s="83"/>
      <c r="GM78" s="83"/>
      <c r="GN78" s="83"/>
      <c r="GO78" s="83"/>
      <c r="GP78" s="83"/>
      <c r="GQ78" s="83"/>
      <c r="GR78" s="83"/>
      <c r="GS78" s="83"/>
      <c r="GT78" s="81" t="str">
        <f>データ!DP7</f>
        <v xml:space="preserve"> </v>
      </c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 t="str">
        <f>データ!DQ7</f>
        <v xml:space="preserve"> </v>
      </c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 t="str">
        <f>データ!DR7</f>
        <v xml:space="preserve"> </v>
      </c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 t="str">
        <f>データ!DS7</f>
        <v xml:space="preserve"> </v>
      </c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  <c r="IV78" s="81"/>
      <c r="IW78" s="81"/>
      <c r="IX78" s="81" t="str">
        <f>データ!DT7</f>
        <v xml:space="preserve"> </v>
      </c>
      <c r="IY78" s="81"/>
      <c r="IZ78" s="81"/>
      <c r="JA78" s="81"/>
      <c r="JB78" s="81"/>
      <c r="JC78" s="81"/>
      <c r="JD78" s="81"/>
      <c r="JE78" s="81"/>
      <c r="JF78" s="81"/>
      <c r="JG78" s="81"/>
      <c r="JH78" s="81"/>
      <c r="JI78" s="81"/>
      <c r="JJ78" s="81"/>
      <c r="JK78" s="81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3" t="s">
        <v>29</v>
      </c>
      <c r="JZ78" s="83"/>
      <c r="KA78" s="83"/>
      <c r="KB78" s="83"/>
      <c r="KC78" s="83"/>
      <c r="KD78" s="83"/>
      <c r="KE78" s="83"/>
      <c r="KF78" s="83"/>
      <c r="KG78" s="83"/>
      <c r="KH78" s="84">
        <f>データ!EA7</f>
        <v>48.8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48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41.2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38.5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34.200000000000003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4"/>
      <c r="NG78" s="22"/>
      <c r="NH78" s="2"/>
      <c r="NI78" s="89"/>
      <c r="NJ78" s="90"/>
      <c r="NK78" s="90"/>
      <c r="NL78" s="90"/>
      <c r="NM78" s="90"/>
      <c r="NN78" s="90"/>
      <c r="NO78" s="90"/>
      <c r="NP78" s="90"/>
      <c r="NQ78" s="90"/>
      <c r="NR78" s="90"/>
      <c r="NS78" s="90"/>
      <c r="NT78" s="90"/>
      <c r="NU78" s="90"/>
      <c r="NV78" s="90"/>
      <c r="NW78" s="9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89"/>
      <c r="NJ79" s="90"/>
      <c r="NK79" s="90"/>
      <c r="NL79" s="90"/>
      <c r="NM79" s="90"/>
      <c r="NN79" s="90"/>
      <c r="NO79" s="90"/>
      <c r="NP79" s="90"/>
      <c r="NQ79" s="90"/>
      <c r="NR79" s="90"/>
      <c r="NS79" s="90"/>
      <c r="NT79" s="90"/>
      <c r="NU79" s="90"/>
      <c r="NV79" s="90"/>
      <c r="NW79" s="9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82" t="s">
        <v>43</v>
      </c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82" t="s">
        <v>44</v>
      </c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2"/>
      <c r="IM80" s="82"/>
      <c r="IN80" s="82"/>
      <c r="IO80" s="82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2"/>
      <c r="JA80" s="82"/>
      <c r="JB80" s="82"/>
      <c r="JC80" s="82"/>
      <c r="JD80" s="82"/>
      <c r="JE80" s="82"/>
      <c r="JF80" s="82"/>
      <c r="JG80" s="82"/>
      <c r="JH80" s="82"/>
      <c r="JI80" s="82"/>
      <c r="JJ80" s="82"/>
      <c r="JK80" s="82"/>
      <c r="JL80" s="82"/>
      <c r="JM80" s="82"/>
      <c r="JN80" s="82"/>
      <c r="JO80" s="4"/>
      <c r="JP80" s="4"/>
      <c r="JQ80" s="4"/>
      <c r="JR80" s="4"/>
      <c r="JS80" s="4"/>
      <c r="JT80" s="4"/>
      <c r="JU80" s="4"/>
      <c r="JV80" s="4"/>
      <c r="JW80" s="4"/>
      <c r="JX80" s="82" t="s">
        <v>45</v>
      </c>
      <c r="JY80" s="82"/>
      <c r="JZ80" s="82"/>
      <c r="KA80" s="82"/>
      <c r="KB80" s="82"/>
      <c r="KC80" s="82"/>
      <c r="KD80" s="82"/>
      <c r="KE80" s="82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2"/>
      <c r="KQ80" s="82"/>
      <c r="KR80" s="82"/>
      <c r="KS80" s="82"/>
      <c r="KT80" s="82"/>
      <c r="KU80" s="82"/>
      <c r="KV80" s="82"/>
      <c r="KW80" s="82"/>
      <c r="KX80" s="82"/>
      <c r="KY80" s="82"/>
      <c r="KZ80" s="82"/>
      <c r="LA80" s="82"/>
      <c r="LB80" s="82"/>
      <c r="LC80" s="82"/>
      <c r="LD80" s="82"/>
      <c r="LE80" s="82"/>
      <c r="LF80" s="82"/>
      <c r="LG80" s="82"/>
      <c r="LH80" s="82"/>
      <c r="LI80" s="82"/>
      <c r="LJ80" s="82"/>
      <c r="LK80" s="82"/>
      <c r="LL80" s="82"/>
      <c r="LM80" s="82"/>
      <c r="LN80" s="82"/>
      <c r="LO80" s="82"/>
      <c r="LP80" s="82"/>
      <c r="LQ80" s="82"/>
      <c r="LR80" s="82"/>
      <c r="LS80" s="82"/>
      <c r="LT80" s="82"/>
      <c r="LU80" s="82"/>
      <c r="LV80" s="82"/>
      <c r="LW80" s="82"/>
      <c r="LX80" s="82"/>
      <c r="LY80" s="82"/>
      <c r="LZ80" s="82"/>
      <c r="MA80" s="82"/>
      <c r="MB80" s="82"/>
      <c r="MC80" s="82"/>
      <c r="MD80" s="82"/>
      <c r="ME80" s="82"/>
      <c r="MF80" s="82"/>
      <c r="MG80" s="82"/>
      <c r="MH80" s="82"/>
      <c r="MI80" s="82"/>
      <c r="MJ80" s="82"/>
      <c r="MK80" s="82"/>
      <c r="ML80" s="82"/>
      <c r="MM80" s="82"/>
      <c r="MN80" s="82"/>
      <c r="MO80" s="82"/>
      <c r="MP80" s="82"/>
      <c r="MQ80" s="82"/>
      <c r="MR80" s="82"/>
      <c r="MS80" s="82"/>
      <c r="MT80" s="82"/>
      <c r="MU80" s="82"/>
      <c r="MV80" s="82"/>
      <c r="MW80" s="82"/>
      <c r="MX80" s="82"/>
      <c r="MY80" s="82"/>
      <c r="MZ80" s="82"/>
      <c r="NA80" s="82"/>
      <c r="NB80" s="82"/>
      <c r="NC80" s="23"/>
      <c r="ND80" s="23"/>
      <c r="NE80" s="23"/>
      <c r="NF80" s="23"/>
      <c r="NG80" s="22"/>
      <c r="NH80" s="2"/>
      <c r="NI80" s="89"/>
      <c r="NJ80" s="90"/>
      <c r="NK80" s="90"/>
      <c r="NL80" s="90"/>
      <c r="NM80" s="90"/>
      <c r="NN80" s="90"/>
      <c r="NO80" s="90"/>
      <c r="NP80" s="90"/>
      <c r="NQ80" s="90"/>
      <c r="NR80" s="90"/>
      <c r="NS80" s="90"/>
      <c r="NT80" s="90"/>
      <c r="NU80" s="90"/>
      <c r="NV80" s="90"/>
      <c r="NW80" s="9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  <c r="IO81" s="82"/>
      <c r="IP81" s="82"/>
      <c r="IQ81" s="82"/>
      <c r="IR81" s="82"/>
      <c r="IS81" s="82"/>
      <c r="IT81" s="82"/>
      <c r="IU81" s="82"/>
      <c r="IV81" s="82"/>
      <c r="IW81" s="82"/>
      <c r="IX81" s="82"/>
      <c r="IY81" s="82"/>
      <c r="IZ81" s="82"/>
      <c r="JA81" s="82"/>
      <c r="JB81" s="82"/>
      <c r="JC81" s="82"/>
      <c r="JD81" s="82"/>
      <c r="JE81" s="82"/>
      <c r="JF81" s="82"/>
      <c r="JG81" s="82"/>
      <c r="JH81" s="82"/>
      <c r="JI81" s="82"/>
      <c r="JJ81" s="82"/>
      <c r="JK81" s="82"/>
      <c r="JL81" s="82"/>
      <c r="JM81" s="82"/>
      <c r="JN81" s="82"/>
      <c r="JO81" s="4"/>
      <c r="JP81" s="4"/>
      <c r="JQ81" s="4"/>
      <c r="JR81" s="4"/>
      <c r="JS81" s="4"/>
      <c r="JT81" s="4"/>
      <c r="JU81" s="4"/>
      <c r="JV81" s="4"/>
      <c r="JW81" s="4"/>
      <c r="JX81" s="82"/>
      <c r="JY81" s="82"/>
      <c r="JZ81" s="82"/>
      <c r="KA81" s="82"/>
      <c r="KB81" s="82"/>
      <c r="KC81" s="82"/>
      <c r="KD81" s="82"/>
      <c r="KE81" s="82"/>
      <c r="KF81" s="82"/>
      <c r="KG81" s="82"/>
      <c r="KH81" s="82"/>
      <c r="KI81" s="82"/>
      <c r="KJ81" s="82"/>
      <c r="KK81" s="82"/>
      <c r="KL81" s="82"/>
      <c r="KM81" s="82"/>
      <c r="KN81" s="82"/>
      <c r="KO81" s="82"/>
      <c r="KP81" s="82"/>
      <c r="KQ81" s="82"/>
      <c r="KR81" s="82"/>
      <c r="KS81" s="82"/>
      <c r="KT81" s="82"/>
      <c r="KU81" s="82"/>
      <c r="KV81" s="82"/>
      <c r="KW81" s="82"/>
      <c r="KX81" s="82"/>
      <c r="KY81" s="82"/>
      <c r="KZ81" s="82"/>
      <c r="LA81" s="82"/>
      <c r="LB81" s="82"/>
      <c r="LC81" s="82"/>
      <c r="LD81" s="82"/>
      <c r="LE81" s="82"/>
      <c r="LF81" s="82"/>
      <c r="LG81" s="82"/>
      <c r="LH81" s="82"/>
      <c r="LI81" s="82"/>
      <c r="LJ81" s="82"/>
      <c r="LK81" s="82"/>
      <c r="LL81" s="82"/>
      <c r="LM81" s="82"/>
      <c r="LN81" s="82"/>
      <c r="LO81" s="82"/>
      <c r="LP81" s="82"/>
      <c r="LQ81" s="82"/>
      <c r="LR81" s="82"/>
      <c r="LS81" s="82"/>
      <c r="LT81" s="82"/>
      <c r="LU81" s="82"/>
      <c r="LV81" s="82"/>
      <c r="LW81" s="82"/>
      <c r="LX81" s="82"/>
      <c r="LY81" s="82"/>
      <c r="LZ81" s="82"/>
      <c r="MA81" s="82"/>
      <c r="MB81" s="82"/>
      <c r="MC81" s="82"/>
      <c r="MD81" s="82"/>
      <c r="ME81" s="82"/>
      <c r="MF81" s="82"/>
      <c r="MG81" s="82"/>
      <c r="MH81" s="82"/>
      <c r="MI81" s="82"/>
      <c r="MJ81" s="82"/>
      <c r="MK81" s="82"/>
      <c r="ML81" s="82"/>
      <c r="MM81" s="82"/>
      <c r="MN81" s="82"/>
      <c r="MO81" s="82"/>
      <c r="MP81" s="82"/>
      <c r="MQ81" s="82"/>
      <c r="MR81" s="82"/>
      <c r="MS81" s="82"/>
      <c r="MT81" s="82"/>
      <c r="MU81" s="82"/>
      <c r="MV81" s="82"/>
      <c r="MW81" s="82"/>
      <c r="MX81" s="82"/>
      <c r="MY81" s="82"/>
      <c r="MZ81" s="82"/>
      <c r="NA81" s="82"/>
      <c r="NB81" s="82"/>
      <c r="NC81" s="23"/>
      <c r="ND81" s="23"/>
      <c r="NE81" s="23"/>
      <c r="NF81" s="23"/>
      <c r="NG81" s="22"/>
      <c r="NH81" s="2"/>
      <c r="NI81" s="89"/>
      <c r="NJ81" s="90"/>
      <c r="NK81" s="90"/>
      <c r="NL81" s="90"/>
      <c r="NM81" s="90"/>
      <c r="NN81" s="90"/>
      <c r="NO81" s="90"/>
      <c r="NP81" s="90"/>
      <c r="NQ81" s="90"/>
      <c r="NR81" s="90"/>
      <c r="NS81" s="90"/>
      <c r="NT81" s="90"/>
      <c r="NU81" s="90"/>
      <c r="NV81" s="90"/>
      <c r="NW81" s="91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92"/>
      <c r="NJ82" s="93"/>
      <c r="NK82" s="93"/>
      <c r="NL82" s="93"/>
      <c r="NM82" s="93"/>
      <c r="NN82" s="93"/>
      <c r="NO82" s="93"/>
      <c r="NP82" s="93"/>
      <c r="NQ82" s="93"/>
      <c r="NR82" s="93"/>
      <c r="NS82" s="93"/>
      <c r="NT82" s="93"/>
      <c r="NU82" s="93"/>
      <c r="NV82" s="93"/>
      <c r="NW82" s="9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59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Xk80XFSaWaSRkPx5dfZHYfGLl7zT+l+MFzC5ZEl56pLmMYbvG89bOOHgMB59ZVQxQLb4JbFh4UZHZ1dMsiQ+iQ==" saltValue="cUe/2yGBoGsq7EXWw+d6iQ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43" t="s">
        <v>69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25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72</v>
      </c>
      <c r="B4" s="48"/>
      <c r="C4" s="48"/>
      <c r="D4" s="48"/>
      <c r="E4" s="48"/>
      <c r="F4" s="48"/>
      <c r="G4" s="4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38" t="s">
        <v>73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6" t="s">
        <v>74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75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8" t="s">
        <v>76</v>
      </c>
      <c r="BG4" s="139"/>
      <c r="BH4" s="139"/>
      <c r="BI4" s="139"/>
      <c r="BJ4" s="139"/>
      <c r="BK4" s="139"/>
      <c r="BL4" s="139"/>
      <c r="BM4" s="139"/>
      <c r="BN4" s="139"/>
      <c r="BO4" s="139"/>
      <c r="BP4" s="140"/>
      <c r="BQ4" s="136" t="s">
        <v>77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7" t="s">
        <v>78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79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8" t="s">
        <v>80</v>
      </c>
      <c r="CY4" s="139"/>
      <c r="CZ4" s="139"/>
      <c r="DA4" s="139"/>
      <c r="DB4" s="139"/>
      <c r="DC4" s="139"/>
      <c r="DD4" s="139"/>
      <c r="DE4" s="139"/>
      <c r="DF4" s="139"/>
      <c r="DG4" s="139"/>
      <c r="DH4" s="140"/>
      <c r="DI4" s="141" t="s">
        <v>81</v>
      </c>
      <c r="DJ4" s="141" t="s">
        <v>82</v>
      </c>
      <c r="DK4" s="136" t="s">
        <v>83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84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49" t="s">
        <v>85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86</v>
      </c>
      <c r="B5" s="52"/>
      <c r="C5" s="52"/>
      <c r="D5" s="52"/>
      <c r="E5" s="52"/>
      <c r="F5" s="52"/>
      <c r="G5" s="52"/>
      <c r="H5" s="53" t="s">
        <v>87</v>
      </c>
      <c r="I5" s="53" t="s">
        <v>88</v>
      </c>
      <c r="J5" s="53" t="s">
        <v>89</v>
      </c>
      <c r="K5" s="53" t="s">
        <v>90</v>
      </c>
      <c r="L5" s="53" t="s">
        <v>91</v>
      </c>
      <c r="M5" s="53" t="s">
        <v>4</v>
      </c>
      <c r="N5" s="53" t="s">
        <v>5</v>
      </c>
      <c r="O5" s="53" t="s">
        <v>92</v>
      </c>
      <c r="P5" s="53" t="s">
        <v>93</v>
      </c>
      <c r="Q5" s="53" t="s">
        <v>94</v>
      </c>
      <c r="R5" s="53" t="s">
        <v>95</v>
      </c>
      <c r="S5" s="53" t="s">
        <v>96</v>
      </c>
      <c r="T5" s="53" t="s">
        <v>7</v>
      </c>
      <c r="U5" s="53" t="s">
        <v>97</v>
      </c>
      <c r="V5" s="53" t="s">
        <v>98</v>
      </c>
      <c r="W5" s="53" t="s">
        <v>99</v>
      </c>
      <c r="X5" s="53" t="s">
        <v>18</v>
      </c>
      <c r="Y5" s="53" t="s">
        <v>100</v>
      </c>
      <c r="Z5" s="53" t="s">
        <v>101</v>
      </c>
      <c r="AA5" s="53" t="s">
        <v>102</v>
      </c>
      <c r="AB5" s="53" t="s">
        <v>103</v>
      </c>
      <c r="AC5" s="53" t="s">
        <v>104</v>
      </c>
      <c r="AD5" s="53" t="s">
        <v>105</v>
      </c>
      <c r="AE5" s="53" t="s">
        <v>106</v>
      </c>
      <c r="AF5" s="53" t="s">
        <v>107</v>
      </c>
      <c r="AG5" s="53" t="s">
        <v>108</v>
      </c>
      <c r="AH5" s="53" t="s">
        <v>109</v>
      </c>
      <c r="AI5" s="53" t="s">
        <v>110</v>
      </c>
      <c r="AJ5" s="53" t="s">
        <v>111</v>
      </c>
      <c r="AK5" s="53" t="s">
        <v>112</v>
      </c>
      <c r="AL5" s="53" t="s">
        <v>113</v>
      </c>
      <c r="AM5" s="53" t="s">
        <v>114</v>
      </c>
      <c r="AN5" s="53" t="s">
        <v>115</v>
      </c>
      <c r="AO5" s="53" t="s">
        <v>105</v>
      </c>
      <c r="AP5" s="53" t="s">
        <v>106</v>
      </c>
      <c r="AQ5" s="53" t="s">
        <v>107</v>
      </c>
      <c r="AR5" s="53" t="s">
        <v>108</v>
      </c>
      <c r="AS5" s="53" t="s">
        <v>109</v>
      </c>
      <c r="AT5" s="53" t="s">
        <v>110</v>
      </c>
      <c r="AU5" s="53" t="s">
        <v>100</v>
      </c>
      <c r="AV5" s="53" t="s">
        <v>112</v>
      </c>
      <c r="AW5" s="53" t="s">
        <v>113</v>
      </c>
      <c r="AX5" s="53" t="s">
        <v>116</v>
      </c>
      <c r="AY5" s="53" t="s">
        <v>117</v>
      </c>
      <c r="AZ5" s="53" t="s">
        <v>105</v>
      </c>
      <c r="BA5" s="53" t="s">
        <v>106</v>
      </c>
      <c r="BB5" s="53" t="s">
        <v>107</v>
      </c>
      <c r="BC5" s="53" t="s">
        <v>108</v>
      </c>
      <c r="BD5" s="53" t="s">
        <v>109</v>
      </c>
      <c r="BE5" s="53" t="s">
        <v>110</v>
      </c>
      <c r="BF5" s="53" t="s">
        <v>111</v>
      </c>
      <c r="BG5" s="53" t="s">
        <v>101</v>
      </c>
      <c r="BH5" s="53" t="s">
        <v>113</v>
      </c>
      <c r="BI5" s="53" t="s">
        <v>103</v>
      </c>
      <c r="BJ5" s="53" t="s">
        <v>115</v>
      </c>
      <c r="BK5" s="53" t="s">
        <v>105</v>
      </c>
      <c r="BL5" s="53" t="s">
        <v>106</v>
      </c>
      <c r="BM5" s="53" t="s">
        <v>107</v>
      </c>
      <c r="BN5" s="53" t="s">
        <v>108</v>
      </c>
      <c r="BO5" s="53" t="s">
        <v>109</v>
      </c>
      <c r="BP5" s="53" t="s">
        <v>110</v>
      </c>
      <c r="BQ5" s="53" t="s">
        <v>100</v>
      </c>
      <c r="BR5" s="53" t="s">
        <v>101</v>
      </c>
      <c r="BS5" s="53" t="s">
        <v>113</v>
      </c>
      <c r="BT5" s="53" t="s">
        <v>103</v>
      </c>
      <c r="BU5" s="53" t="s">
        <v>115</v>
      </c>
      <c r="BV5" s="53" t="s">
        <v>105</v>
      </c>
      <c r="BW5" s="53" t="s">
        <v>106</v>
      </c>
      <c r="BX5" s="53" t="s">
        <v>107</v>
      </c>
      <c r="BY5" s="53" t="s">
        <v>108</v>
      </c>
      <c r="BZ5" s="53" t="s">
        <v>109</v>
      </c>
      <c r="CA5" s="53" t="s">
        <v>110</v>
      </c>
      <c r="CB5" s="53" t="s">
        <v>100</v>
      </c>
      <c r="CC5" s="53" t="s">
        <v>101</v>
      </c>
      <c r="CD5" s="53" t="s">
        <v>102</v>
      </c>
      <c r="CE5" s="53" t="s">
        <v>103</v>
      </c>
      <c r="CF5" s="53" t="s">
        <v>115</v>
      </c>
      <c r="CG5" s="53" t="s">
        <v>105</v>
      </c>
      <c r="CH5" s="53" t="s">
        <v>106</v>
      </c>
      <c r="CI5" s="53" t="s">
        <v>107</v>
      </c>
      <c r="CJ5" s="53" t="s">
        <v>108</v>
      </c>
      <c r="CK5" s="53" t="s">
        <v>109</v>
      </c>
      <c r="CL5" s="53" t="s">
        <v>110</v>
      </c>
      <c r="CM5" s="53" t="s">
        <v>111</v>
      </c>
      <c r="CN5" s="53" t="s">
        <v>112</v>
      </c>
      <c r="CO5" s="53" t="s">
        <v>118</v>
      </c>
      <c r="CP5" s="53" t="s">
        <v>114</v>
      </c>
      <c r="CQ5" s="53" t="s">
        <v>104</v>
      </c>
      <c r="CR5" s="53" t="s">
        <v>105</v>
      </c>
      <c r="CS5" s="53" t="s">
        <v>106</v>
      </c>
      <c r="CT5" s="53" t="s">
        <v>107</v>
      </c>
      <c r="CU5" s="53" t="s">
        <v>108</v>
      </c>
      <c r="CV5" s="53" t="s">
        <v>109</v>
      </c>
      <c r="CW5" s="53" t="s">
        <v>110</v>
      </c>
      <c r="CX5" s="53" t="s">
        <v>100</v>
      </c>
      <c r="CY5" s="53" t="s">
        <v>119</v>
      </c>
      <c r="CZ5" s="53" t="s">
        <v>113</v>
      </c>
      <c r="DA5" s="53" t="s">
        <v>114</v>
      </c>
      <c r="DB5" s="53" t="s">
        <v>104</v>
      </c>
      <c r="DC5" s="53" t="s">
        <v>105</v>
      </c>
      <c r="DD5" s="53" t="s">
        <v>106</v>
      </c>
      <c r="DE5" s="53" t="s">
        <v>107</v>
      </c>
      <c r="DF5" s="53" t="s">
        <v>108</v>
      </c>
      <c r="DG5" s="53" t="s">
        <v>109</v>
      </c>
      <c r="DH5" s="53" t="s">
        <v>110</v>
      </c>
      <c r="DI5" s="142"/>
      <c r="DJ5" s="142"/>
      <c r="DK5" s="53" t="s">
        <v>111</v>
      </c>
      <c r="DL5" s="53" t="s">
        <v>112</v>
      </c>
      <c r="DM5" s="53" t="s">
        <v>113</v>
      </c>
      <c r="DN5" s="53" t="s">
        <v>114</v>
      </c>
      <c r="DO5" s="53" t="s">
        <v>104</v>
      </c>
      <c r="DP5" s="53" t="s">
        <v>105</v>
      </c>
      <c r="DQ5" s="53" t="s">
        <v>106</v>
      </c>
      <c r="DR5" s="53" t="s">
        <v>107</v>
      </c>
      <c r="DS5" s="53" t="s">
        <v>108</v>
      </c>
      <c r="DT5" s="53" t="s">
        <v>109</v>
      </c>
      <c r="DU5" s="53" t="s">
        <v>46</v>
      </c>
      <c r="DV5" s="53" t="s">
        <v>100</v>
      </c>
      <c r="DW5" s="53" t="s">
        <v>112</v>
      </c>
      <c r="DX5" s="53" t="s">
        <v>113</v>
      </c>
      <c r="DY5" s="53" t="s">
        <v>114</v>
      </c>
      <c r="DZ5" s="53" t="s">
        <v>115</v>
      </c>
      <c r="EA5" s="53" t="s">
        <v>105</v>
      </c>
      <c r="EB5" s="53" t="s">
        <v>106</v>
      </c>
      <c r="EC5" s="53" t="s">
        <v>107</v>
      </c>
      <c r="ED5" s="53" t="s">
        <v>108</v>
      </c>
      <c r="EE5" s="53" t="s">
        <v>109</v>
      </c>
      <c r="EF5" s="53" t="s">
        <v>110</v>
      </c>
      <c r="EG5" s="53" t="s">
        <v>120</v>
      </c>
      <c r="EH5" s="53" t="s">
        <v>121</v>
      </c>
      <c r="EI5" s="53" t="s">
        <v>122</v>
      </c>
      <c r="EJ5" s="53" t="s">
        <v>123</v>
      </c>
      <c r="EK5" s="53" t="s">
        <v>124</v>
      </c>
      <c r="EL5" s="53" t="s">
        <v>125</v>
      </c>
      <c r="EM5" s="53" t="s">
        <v>126</v>
      </c>
      <c r="EN5" s="53" t="s">
        <v>127</v>
      </c>
      <c r="EO5" s="53" t="s">
        <v>128</v>
      </c>
      <c r="EP5" s="53" t="s">
        <v>129</v>
      </c>
    </row>
    <row r="6" spans="1:146" s="63" customFormat="1" x14ac:dyDescent="0.15">
      <c r="A6" s="39" t="s">
        <v>130</v>
      </c>
      <c r="B6" s="54">
        <f>B8</f>
        <v>2017</v>
      </c>
      <c r="C6" s="54">
        <f t="shared" ref="C6:X6" si="2">C8</f>
        <v>352152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1</v>
      </c>
      <c r="H6" s="54" t="str">
        <f>SUBSTITUTE(H8,"　","")</f>
        <v>山口県周南市</v>
      </c>
      <c r="I6" s="54" t="str">
        <f t="shared" si="2"/>
        <v>国民宿舎湯野荘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Ａ１Ｂ１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2118</v>
      </c>
      <c r="R6" s="57">
        <f t="shared" si="2"/>
        <v>63</v>
      </c>
      <c r="S6" s="58">
        <f t="shared" si="2"/>
        <v>6776</v>
      </c>
      <c r="T6" s="59" t="str">
        <f t="shared" si="2"/>
        <v>代行制</v>
      </c>
      <c r="U6" s="55">
        <f t="shared" si="2"/>
        <v>0</v>
      </c>
      <c r="V6" s="59" t="str">
        <f t="shared" si="2"/>
        <v>無</v>
      </c>
      <c r="W6" s="60">
        <f t="shared" si="2"/>
        <v>78.900000000000006</v>
      </c>
      <c r="X6" s="59" t="str">
        <f t="shared" si="2"/>
        <v>無</v>
      </c>
      <c r="Y6" s="61">
        <f>IF(Y8="-",NA(),Y8)</f>
        <v>90.3</v>
      </c>
      <c r="Z6" s="61">
        <f t="shared" ref="Z6:AH6" si="3">IF(Z8="-",NA(),Z8)</f>
        <v>89.3</v>
      </c>
      <c r="AA6" s="61">
        <f t="shared" si="3"/>
        <v>95.6</v>
      </c>
      <c r="AB6" s="61">
        <f t="shared" si="3"/>
        <v>96.8</v>
      </c>
      <c r="AC6" s="61">
        <f t="shared" si="3"/>
        <v>93.2</v>
      </c>
      <c r="AD6" s="61">
        <f t="shared" si="3"/>
        <v>83.8</v>
      </c>
      <c r="AE6" s="61">
        <f t="shared" si="3"/>
        <v>86.7</v>
      </c>
      <c r="AF6" s="61">
        <f t="shared" si="3"/>
        <v>90.7</v>
      </c>
      <c r="AG6" s="61">
        <f t="shared" si="3"/>
        <v>86.4</v>
      </c>
      <c r="AH6" s="61">
        <f t="shared" si="3"/>
        <v>93.1</v>
      </c>
      <c r="AI6" s="61" t="str">
        <f>IF(AI8="-","【-】","【"&amp;SUBSTITUTE(TEXT(AI8,"#,##0.0"),"-","△")&amp;"】")</f>
        <v>【108.5】</v>
      </c>
      <c r="AJ6" s="61">
        <f>IF(AJ8="-",NA(),AJ8)</f>
        <v>3.5</v>
      </c>
      <c r="AK6" s="61">
        <f t="shared" ref="AK6:AS6" si="4">IF(AK8="-",NA(),AK8)</f>
        <v>3.5</v>
      </c>
      <c r="AL6" s="61">
        <f t="shared" si="4"/>
        <v>9</v>
      </c>
      <c r="AM6" s="61">
        <f t="shared" si="4"/>
        <v>4.3</v>
      </c>
      <c r="AN6" s="61">
        <f t="shared" si="4"/>
        <v>0.1</v>
      </c>
      <c r="AO6" s="61">
        <f t="shared" si="4"/>
        <v>29.3</v>
      </c>
      <c r="AP6" s="61">
        <f t="shared" si="4"/>
        <v>34.4</v>
      </c>
      <c r="AQ6" s="61">
        <f t="shared" si="4"/>
        <v>35.5</v>
      </c>
      <c r="AR6" s="61">
        <f t="shared" si="4"/>
        <v>34.700000000000003</v>
      </c>
      <c r="AS6" s="61">
        <f t="shared" si="4"/>
        <v>32.299999999999997</v>
      </c>
      <c r="AT6" s="61" t="str">
        <f>IF(AT8="-","【-】","【"&amp;SUBSTITUTE(TEXT(AT8,"#,##0.0"),"-","△")&amp;"】")</f>
        <v>【25.4】</v>
      </c>
      <c r="AU6" s="56">
        <f>IF(AU8="-",NA(),AU8)</f>
        <v>69</v>
      </c>
      <c r="AV6" s="56">
        <f t="shared" ref="AV6:BD6" si="5">IF(AV8="-",NA(),AV8)</f>
        <v>58</v>
      </c>
      <c r="AW6" s="56">
        <f t="shared" si="5"/>
        <v>1648</v>
      </c>
      <c r="AX6" s="56">
        <f t="shared" si="5"/>
        <v>46</v>
      </c>
      <c r="AY6" s="56">
        <f t="shared" si="5"/>
        <v>39</v>
      </c>
      <c r="AZ6" s="56">
        <f t="shared" si="5"/>
        <v>29009</v>
      </c>
      <c r="BA6" s="56">
        <f t="shared" si="5"/>
        <v>4046</v>
      </c>
      <c r="BB6" s="56">
        <f t="shared" si="5"/>
        <v>4096</v>
      </c>
      <c r="BC6" s="56">
        <f t="shared" si="5"/>
        <v>11889</v>
      </c>
      <c r="BD6" s="56">
        <f t="shared" si="5"/>
        <v>15661</v>
      </c>
      <c r="BE6" s="56" t="str">
        <f>IF(BE8="-","【-】","【"&amp;SUBSTITUTE(TEXT(BE8,"#,##0"),"-","△")&amp;"】")</f>
        <v>【6,552】</v>
      </c>
      <c r="BF6" s="61">
        <f>IF(BF8="-",NA(),BF8)</f>
        <v>9.8000000000000007</v>
      </c>
      <c r="BG6" s="61">
        <f t="shared" ref="BG6:BO6" si="6">IF(BG8="-",NA(),BG8)</f>
        <v>9.9</v>
      </c>
      <c r="BH6" s="61">
        <f t="shared" si="6"/>
        <v>9.9</v>
      </c>
      <c r="BI6" s="61">
        <f t="shared" si="6"/>
        <v>8.3000000000000007</v>
      </c>
      <c r="BJ6" s="61">
        <f t="shared" si="6"/>
        <v>9.6</v>
      </c>
      <c r="BK6" s="61">
        <f t="shared" si="6"/>
        <v>17.3</v>
      </c>
      <c r="BL6" s="61">
        <f t="shared" si="6"/>
        <v>16.7</v>
      </c>
      <c r="BM6" s="61">
        <f t="shared" si="6"/>
        <v>17.399999999999999</v>
      </c>
      <c r="BN6" s="61">
        <f t="shared" si="6"/>
        <v>16</v>
      </c>
      <c r="BO6" s="61">
        <f t="shared" si="6"/>
        <v>15.6</v>
      </c>
      <c r="BP6" s="61" t="str">
        <f>IF(BP8="-","【-】","【"&amp;SUBSTITUTE(TEXT(BP8,"#,##0.0"),"-","△")&amp;"】")</f>
        <v>【22.1】</v>
      </c>
      <c r="BQ6" s="61">
        <f>IF(BQ8="-",NA(),BQ8)</f>
        <v>36.5</v>
      </c>
      <c r="BR6" s="61">
        <f t="shared" ref="BR6:BZ6" si="7">IF(BR8="-",NA(),BR8)</f>
        <v>33</v>
      </c>
      <c r="BS6" s="61">
        <f t="shared" si="7"/>
        <v>29.6</v>
      </c>
      <c r="BT6" s="61">
        <f t="shared" si="7"/>
        <v>24.3</v>
      </c>
      <c r="BU6" s="61">
        <f t="shared" si="7"/>
        <v>25.4</v>
      </c>
      <c r="BV6" s="61">
        <f t="shared" si="7"/>
        <v>39.9</v>
      </c>
      <c r="BW6" s="61">
        <f t="shared" si="7"/>
        <v>38.4</v>
      </c>
      <c r="BX6" s="61">
        <f t="shared" si="7"/>
        <v>35.799999999999997</v>
      </c>
      <c r="BY6" s="61">
        <f t="shared" si="7"/>
        <v>39.4</v>
      </c>
      <c r="BZ6" s="61">
        <f t="shared" si="7"/>
        <v>41.5</v>
      </c>
      <c r="CA6" s="61" t="str">
        <f>IF(CA8="-","【-】","【"&amp;SUBSTITUTE(TEXT(CA8,"#,##0.0"),"-","△")&amp;"】")</f>
        <v>【37.1】</v>
      </c>
      <c r="CB6" s="61">
        <f>IF(CB8="-",NA(),CB8)</f>
        <v>-7.5</v>
      </c>
      <c r="CC6" s="61">
        <f t="shared" ref="CC6:CK6" si="8">IF(CC8="-",NA(),CC8)</f>
        <v>-8.6</v>
      </c>
      <c r="CD6" s="61">
        <f t="shared" si="8"/>
        <v>-7.8</v>
      </c>
      <c r="CE6" s="61">
        <f t="shared" si="8"/>
        <v>0.4</v>
      </c>
      <c r="CF6" s="61">
        <f t="shared" si="8"/>
        <v>-2.8</v>
      </c>
      <c r="CG6" s="61">
        <f t="shared" si="8"/>
        <v>-23.1</v>
      </c>
      <c r="CH6" s="61">
        <f t="shared" si="8"/>
        <v>-22.8</v>
      </c>
      <c r="CI6" s="61">
        <f t="shared" si="8"/>
        <v>-17.100000000000001</v>
      </c>
      <c r="CJ6" s="61">
        <f t="shared" si="8"/>
        <v>-18.899999999999999</v>
      </c>
      <c r="CK6" s="61">
        <f t="shared" si="8"/>
        <v>-20.100000000000001</v>
      </c>
      <c r="CL6" s="61" t="str">
        <f>IF(CL8="-","【-】","【"&amp;SUBSTITUTE(TEXT(CL8,"#,##0.0"),"-","△")&amp;"】")</f>
        <v>【△21.3】</v>
      </c>
      <c r="CM6" s="56">
        <f>IF(CM8="-",NA(),CM8)</f>
        <v>-6269</v>
      </c>
      <c r="CN6" s="56">
        <f t="shared" ref="CN6:CV6" si="9">IF(CN8="-",NA(),CN8)</f>
        <v>-7084</v>
      </c>
      <c r="CO6" s="56">
        <f t="shared" si="9"/>
        <v>-5814</v>
      </c>
      <c r="CP6" s="56">
        <f t="shared" si="9"/>
        <v>704</v>
      </c>
      <c r="CQ6" s="56">
        <f t="shared" si="9"/>
        <v>-1832</v>
      </c>
      <c r="CR6" s="56">
        <f t="shared" si="9"/>
        <v>-7408</v>
      </c>
      <c r="CS6" s="56">
        <f t="shared" si="9"/>
        <v>-10419</v>
      </c>
      <c r="CT6" s="56">
        <f t="shared" si="9"/>
        <v>-9739</v>
      </c>
      <c r="CU6" s="56">
        <f t="shared" si="9"/>
        <v>-10274</v>
      </c>
      <c r="CV6" s="56">
        <f t="shared" si="9"/>
        <v>-13530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131</v>
      </c>
      <c r="DI6" s="57">
        <f t="shared" ref="DI6:DJ6" si="10">DI8</f>
        <v>92682</v>
      </c>
      <c r="DJ6" s="57">
        <f t="shared" si="10"/>
        <v>0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131</v>
      </c>
      <c r="DV6" s="61">
        <f>IF(DV8="-",NA(),DV8)</f>
        <v>23.5</v>
      </c>
      <c r="DW6" s="61">
        <f t="shared" ref="DW6:EE6" si="11">IF(DW8="-",NA(),DW8)</f>
        <v>20.100000000000001</v>
      </c>
      <c r="DX6" s="61">
        <f t="shared" si="11"/>
        <v>16.5</v>
      </c>
      <c r="DY6" s="61">
        <f t="shared" si="11"/>
        <v>13.6</v>
      </c>
      <c r="DZ6" s="61">
        <f t="shared" si="11"/>
        <v>10</v>
      </c>
      <c r="EA6" s="61">
        <f t="shared" si="11"/>
        <v>48.8</v>
      </c>
      <c r="EB6" s="61">
        <f t="shared" si="11"/>
        <v>48</v>
      </c>
      <c r="EC6" s="61">
        <f t="shared" si="11"/>
        <v>41.2</v>
      </c>
      <c r="ED6" s="61">
        <f t="shared" si="11"/>
        <v>38.5</v>
      </c>
      <c r="EE6" s="61">
        <f t="shared" si="11"/>
        <v>34.200000000000003</v>
      </c>
      <c r="EF6" s="61" t="str">
        <f>IF(EF8="-","【-】","【"&amp;SUBSTITUTE(TEXT(EF8,"#,##0.0"),"-","△")&amp;"】")</f>
        <v>【31.1】</v>
      </c>
      <c r="EG6" s="62">
        <f>IF(EG8="-",NA(),EG8)</f>
        <v>6.9999999999999999E-4</v>
      </c>
      <c r="EH6" s="62">
        <f t="shared" ref="EH6:EP6" si="12">IF(EH8="-",NA(),EH8)</f>
        <v>6.9999999999999999E-4</v>
      </c>
      <c r="EI6" s="62">
        <f t="shared" si="12"/>
        <v>5.9999999999999995E-4</v>
      </c>
      <c r="EJ6" s="62">
        <f t="shared" si="12"/>
        <v>5.9999999999999995E-4</v>
      </c>
      <c r="EK6" s="62">
        <f t="shared" si="12"/>
        <v>5.0000000000000001E-4</v>
      </c>
      <c r="EL6" s="62">
        <f t="shared" si="12"/>
        <v>0.10639999999999999</v>
      </c>
      <c r="EM6" s="62">
        <f t="shared" si="12"/>
        <v>5.8799999999999998E-2</v>
      </c>
      <c r="EN6" s="62">
        <f t="shared" si="12"/>
        <v>8.3799999999999999E-2</v>
      </c>
      <c r="EO6" s="62">
        <f t="shared" si="12"/>
        <v>7.6600000000000001E-2</v>
      </c>
      <c r="EP6" s="62">
        <f t="shared" si="12"/>
        <v>7.8100000000000003E-2</v>
      </c>
    </row>
    <row r="7" spans="1:146" s="63" customFormat="1" x14ac:dyDescent="0.15">
      <c r="A7" s="39" t="s">
        <v>132</v>
      </c>
      <c r="B7" s="54">
        <f t="shared" ref="B7:X7" si="13">B8</f>
        <v>2017</v>
      </c>
      <c r="C7" s="54">
        <f t="shared" si="13"/>
        <v>352152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1</v>
      </c>
      <c r="H7" s="54" t="str">
        <f t="shared" si="13"/>
        <v>山口県　周南市</v>
      </c>
      <c r="I7" s="54" t="str">
        <f t="shared" si="13"/>
        <v>国民宿舎湯野荘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Ａ１Ｂ１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2118</v>
      </c>
      <c r="R7" s="57">
        <f t="shared" si="13"/>
        <v>63</v>
      </c>
      <c r="S7" s="58">
        <f t="shared" si="13"/>
        <v>6776</v>
      </c>
      <c r="T7" s="59" t="str">
        <f t="shared" si="13"/>
        <v>代行制</v>
      </c>
      <c r="U7" s="55">
        <f t="shared" si="13"/>
        <v>0</v>
      </c>
      <c r="V7" s="59" t="str">
        <f t="shared" si="13"/>
        <v>無</v>
      </c>
      <c r="W7" s="60">
        <f t="shared" si="13"/>
        <v>78.900000000000006</v>
      </c>
      <c r="X7" s="59" t="str">
        <f t="shared" si="13"/>
        <v>無</v>
      </c>
      <c r="Y7" s="61">
        <f>Y8</f>
        <v>90.3</v>
      </c>
      <c r="Z7" s="61">
        <f t="shared" ref="Z7:AH7" si="14">Z8</f>
        <v>89.3</v>
      </c>
      <c r="AA7" s="61">
        <f t="shared" si="14"/>
        <v>95.6</v>
      </c>
      <c r="AB7" s="61">
        <f t="shared" si="14"/>
        <v>96.8</v>
      </c>
      <c r="AC7" s="61">
        <f t="shared" si="14"/>
        <v>93.2</v>
      </c>
      <c r="AD7" s="61">
        <f t="shared" si="14"/>
        <v>83.8</v>
      </c>
      <c r="AE7" s="61">
        <f t="shared" si="14"/>
        <v>86.7</v>
      </c>
      <c r="AF7" s="61">
        <f t="shared" si="14"/>
        <v>90.7</v>
      </c>
      <c r="AG7" s="61">
        <f t="shared" si="14"/>
        <v>86.4</v>
      </c>
      <c r="AH7" s="61">
        <f t="shared" si="14"/>
        <v>93.1</v>
      </c>
      <c r="AI7" s="61"/>
      <c r="AJ7" s="61">
        <f>AJ8</f>
        <v>3.5</v>
      </c>
      <c r="AK7" s="61">
        <f t="shared" ref="AK7:AS7" si="15">AK8</f>
        <v>3.5</v>
      </c>
      <c r="AL7" s="61">
        <f t="shared" si="15"/>
        <v>9</v>
      </c>
      <c r="AM7" s="61">
        <f t="shared" si="15"/>
        <v>4.3</v>
      </c>
      <c r="AN7" s="61">
        <f t="shared" si="15"/>
        <v>0.1</v>
      </c>
      <c r="AO7" s="61">
        <f t="shared" si="15"/>
        <v>29.3</v>
      </c>
      <c r="AP7" s="61">
        <f t="shared" si="15"/>
        <v>34.4</v>
      </c>
      <c r="AQ7" s="61">
        <f t="shared" si="15"/>
        <v>35.5</v>
      </c>
      <c r="AR7" s="61">
        <f t="shared" si="15"/>
        <v>34.700000000000003</v>
      </c>
      <c r="AS7" s="61">
        <f t="shared" si="15"/>
        <v>32.299999999999997</v>
      </c>
      <c r="AT7" s="61"/>
      <c r="AU7" s="56">
        <f>AU8</f>
        <v>69</v>
      </c>
      <c r="AV7" s="56">
        <f t="shared" ref="AV7:BD7" si="16">AV8</f>
        <v>58</v>
      </c>
      <c r="AW7" s="56">
        <f t="shared" si="16"/>
        <v>1648</v>
      </c>
      <c r="AX7" s="56">
        <f t="shared" si="16"/>
        <v>46</v>
      </c>
      <c r="AY7" s="56">
        <f t="shared" si="16"/>
        <v>39</v>
      </c>
      <c r="AZ7" s="56">
        <f t="shared" si="16"/>
        <v>29009</v>
      </c>
      <c r="BA7" s="56">
        <f t="shared" si="16"/>
        <v>4046</v>
      </c>
      <c r="BB7" s="56">
        <f t="shared" si="16"/>
        <v>4096</v>
      </c>
      <c r="BC7" s="56">
        <f t="shared" si="16"/>
        <v>11889</v>
      </c>
      <c r="BD7" s="56">
        <f t="shared" si="16"/>
        <v>15661</v>
      </c>
      <c r="BE7" s="56"/>
      <c r="BF7" s="61">
        <f>BF8</f>
        <v>9.8000000000000007</v>
      </c>
      <c r="BG7" s="61">
        <f t="shared" ref="BG7:BO7" si="17">BG8</f>
        <v>9.9</v>
      </c>
      <c r="BH7" s="61">
        <f t="shared" si="17"/>
        <v>9.9</v>
      </c>
      <c r="BI7" s="61">
        <f t="shared" si="17"/>
        <v>8.3000000000000007</v>
      </c>
      <c r="BJ7" s="61">
        <f t="shared" si="17"/>
        <v>9.6</v>
      </c>
      <c r="BK7" s="61">
        <f t="shared" si="17"/>
        <v>17.3</v>
      </c>
      <c r="BL7" s="61">
        <f t="shared" si="17"/>
        <v>16.7</v>
      </c>
      <c r="BM7" s="61">
        <f t="shared" si="17"/>
        <v>17.399999999999999</v>
      </c>
      <c r="BN7" s="61">
        <f t="shared" si="17"/>
        <v>16</v>
      </c>
      <c r="BO7" s="61">
        <f t="shared" si="17"/>
        <v>15.6</v>
      </c>
      <c r="BP7" s="61"/>
      <c r="BQ7" s="61">
        <f>BQ8</f>
        <v>36.5</v>
      </c>
      <c r="BR7" s="61">
        <f t="shared" ref="BR7:BZ7" si="18">BR8</f>
        <v>33</v>
      </c>
      <c r="BS7" s="61">
        <f t="shared" si="18"/>
        <v>29.6</v>
      </c>
      <c r="BT7" s="61">
        <f t="shared" si="18"/>
        <v>24.3</v>
      </c>
      <c r="BU7" s="61">
        <f t="shared" si="18"/>
        <v>25.4</v>
      </c>
      <c r="BV7" s="61">
        <f t="shared" si="18"/>
        <v>39.9</v>
      </c>
      <c r="BW7" s="61">
        <f t="shared" si="18"/>
        <v>38.4</v>
      </c>
      <c r="BX7" s="61">
        <f t="shared" si="18"/>
        <v>35.799999999999997</v>
      </c>
      <c r="BY7" s="61">
        <f t="shared" si="18"/>
        <v>39.4</v>
      </c>
      <c r="BZ7" s="61">
        <f t="shared" si="18"/>
        <v>41.5</v>
      </c>
      <c r="CA7" s="61"/>
      <c r="CB7" s="61">
        <f>CB8</f>
        <v>-7.5</v>
      </c>
      <c r="CC7" s="61">
        <f t="shared" ref="CC7:CK7" si="19">CC8</f>
        <v>-8.6</v>
      </c>
      <c r="CD7" s="61">
        <f t="shared" si="19"/>
        <v>-7.8</v>
      </c>
      <c r="CE7" s="61">
        <f t="shared" si="19"/>
        <v>0.4</v>
      </c>
      <c r="CF7" s="61">
        <f t="shared" si="19"/>
        <v>-2.8</v>
      </c>
      <c r="CG7" s="61">
        <f t="shared" si="19"/>
        <v>-23.1</v>
      </c>
      <c r="CH7" s="61">
        <f t="shared" si="19"/>
        <v>-22.8</v>
      </c>
      <c r="CI7" s="61">
        <f t="shared" si="19"/>
        <v>-17.100000000000001</v>
      </c>
      <c r="CJ7" s="61">
        <f t="shared" si="19"/>
        <v>-18.899999999999999</v>
      </c>
      <c r="CK7" s="61">
        <f t="shared" si="19"/>
        <v>-20.100000000000001</v>
      </c>
      <c r="CL7" s="61"/>
      <c r="CM7" s="56">
        <f>CM8</f>
        <v>-6269</v>
      </c>
      <c r="CN7" s="56">
        <f t="shared" ref="CN7:CV7" si="20">CN8</f>
        <v>-7084</v>
      </c>
      <c r="CO7" s="56">
        <f t="shared" si="20"/>
        <v>-5814</v>
      </c>
      <c r="CP7" s="56">
        <f t="shared" si="20"/>
        <v>704</v>
      </c>
      <c r="CQ7" s="56">
        <f t="shared" si="20"/>
        <v>-1832</v>
      </c>
      <c r="CR7" s="56">
        <f t="shared" si="20"/>
        <v>-7408</v>
      </c>
      <c r="CS7" s="56">
        <f t="shared" si="20"/>
        <v>-10419</v>
      </c>
      <c r="CT7" s="56">
        <f t="shared" si="20"/>
        <v>-9739</v>
      </c>
      <c r="CU7" s="56">
        <f t="shared" si="20"/>
        <v>-10274</v>
      </c>
      <c r="CV7" s="56">
        <f t="shared" si="20"/>
        <v>-13530</v>
      </c>
      <c r="CW7" s="56"/>
      <c r="CX7" s="61" t="s">
        <v>133</v>
      </c>
      <c r="CY7" s="61" t="s">
        <v>133</v>
      </c>
      <c r="CZ7" s="61" t="s">
        <v>133</v>
      </c>
      <c r="DA7" s="61" t="s">
        <v>133</v>
      </c>
      <c r="DB7" s="61" t="s">
        <v>133</v>
      </c>
      <c r="DC7" s="61" t="s">
        <v>133</v>
      </c>
      <c r="DD7" s="61" t="s">
        <v>133</v>
      </c>
      <c r="DE7" s="61" t="s">
        <v>133</v>
      </c>
      <c r="DF7" s="61" t="s">
        <v>133</v>
      </c>
      <c r="DG7" s="61" t="s">
        <v>131</v>
      </c>
      <c r="DH7" s="61"/>
      <c r="DI7" s="57">
        <f>DI8</f>
        <v>92682</v>
      </c>
      <c r="DJ7" s="57">
        <f>DJ8</f>
        <v>0</v>
      </c>
      <c r="DK7" s="61" t="s">
        <v>133</v>
      </c>
      <c r="DL7" s="61" t="s">
        <v>133</v>
      </c>
      <c r="DM7" s="61" t="s">
        <v>133</v>
      </c>
      <c r="DN7" s="61" t="s">
        <v>133</v>
      </c>
      <c r="DO7" s="61" t="s">
        <v>133</v>
      </c>
      <c r="DP7" s="61" t="s">
        <v>133</v>
      </c>
      <c r="DQ7" s="61" t="s">
        <v>133</v>
      </c>
      <c r="DR7" s="61" t="s">
        <v>133</v>
      </c>
      <c r="DS7" s="61" t="s">
        <v>133</v>
      </c>
      <c r="DT7" s="61" t="s">
        <v>134</v>
      </c>
      <c r="DU7" s="61"/>
      <c r="DV7" s="61">
        <f>DV8</f>
        <v>23.5</v>
      </c>
      <c r="DW7" s="61">
        <f t="shared" ref="DW7:EE7" si="21">DW8</f>
        <v>20.100000000000001</v>
      </c>
      <c r="DX7" s="61">
        <f t="shared" si="21"/>
        <v>16.5</v>
      </c>
      <c r="DY7" s="61">
        <f t="shared" si="21"/>
        <v>13.6</v>
      </c>
      <c r="DZ7" s="61">
        <f t="shared" si="21"/>
        <v>10</v>
      </c>
      <c r="EA7" s="61">
        <f t="shared" si="21"/>
        <v>48.8</v>
      </c>
      <c r="EB7" s="61">
        <f t="shared" si="21"/>
        <v>48</v>
      </c>
      <c r="EC7" s="61">
        <f t="shared" si="21"/>
        <v>41.2</v>
      </c>
      <c r="ED7" s="61">
        <f t="shared" si="21"/>
        <v>38.5</v>
      </c>
      <c r="EE7" s="61">
        <f t="shared" si="21"/>
        <v>34.200000000000003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352152</v>
      </c>
      <c r="D8" s="64">
        <v>47</v>
      </c>
      <c r="E8" s="64">
        <v>11</v>
      </c>
      <c r="F8" s="64">
        <v>1</v>
      </c>
      <c r="G8" s="64">
        <v>1</v>
      </c>
      <c r="H8" s="64" t="s">
        <v>135</v>
      </c>
      <c r="I8" s="64" t="s">
        <v>136</v>
      </c>
      <c r="J8" s="64" t="s">
        <v>137</v>
      </c>
      <c r="K8" s="64" t="s">
        <v>138</v>
      </c>
      <c r="L8" s="64" t="s">
        <v>139</v>
      </c>
      <c r="M8" s="64" t="s">
        <v>140</v>
      </c>
      <c r="N8" s="64" t="s">
        <v>141</v>
      </c>
      <c r="O8" s="65" t="s">
        <v>142</v>
      </c>
      <c r="P8" s="65" t="s">
        <v>142</v>
      </c>
      <c r="Q8" s="66">
        <v>2118</v>
      </c>
      <c r="R8" s="66">
        <v>63</v>
      </c>
      <c r="S8" s="67">
        <v>6776</v>
      </c>
      <c r="T8" s="68" t="s">
        <v>143</v>
      </c>
      <c r="U8" s="65">
        <v>0</v>
      </c>
      <c r="V8" s="68" t="s">
        <v>144</v>
      </c>
      <c r="W8" s="69">
        <v>78.900000000000006</v>
      </c>
      <c r="X8" s="68" t="s">
        <v>144</v>
      </c>
      <c r="Y8" s="70">
        <v>90.3</v>
      </c>
      <c r="Z8" s="70">
        <v>89.3</v>
      </c>
      <c r="AA8" s="70">
        <v>95.6</v>
      </c>
      <c r="AB8" s="70">
        <v>96.8</v>
      </c>
      <c r="AC8" s="70">
        <v>93.2</v>
      </c>
      <c r="AD8" s="70">
        <v>83.8</v>
      </c>
      <c r="AE8" s="70">
        <v>86.7</v>
      </c>
      <c r="AF8" s="70">
        <v>90.7</v>
      </c>
      <c r="AG8" s="70">
        <v>86.4</v>
      </c>
      <c r="AH8" s="70">
        <v>93.1</v>
      </c>
      <c r="AI8" s="70">
        <v>108.5</v>
      </c>
      <c r="AJ8" s="70">
        <v>3.5</v>
      </c>
      <c r="AK8" s="70">
        <v>3.5</v>
      </c>
      <c r="AL8" s="70">
        <v>9</v>
      </c>
      <c r="AM8" s="70">
        <v>4.3</v>
      </c>
      <c r="AN8" s="70">
        <v>0.1</v>
      </c>
      <c r="AO8" s="70">
        <v>29.3</v>
      </c>
      <c r="AP8" s="70">
        <v>34.4</v>
      </c>
      <c r="AQ8" s="70">
        <v>35.5</v>
      </c>
      <c r="AR8" s="70">
        <v>34.700000000000003</v>
      </c>
      <c r="AS8" s="70">
        <v>32.299999999999997</v>
      </c>
      <c r="AT8" s="70">
        <v>25.4</v>
      </c>
      <c r="AU8" s="71">
        <v>69</v>
      </c>
      <c r="AV8" s="71">
        <v>58</v>
      </c>
      <c r="AW8" s="71">
        <v>1648</v>
      </c>
      <c r="AX8" s="71">
        <v>46</v>
      </c>
      <c r="AY8" s="71">
        <v>39</v>
      </c>
      <c r="AZ8" s="71">
        <v>29009</v>
      </c>
      <c r="BA8" s="71">
        <v>4046</v>
      </c>
      <c r="BB8" s="71">
        <v>4096</v>
      </c>
      <c r="BC8" s="71">
        <v>11889</v>
      </c>
      <c r="BD8" s="71">
        <v>15661</v>
      </c>
      <c r="BE8" s="71">
        <v>6552</v>
      </c>
      <c r="BF8" s="70">
        <v>9.8000000000000007</v>
      </c>
      <c r="BG8" s="70">
        <v>9.9</v>
      </c>
      <c r="BH8" s="70">
        <v>9.9</v>
      </c>
      <c r="BI8" s="70">
        <v>8.3000000000000007</v>
      </c>
      <c r="BJ8" s="70">
        <v>9.6</v>
      </c>
      <c r="BK8" s="70">
        <v>17.3</v>
      </c>
      <c r="BL8" s="70">
        <v>16.7</v>
      </c>
      <c r="BM8" s="70">
        <v>17.399999999999999</v>
      </c>
      <c r="BN8" s="70">
        <v>16</v>
      </c>
      <c r="BO8" s="70">
        <v>15.6</v>
      </c>
      <c r="BP8" s="70">
        <v>22.1</v>
      </c>
      <c r="BQ8" s="70">
        <v>36.5</v>
      </c>
      <c r="BR8" s="70">
        <v>33</v>
      </c>
      <c r="BS8" s="70">
        <v>29.6</v>
      </c>
      <c r="BT8" s="70">
        <v>24.3</v>
      </c>
      <c r="BU8" s="70">
        <v>25.4</v>
      </c>
      <c r="BV8" s="70">
        <v>39.9</v>
      </c>
      <c r="BW8" s="70">
        <v>38.4</v>
      </c>
      <c r="BX8" s="70">
        <v>35.799999999999997</v>
      </c>
      <c r="BY8" s="70">
        <v>39.4</v>
      </c>
      <c r="BZ8" s="70">
        <v>41.5</v>
      </c>
      <c r="CA8" s="70">
        <v>37.1</v>
      </c>
      <c r="CB8" s="70">
        <v>-7.5</v>
      </c>
      <c r="CC8" s="70">
        <v>-8.6</v>
      </c>
      <c r="CD8" s="70">
        <v>-7.8</v>
      </c>
      <c r="CE8" s="72">
        <v>0.4</v>
      </c>
      <c r="CF8" s="72">
        <v>-2.8</v>
      </c>
      <c r="CG8" s="70">
        <v>-23.1</v>
      </c>
      <c r="CH8" s="70">
        <v>-22.8</v>
      </c>
      <c r="CI8" s="70">
        <v>-17.100000000000001</v>
      </c>
      <c r="CJ8" s="70">
        <v>-18.899999999999999</v>
      </c>
      <c r="CK8" s="70">
        <v>-20.100000000000001</v>
      </c>
      <c r="CL8" s="70">
        <v>-21.3</v>
      </c>
      <c r="CM8" s="71">
        <v>-6269</v>
      </c>
      <c r="CN8" s="71">
        <v>-7084</v>
      </c>
      <c r="CO8" s="71">
        <v>-5814</v>
      </c>
      <c r="CP8" s="71">
        <v>704</v>
      </c>
      <c r="CQ8" s="71">
        <v>-1832</v>
      </c>
      <c r="CR8" s="71">
        <v>-7408</v>
      </c>
      <c r="CS8" s="71">
        <v>-10419</v>
      </c>
      <c r="CT8" s="71">
        <v>-9739</v>
      </c>
      <c r="CU8" s="71">
        <v>-10274</v>
      </c>
      <c r="CV8" s="71">
        <v>-13530</v>
      </c>
      <c r="CW8" s="71">
        <v>-10266</v>
      </c>
      <c r="CX8" s="70" t="s">
        <v>145</v>
      </c>
      <c r="CY8" s="70" t="s">
        <v>145</v>
      </c>
      <c r="CZ8" s="70" t="s">
        <v>145</v>
      </c>
      <c r="DA8" s="70" t="s">
        <v>145</v>
      </c>
      <c r="DB8" s="70" t="s">
        <v>145</v>
      </c>
      <c r="DC8" s="70" t="s">
        <v>145</v>
      </c>
      <c r="DD8" s="70" t="s">
        <v>145</v>
      </c>
      <c r="DE8" s="70" t="s">
        <v>145</v>
      </c>
      <c r="DF8" s="70" t="s">
        <v>145</v>
      </c>
      <c r="DG8" s="70" t="s">
        <v>145</v>
      </c>
      <c r="DH8" s="70" t="s">
        <v>145</v>
      </c>
      <c r="DI8" s="66">
        <v>92682</v>
      </c>
      <c r="DJ8" s="66">
        <v>0</v>
      </c>
      <c r="DK8" s="70" t="s">
        <v>145</v>
      </c>
      <c r="DL8" s="70" t="s">
        <v>145</v>
      </c>
      <c r="DM8" s="70" t="s">
        <v>145</v>
      </c>
      <c r="DN8" s="70" t="s">
        <v>145</v>
      </c>
      <c r="DO8" s="70" t="s">
        <v>145</v>
      </c>
      <c r="DP8" s="70" t="s">
        <v>145</v>
      </c>
      <c r="DQ8" s="70" t="s">
        <v>145</v>
      </c>
      <c r="DR8" s="70" t="s">
        <v>145</v>
      </c>
      <c r="DS8" s="70" t="s">
        <v>145</v>
      </c>
      <c r="DT8" s="70" t="s">
        <v>145</v>
      </c>
      <c r="DU8" s="70" t="s">
        <v>145</v>
      </c>
      <c r="DV8" s="70">
        <v>23.5</v>
      </c>
      <c r="DW8" s="70">
        <v>20.100000000000001</v>
      </c>
      <c r="DX8" s="70">
        <v>16.5</v>
      </c>
      <c r="DY8" s="70">
        <v>13.6</v>
      </c>
      <c r="DZ8" s="70">
        <v>10</v>
      </c>
      <c r="EA8" s="70">
        <v>48.8</v>
      </c>
      <c r="EB8" s="70">
        <v>48</v>
      </c>
      <c r="EC8" s="70">
        <v>41.2</v>
      </c>
      <c r="ED8" s="70">
        <v>38.5</v>
      </c>
      <c r="EE8" s="70">
        <v>34.200000000000003</v>
      </c>
      <c r="EF8" s="70">
        <v>31.1</v>
      </c>
      <c r="EG8" s="73">
        <v>6.9999999999999999E-4</v>
      </c>
      <c r="EH8" s="74">
        <v>6.9999999999999999E-4</v>
      </c>
      <c r="EI8" s="74">
        <v>5.9999999999999995E-4</v>
      </c>
      <c r="EJ8" s="74">
        <v>5.9999999999999995E-4</v>
      </c>
      <c r="EK8" s="74">
        <v>5.0000000000000001E-4</v>
      </c>
      <c r="EL8" s="74">
        <v>0.10639999999999999</v>
      </c>
      <c r="EM8" s="74">
        <v>5.8799999999999998E-2</v>
      </c>
      <c r="EN8" s="74">
        <v>8.3799999999999999E-2</v>
      </c>
      <c r="EO8" s="74">
        <v>7.6600000000000001E-2</v>
      </c>
      <c r="EP8" s="74">
        <v>7.8100000000000003E-2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146</v>
      </c>
      <c r="C10" s="79" t="s">
        <v>147</v>
      </c>
      <c r="D10" s="79" t="s">
        <v>148</v>
      </c>
      <c r="E10" s="79" t="s">
        <v>149</v>
      </c>
      <c r="F10" s="79" t="s">
        <v>150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63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2019-02-05T07:56:33Z</cp:lastPrinted>
  <dcterms:created xsi:type="dcterms:W3CDTF">2018-12-07T10:26:21Z</dcterms:created>
  <dcterms:modified xsi:type="dcterms:W3CDTF">2019-02-14T01:11:48Z</dcterms:modified>
  <cp:category/>
</cp:coreProperties>
</file>