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72.31.0.207\suidou\水道管理係　０．４ＴBまで\水道管理係共通フォルダ\702　県通知・照会\01　照会\H30年度\14　公営企業に係る「経営比較分析表」（平成29年度決算）の分析について\提出分\"/>
    </mc:Choice>
  </mc:AlternateContent>
  <xr:revisionPtr revIDLastSave="0" documentId="10_ncr:100000_{A7F508CD-8041-4C8A-ADD0-A1D95F29B946}" xr6:coauthVersionLast="31" xr6:coauthVersionMax="31" xr10:uidLastSave="{00000000-0000-0000-0000-000000000000}"/>
  <workbookProtection workbookAlgorithmName="SHA-512" workbookHashValue="natsEQ4iJmxHuHkO/SFtXJ7QkIecZffcLidI4TYH9YyEl1DoPPjqCRUQAzoiKw+i1qemFr+rCI6MqJt4oN7iEQ==" workbookSaltValue="jJk/GXBF0hPsJYBOL7CdYg==" workbookSpinCount="100000" lockStructure="1"/>
  <bookViews>
    <workbookView xWindow="0" yWindow="0" windowWidth="28800" windowHeight="13935" xr2:uid="{00000000-000D-0000-FFFF-FFFF00000000}"/>
  </bookViews>
  <sheets>
    <sheet name="法適用_水道事業" sheetId="4" r:id="rId1"/>
    <sheet name="データ" sheetId="5" state="hidden"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<sst xmlns="http://schemas.openxmlformats.org/spreadsheetml/2006/main" count="232" uniqueCount="120">
  <si>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</si>
  <si>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</si>
  <si>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</si>
  <si>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</si>
  <si>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</si>
  <si>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</si>
  <si>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</si>
  <si>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</si>
  <si>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</si>
  <si>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</si>
  <si>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</si>
  <si>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</si>
  <si>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</si>
  <si>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</si>
  <si>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</si>
  <si>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</si>
  <si>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</si>
  <si>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</si>
  <si>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</si>
  <si>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</si>
  <si>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</si>
  <si>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</si>
  <si>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</si>
  <si>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</si>
  <si>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</si>
  <si>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</si>
  <si>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</si>
  <si>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</si>
  <si>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</si>
  <si>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</si>
  <si>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</si>
  <si>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</si>
  <si>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</si>
  <si>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</si>
  <si>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</si>
  <si>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</si>
  <si>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</si>
  <si>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</si>
  <si>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</si>
  <si>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</si>
  <si>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</si>
  <si>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</si>
  <si>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</si>
  <si>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</si>
  <si>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</si>
  <si>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</si>
  <si>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</si>
  <si>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</si>
  <si>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</si>
  <si>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</si>
  <si>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</si>
  <si>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</si>
  <si>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</si>
  <si>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</si>
  <si>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</si>
  <si>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</si>
  <si>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</si>
  <si>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</si>
  <si>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</si>
  <si>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</si>
  <si>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</si>
  <si>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</si>
  <si>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</si>
  <si>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</si>
  <si>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</si>
  <si>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</si>
  <si>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</si>
  <si>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</si>
  <si>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</si>
  <si>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</si>
  <si>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</si>
  <si>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</si>
  <si>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</si>
  <si>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</si>
  <si>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</si>
  <si>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</si>
  <si>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</si>
  <si>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</si>
  <si>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</si>
  <si>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</si>
  <si>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</si>
  <si>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</si>
  <si>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</si>
  <si>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</si>
  <si>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</si>
  <si>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</si>
  <si>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</si>
  <si>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</si>
  <si>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</si>
  <si>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</si>
  <si>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</si>
  <si>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</si>
  <si>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</si>
  <si>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</si>
  <si>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</si>
  <si>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</si>
  <si>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</si>
  <si>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</si>
  <si>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</si>
  <si>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</si>
  <si>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</si>
  <si>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</si>
  <si>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</si>
  <si>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</si>
  <si>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</si>
  <si>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</si>
  <si>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</si>
  <si>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</si>
  <si>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</si>
  <si>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</si>
  <si>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</si>
  <si>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</si>
  <si>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</si>
  <si>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</si>
  <si>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</si>
  <si>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</si>
  <si>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</si>
  <si>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有形固定資産減価償却率が平均値より高く施設の老朽化が進んでいる。
　また、管路経年化率は統合により耐用年数を経過していない管路が増加したため、前年度を大幅に下回っているが、平均値を上回っており、管路更新率も平均値より低いため、今後、管路の更新投資を増やす必要がある。</t>
    <rPh sb="45" eb="47">
      <t>トウゴウ</t>
    </rPh>
    <rPh sb="50" eb="52">
      <t>タイヨウ</t>
    </rPh>
    <rPh sb="52" eb="54">
      <t>ネンスウ</t>
    </rPh>
    <rPh sb="55" eb="57">
      <t>ケイカ</t>
    </rPh>
    <rPh sb="62" eb="64">
      <t>カンロ</t>
    </rPh>
    <rPh sb="65" eb="67">
      <t>ゾウカ</t>
    </rPh>
    <rPh sb="72" eb="75">
      <t>ゼンネンド</t>
    </rPh>
    <rPh sb="76" eb="78">
      <t>オオハバ</t>
    </rPh>
    <rPh sb="79" eb="81">
      <t>シタマワ</t>
    </rPh>
    <rPh sb="91" eb="93">
      <t>ウワマワ</t>
    </rPh>
    <phoneticPr fontId="4"/>
  </si>
  <si>
    <t>　萩市の上水道事業は、昭和11年に創設し、昭和36年に地方公営企業法の適用を受け、平成29年4月1日に法適用及び法非適用の簡易水道事業等を全て経営統合し、現在は、市町村合併により広大となった市域全ての水道事業を一つの上水道事業して経営している。
　経常収支比率は、平成23年度の料金改定により100％を上回っているものの、これは、旧簡易水道事業の収支不足を繰入金によって賄っているためである。
　流動比率は、平成26年度の会計基準の見直しにより低下したが平均値を上回っており、短期債務に対する支払能力は安定している。
　企業債残高対給水収益比率は、統合により企業債残高が増加したため、大幅に前年度及び平均値を上回っているが、今後も老朽施設の更新等を控えておりさらに比率が高くなることも考えられる。
　給水原価は平均値より低いものの、統合による費用の増加により前年度を上回っており、このため料金回収率が前年度を下回った。
　施設利用率は平均値より高く、前年度を上回っているが、これは、統合に伴う認可変更により配水能力を見直したためである。
　有収率は平均値より低いため、管路更新及び漏水対策が必要である。</t>
    <rPh sb="41" eb="43">
      <t>ヘイセイ</t>
    </rPh>
    <rPh sb="45" eb="46">
      <t>ネン</t>
    </rPh>
    <rPh sb="47" eb="48">
      <t>ツキ</t>
    </rPh>
    <rPh sb="49" eb="50">
      <t>ニチ</t>
    </rPh>
    <rPh sb="51" eb="52">
      <t>ホウ</t>
    </rPh>
    <rPh sb="52" eb="54">
      <t>テキヨウ</t>
    </rPh>
    <rPh sb="54" eb="55">
      <t>オヨ</t>
    </rPh>
    <rPh sb="56" eb="57">
      <t>ホウ</t>
    </rPh>
    <rPh sb="57" eb="58">
      <t>ヒ</t>
    </rPh>
    <rPh sb="58" eb="60">
      <t>テキヨウ</t>
    </rPh>
    <rPh sb="61" eb="63">
      <t>カンイ</t>
    </rPh>
    <rPh sb="63" eb="65">
      <t>スイドウ</t>
    </rPh>
    <rPh sb="65" eb="67">
      <t>ジギョウ</t>
    </rPh>
    <rPh sb="67" eb="68">
      <t>ナド</t>
    </rPh>
    <rPh sb="69" eb="70">
      <t>スベ</t>
    </rPh>
    <rPh sb="71" eb="73">
      <t>ケイエイ</t>
    </rPh>
    <rPh sb="73" eb="75">
      <t>トウゴウ</t>
    </rPh>
    <rPh sb="81" eb="84">
      <t>シチョウソン</t>
    </rPh>
    <rPh sb="84" eb="86">
      <t>ガッペイ</t>
    </rPh>
    <rPh sb="89" eb="91">
      <t>コウダイ</t>
    </rPh>
    <rPh sb="95" eb="96">
      <t>シ</t>
    </rPh>
    <rPh sb="97" eb="98">
      <t>スベ</t>
    </rPh>
    <rPh sb="105" eb="106">
      <t>ヒト</t>
    </rPh>
    <rPh sb="108" eb="111">
      <t>ジョウスイドウ</t>
    </rPh>
    <rPh sb="111" eb="113">
      <t>ジギョウ</t>
    </rPh>
    <rPh sb="115" eb="117">
      <t>ケイエイ</t>
    </rPh>
    <rPh sb="165" eb="166">
      <t>キュウ</t>
    </rPh>
    <rPh sb="173" eb="175">
      <t>シュウシ</t>
    </rPh>
    <rPh sb="175" eb="177">
      <t>フソク</t>
    </rPh>
    <rPh sb="204" eb="206">
      <t>ヘイセイ</t>
    </rPh>
    <rPh sb="208" eb="210">
      <t>ネンド</t>
    </rPh>
    <rPh sb="216" eb="218">
      <t>ミナオ</t>
    </rPh>
    <rPh sb="274" eb="276">
      <t>トウゴウ</t>
    </rPh>
    <rPh sb="279" eb="281">
      <t>キギョウ</t>
    </rPh>
    <rPh sb="281" eb="282">
      <t>サイ</t>
    </rPh>
    <rPh sb="282" eb="284">
      <t>ザンダカ</t>
    </rPh>
    <rPh sb="285" eb="287">
      <t>ゾウカ</t>
    </rPh>
    <rPh sb="292" eb="294">
      <t>オオハバ</t>
    </rPh>
    <rPh sb="295" eb="298">
      <t>ゼンネンド</t>
    </rPh>
    <rPh sb="298" eb="299">
      <t>オヨ</t>
    </rPh>
    <rPh sb="304" eb="306">
      <t>ウワマワ</t>
    </rPh>
    <rPh sb="366" eb="368">
      <t>トウゴウ</t>
    </rPh>
    <rPh sb="371" eb="373">
      <t>ヒヨウ</t>
    </rPh>
    <rPh sb="374" eb="376">
      <t>ゾウカ</t>
    </rPh>
    <rPh sb="379" eb="382">
      <t>ゼンネンド</t>
    </rPh>
    <rPh sb="383" eb="385">
      <t>ウワマワ</t>
    </rPh>
    <rPh sb="394" eb="396">
      <t>リョウキン</t>
    </rPh>
    <rPh sb="396" eb="398">
      <t>カイシュウ</t>
    </rPh>
    <rPh sb="398" eb="399">
      <t>リツ</t>
    </rPh>
    <rPh sb="400" eb="403">
      <t>ゼンネンド</t>
    </rPh>
    <rPh sb="404" eb="406">
      <t>シタマワ</t>
    </rPh>
    <rPh sb="425" eb="428">
      <t>ゼンネンド</t>
    </rPh>
    <rPh sb="429" eb="431">
      <t>ウワマワ</t>
    </rPh>
    <rPh sb="441" eb="443">
      <t>トウゴウ</t>
    </rPh>
    <rPh sb="444" eb="445">
      <t>トモナ</t>
    </rPh>
    <rPh sb="446" eb="448">
      <t>ニンカ</t>
    </rPh>
    <rPh sb="448" eb="450">
      <t>ヘンコウ</t>
    </rPh>
    <rPh sb="453" eb="455">
      <t>ハイスイ</t>
    </rPh>
    <rPh sb="455" eb="457">
      <t>ノウリョク</t>
    </rPh>
    <rPh sb="458" eb="460">
      <t>ミナオ</t>
    </rPh>
    <phoneticPr fontId="4"/>
  </si>
  <si>
    <t xml:space="preserve">　萩市の水道事業は、適正な料金収入の確保や経費の抑制に努めているが、離島や中山間地域等を多く抱えており一般会計からの繰入に頼らざるを得ない現状にある。
　平成23年度に料金改定を行い、現在は、経常収支及び短期支払能力は安定しているものの、有収率が平均値より低く施設の老朽化が進んでいる。
　今後は、漏水対策及び老朽化対策等の更新事業を進めるとともに適正な料金の見直しを行い、安定供給と経営の健全化に取り組む必要がある。
</t>
    <rPh sb="10" eb="12">
      <t>テキセイ</t>
    </rPh>
    <rPh sb="13" eb="15">
      <t>リョウキン</t>
    </rPh>
    <rPh sb="15" eb="17">
      <t>シュウニュウ</t>
    </rPh>
    <rPh sb="18" eb="20">
      <t>カクホ</t>
    </rPh>
    <rPh sb="21" eb="23">
      <t>ケイヒ</t>
    </rPh>
    <rPh sb="24" eb="26">
      <t>ヨクセイ</t>
    </rPh>
    <rPh sb="27" eb="28">
      <t>ツト</t>
    </rPh>
    <rPh sb="34" eb="36">
      <t>リトウ</t>
    </rPh>
    <rPh sb="37" eb="40">
      <t>チュウサンカン</t>
    </rPh>
    <rPh sb="40" eb="42">
      <t>チイキ</t>
    </rPh>
    <rPh sb="42" eb="43">
      <t>ナド</t>
    </rPh>
    <rPh sb="44" eb="45">
      <t>オオ</t>
    </rPh>
    <rPh sb="46" eb="47">
      <t>カカ</t>
    </rPh>
    <rPh sb="61" eb="62">
      <t>タヨ</t>
    </rPh>
    <rPh sb="66" eb="67">
      <t>エ</t>
    </rPh>
    <rPh sb="69" eb="71">
      <t>ゲンジョウ</t>
    </rPh>
    <rPh sb="77" eb="79">
      <t>ヘイセイ</t>
    </rPh>
    <rPh sb="81" eb="83">
      <t>ネンド</t>
    </rPh>
    <rPh sb="84" eb="86">
      <t>リョウキン</t>
    </rPh>
    <rPh sb="86" eb="88">
      <t>カイテイ</t>
    </rPh>
    <rPh sb="89" eb="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</si>
</sst>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0.73</c:v>
                </c:pt>
                <c:pt idx="1">
                  <c:v>0.85</c:v>
                </c:pt>
                <c:pt idx="2">
                  <c:v>0.55000000000000004</c:v>
                </c:pt>
                <c:pt idx="3">
                  <c:v>0.6</c:v>
                </c:pt>
                <c:pt idx="4">
                  <c:v>0.43</c:v>
                </c:pt>
              </c:numCache>
            </c:numRef>
          </c:val>
          <c:extLst>
            <c:ext xmlns:c16="http://schemas.microsoft.com/office/drawing/2014/chart" uri="{C3380CC4-5D6E-409C-BE32-E72D297353CC}">
              <c16:uniqueId val="{00000000-934D-4B60-88E9-FADF77417A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934D-4B60-88E9-FADF77417A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69.7</c:v>
                </c:pt>
                <c:pt idx="1">
                  <c:v>69.87</c:v>
                </c:pt>
                <c:pt idx="2">
                  <c:v>69.5</c:v>
                </c:pt>
                <c:pt idx="3">
                  <c:v>68.319999999999993</c:v>
                </c:pt>
                <c:pt idx="4">
                  <c:v>77.11</c:v>
                </c:pt>
              </c:numCache>
            </c:numRef>
          </c:val>
          <c:extLst>
            <c:ext xmlns:c16="http://schemas.microsoft.com/office/drawing/2014/chart" uri="{C3380CC4-5D6E-409C-BE32-E72D297353CC}">
              <c16:uniqueId val="{00000000-CD27-4F47-86A0-55007F978D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CD27-4F47-86A0-55007F978D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83.52</c:v>
                </c:pt>
                <c:pt idx="1">
                  <c:v>80.459999999999994</c:v>
                </c:pt>
                <c:pt idx="2">
                  <c:v>80.61</c:v>
                </c:pt>
                <c:pt idx="3">
                  <c:v>81.239999999999995</c:v>
                </c:pt>
                <c:pt idx="4">
                  <c:v>81.11</c:v>
                </c:pt>
              </c:numCache>
            </c:numRef>
          </c:val>
          <c:extLst>
            <c:ext xmlns:c16="http://schemas.microsoft.com/office/drawing/2014/chart" uri="{C3380CC4-5D6E-409C-BE32-E72D297353CC}">
              <c16:uniqueId val="{00000000-531A-4D21-9E5D-9C4E584520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531A-4D21-9E5D-9C4E584520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107.04</c:v>
                </c:pt>
                <c:pt idx="1">
                  <c:v>111.2</c:v>
                </c:pt>
                <c:pt idx="2">
                  <c:v>109.73</c:v>
                </c:pt>
                <c:pt idx="3">
                  <c:v>111.29</c:v>
                </c:pt>
                <c:pt idx="4">
                  <c:v>111.88</c:v>
                </c:pt>
              </c:numCache>
            </c:numRef>
          </c:val>
          <c:extLst>
            <c:ext xmlns:c16="http://schemas.microsoft.com/office/drawing/2014/chart" uri="{C3380CC4-5D6E-409C-BE32-E72D297353CC}">
              <c16:uniqueId val="{00000000-5AB0-4637-AE3A-0FF2CED822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5AB0-4637-AE3A-0FF2CED822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40.86</c:v>
                </c:pt>
                <c:pt idx="1">
                  <c:v>47.47</c:v>
                </c:pt>
                <c:pt idx="2">
                  <c:v>48.74</c:v>
                </c:pt>
                <c:pt idx="3">
                  <c:v>48.46</c:v>
                </c:pt>
                <c:pt idx="4">
                  <c:v>50.36</c:v>
                </c:pt>
              </c:numCache>
            </c:numRef>
          </c:val>
          <c:extLst>
            <c:ext xmlns:c16="http://schemas.microsoft.com/office/drawing/2014/chart" uri="{C3380CC4-5D6E-409C-BE32-E72D297353CC}">
              <c16:uniqueId val="{00000000-56B7-49EA-8104-94A7612D4E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56B7-49EA-8104-94A7612D4E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27.19</c:v>
                </c:pt>
                <c:pt idx="1">
                  <c:v>30.38</c:v>
                </c:pt>
                <c:pt idx="2">
                  <c:v>29.99</c:v>
                </c:pt>
                <c:pt idx="3">
                  <c:v>31.05</c:v>
                </c:pt>
                <c:pt idx="4">
                  <c:v>15.11</c:v>
                </c:pt>
              </c:numCache>
            </c:numRef>
          </c:val>
          <c:extLst>
            <c:ext xmlns:c16="http://schemas.microsoft.com/office/drawing/2014/chart" uri="{C3380CC4-5D6E-409C-BE32-E72D297353CC}">
              <c16:uniqueId val="{00000000-25C8-462B-8124-E2E9740A82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25C8-462B-8124-E2E9740A82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C-4C05-9478-C7D535CAB1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D71C-4C05-9478-C7D535CAB1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1018.04</c:v>
                </c:pt>
                <c:pt idx="1">
                  <c:v>416.47</c:v>
                </c:pt>
                <c:pt idx="2">
                  <c:v>512.82000000000005</c:v>
                </c:pt>
                <c:pt idx="3">
                  <c:v>627.94000000000005</c:v>
                </c:pt>
                <c:pt idx="4">
                  <c:v>483.5</c:v>
                </c:pt>
              </c:numCache>
            </c:numRef>
          </c:val>
          <c:extLst>
            <c:ext xmlns:c16="http://schemas.microsoft.com/office/drawing/2014/chart" uri="{C3380CC4-5D6E-409C-BE32-E72D297353CC}">
              <c16:uniqueId val="{00000000-CA92-45CB-B7A9-F9B2B69C10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CA92-45CB-B7A9-F9B2B69C10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464.88</c:v>
                </c:pt>
                <c:pt idx="1">
                  <c:v>467.13</c:v>
                </c:pt>
                <c:pt idx="2">
                  <c:v>452.51</c:v>
                </c:pt>
                <c:pt idx="3">
                  <c:v>477.54</c:v>
                </c:pt>
                <c:pt idx="4">
                  <c:v>648.58000000000004</c:v>
                </c:pt>
              </c:numCache>
            </c:numRef>
          </c:val>
          <c:extLst>
            <c:ext xmlns:c16="http://schemas.microsoft.com/office/drawing/2014/chart" uri="{C3380CC4-5D6E-409C-BE32-E72D297353CC}">
              <c16:uniqueId val="{00000000-7EE2-4D0F-9920-4D41ACBE60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7EE2-4D0F-9920-4D41ACBE60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89.71</c:v>
                </c:pt>
                <c:pt idx="1">
                  <c:v>93.84</c:v>
                </c:pt>
                <c:pt idx="2">
                  <c:v>92.95</c:v>
                </c:pt>
                <c:pt idx="3">
                  <c:v>89.15</c:v>
                </c:pt>
                <c:pt idx="4">
                  <c:v>79.88</c:v>
                </c:pt>
              </c:numCache>
            </c:numRef>
          </c:val>
          <c:extLst>
            <c:ext xmlns:c16="http://schemas.microsoft.com/office/drawing/2014/chart" uri="{C3380CC4-5D6E-409C-BE32-E72D297353CC}">
              <c16:uniqueId val="{00000000-D48A-475C-8B58-3DE6B77F43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D48A-475C-8B58-3DE6B77F43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134.22999999999999</c:v>
                </c:pt>
                <c:pt idx="1">
                  <c:v>129.4</c:v>
                </c:pt>
                <c:pt idx="2">
                  <c:v>130.81</c:v>
                </c:pt>
                <c:pt idx="3">
                  <c:v>136.31</c:v>
                </c:pt>
                <c:pt idx="4">
                  <c:v>156.13999999999999</c:v>
                </c:pt>
              </c:numCache>
            </c:numRef>
          </c:val>
          <c:extLst>
            <c:ext xmlns:c16="http://schemas.microsoft.com/office/drawing/2014/chart" uri="{C3380CC4-5D6E-409C-BE32-E72D297353CC}">
              <c16:uniqueId val="{00000000-2788-43B6-94D6-41A5BDABD9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788-43B6-94D6-41A5BDABD9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3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萩市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48722</v>
      </c>
      <c r="AM8" s="70"/>
      <c r="AN8" s="70"/>
      <c r="AO8" s="70"/>
      <c r="AP8" s="70"/>
      <c r="AQ8" s="70"/>
      <c r="AR8" s="70"/>
      <c r="AS8" s="70"/>
      <c r="AT8" s="66">
        <f>データ!$S$6</f>
        <v>698.31</v>
      </c>
      <c r="AU8" s="67"/>
      <c r="AV8" s="67"/>
      <c r="AW8" s="67"/>
      <c r="AX8" s="67"/>
      <c r="AY8" s="67"/>
      <c r="AZ8" s="67"/>
      <c r="BA8" s="67"/>
      <c r="BB8" s="69">
        <f>データ!$T$6</f>
        <v>69.77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58.12</v>
      </c>
      <c r="J10" s="67"/>
      <c r="K10" s="67"/>
      <c r="L10" s="67"/>
      <c r="M10" s="67"/>
      <c r="N10" s="67"/>
      <c r="O10" s="68"/>
      <c r="P10" s="69">
        <f>データ!$P$6</f>
        <v>93.04</v>
      </c>
      <c r="Q10" s="69"/>
      <c r="R10" s="69"/>
      <c r="S10" s="69"/>
      <c r="T10" s="69"/>
      <c r="U10" s="69"/>
      <c r="V10" s="69"/>
      <c r="W10" s="70">
        <f>データ!$Q$6</f>
        <v>2192</v>
      </c>
      <c r="X10" s="70"/>
      <c r="Y10" s="70"/>
      <c r="Z10" s="70"/>
      <c r="AA10" s="70"/>
      <c r="AB10" s="70"/>
      <c r="AC10" s="70"/>
      <c r="AD10" s="2"/>
      <c r="AE10" s="2"/>
      <c r="AF10" s="2"/>
      <c r="AG10" s="2"/>
      <c r="AH10" s="4"/>
      <c r="AI10" s="4"/>
      <c r="AJ10" s="4"/>
      <c r="AK10" s="4"/>
      <c r="AL10" s="70">
        <f>データ!$U$6</f>
        <v>44877</v>
      </c>
      <c r="AM10" s="70"/>
      <c r="AN10" s="70"/>
      <c r="AO10" s="70"/>
      <c r="AP10" s="70"/>
      <c r="AQ10" s="70"/>
      <c r="AR10" s="70"/>
      <c r="AS10" s="70"/>
      <c r="AT10" s="66">
        <f>データ!$V$6</f>
        <v>71.209999999999994</v>
      </c>
      <c r="AU10" s="67"/>
      <c r="AV10" s="67"/>
      <c r="AW10" s="67"/>
      <c r="AX10" s="67"/>
      <c r="AY10" s="67"/>
      <c r="AZ10" s="67"/>
      <c r="BA10" s="67"/>
      <c r="BB10" s="69">
        <f>データ!$W$6</f>
        <v>630.21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zuJEZLCKbmpfEDNfJV4jdtvChNGrOf6AxJ/8JjdsYQE0hwEGOisIT+hznbKCt/uHYaqh1zobQnZCtg9zidrKA==" saltValue="2/gyYk8HrFmb9T05TFMk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352047</v>
      </c>
      <c r="D6" s="33">
        <f t="shared" si="3"/>
        <v>46</v>
      </c>
      <c r="E6" s="33">
        <f t="shared" si="3"/>
        <v>1</v>
      </c>
      <c r="F6" s="33">
        <f t="shared" si="3"/>
        <v>0</v>
      </c>
      <c r="G6" s="33">
        <f t="shared" si="3"/>
        <v>1</v>
      </c>
      <c r="H6" s="33" t="str">
        <f t="shared" si="3"/>
        <v>山口県　萩市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58.12</v>
      </c>
      <c r="P6" s="34">
        <f t="shared" si="3"/>
        <v>93.04</v>
      </c>
      <c r="Q6" s="34">
        <f t="shared" si="3"/>
        <v>2192</v>
      </c>
      <c r="R6" s="34">
        <f t="shared" si="3"/>
        <v>48722</v>
      </c>
      <c r="S6" s="34">
        <f t="shared" si="3"/>
        <v>698.31</v>
      </c>
      <c r="T6" s="34">
        <f t="shared" si="3"/>
        <v>69.77</v>
      </c>
      <c r="U6" s="34">
        <f t="shared" si="3"/>
        <v>44877</v>
      </c>
      <c r="V6" s="34">
        <f t="shared" si="3"/>
        <v>71.209999999999994</v>
      </c>
      <c r="W6" s="34">
        <f t="shared" si="3"/>
        <v>630.21</v>
      </c>
      <c r="X6" s="35">
        <f>IF(X7="",NA(),X7)</f>
        <v>107.04</v>
      </c>
      <c r="Y6" s="35">
        <f t="shared" ref="Y6:AG6" si="4">IF(Y7="",NA(),Y7)</f>
        <v>111.2</v>
      </c>
      <c r="Z6" s="35">
        <f t="shared" si="4"/>
        <v>109.73</v>
      </c>
      <c r="AA6" s="35">
        <f t="shared" si="4"/>
        <v>111.29</v>
      </c>
      <c r="AB6" s="35">
        <f t="shared" si="4"/>
        <v>111.88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1018.04</v>
      </c>
      <c r="AU6" s="35">
        <f t="shared" ref="AU6:BC6" si="6">IF(AU7="",NA(),AU7)</f>
        <v>416.47</v>
      </c>
      <c r="AV6" s="35">
        <f t="shared" si="6"/>
        <v>512.82000000000005</v>
      </c>
      <c r="AW6" s="35">
        <f t="shared" si="6"/>
        <v>627.94000000000005</v>
      </c>
      <c r="AX6" s="35">
        <f t="shared" si="6"/>
        <v>483.5</v>
      </c>
      <c r="AY6" s="35">
        <f t="shared" si="6"/>
        <v>909.68</v>
      </c>
      <c r="AZ6" s="35">
        <f t="shared" si="6"/>
        <v>382.09</v>
      </c>
      <c r="BA6" s="35">
        <f t="shared" si="6"/>
        <v>371.31</v>
      </c>
      <c r="BB6" s="35">
        <f t="shared" si="6"/>
        <v>377.63</v>
      </c>
      <c r="BC6" s="35">
        <f t="shared" si="6"/>
        <v>357.34</v>
      </c>
      <c r="BD6" s="34" t="str">
        <f>IF(BD7="","",IF(BD7="-","【-】","【"&amp;SUBSTITUTE(TEXT(BD7,"#,##0.00"),"-","△")&amp;"】"))</f>
        <v>【264.34】</v>
      </c>
      <c r="BE6" s="35">
        <f>IF(BE7="",NA(),BE7)</f>
        <v>464.88</v>
      </c>
      <c r="BF6" s="35">
        <f t="shared" ref="BF6:BN6" si="7">IF(BF7="",NA(),BF7)</f>
        <v>467.13</v>
      </c>
      <c r="BG6" s="35">
        <f t="shared" si="7"/>
        <v>452.51</v>
      </c>
      <c r="BH6" s="35">
        <f t="shared" si="7"/>
        <v>477.54</v>
      </c>
      <c r="BI6" s="35">
        <f t="shared" si="7"/>
        <v>648.58000000000004</v>
      </c>
      <c r="BJ6" s="35">
        <f t="shared" si="7"/>
        <v>382.65</v>
      </c>
      <c r="BK6" s="35">
        <f t="shared" si="7"/>
        <v>385.06</v>
      </c>
      <c r="BL6" s="35">
        <f t="shared" si="7"/>
        <v>373.09</v>
      </c>
      <c r="BM6" s="35">
        <f t="shared" si="7"/>
        <v>364.71</v>
      </c>
      <c r="BN6" s="35">
        <f t="shared" si="7"/>
        <v>373.69</v>
      </c>
      <c r="BO6" s="34" t="str">
        <f>IF(BO7="","",IF(BO7="-","【-】","【"&amp;SUBSTITUTE(TEXT(BO7,"#,##0.00"),"-","△")&amp;"】"))</f>
        <v>【274.27】</v>
      </c>
      <c r="BP6" s="35">
        <f>IF(BP7="",NA(),BP7)</f>
        <v>89.71</v>
      </c>
      <c r="BQ6" s="35">
        <f t="shared" ref="BQ6:BY6" si="8">IF(BQ7="",NA(),BQ7)</f>
        <v>93.84</v>
      </c>
      <c r="BR6" s="35">
        <f t="shared" si="8"/>
        <v>92.95</v>
      </c>
      <c r="BS6" s="35">
        <f t="shared" si="8"/>
        <v>89.15</v>
      </c>
      <c r="BT6" s="35">
        <f t="shared" si="8"/>
        <v>79.88</v>
      </c>
      <c r="BU6" s="35">
        <f t="shared" si="8"/>
        <v>96.1</v>
      </c>
      <c r="BV6" s="35">
        <f t="shared" si="8"/>
        <v>99.07</v>
      </c>
      <c r="BW6" s="35">
        <f t="shared" si="8"/>
        <v>99.99</v>
      </c>
      <c r="BX6" s="35">
        <f t="shared" si="8"/>
        <v>100.65</v>
      </c>
      <c r="BY6" s="35">
        <f t="shared" si="8"/>
        <v>99.87</v>
      </c>
      <c r="BZ6" s="34" t="str">
        <f>IF(BZ7="","",IF(BZ7="-","【-】","【"&amp;SUBSTITUTE(TEXT(BZ7,"#,##0.00"),"-","△")&amp;"】"))</f>
        <v>【104.36】</v>
      </c>
      <c r="CA6" s="35">
        <f>IF(CA7="",NA(),CA7)</f>
        <v>134.22999999999999</v>
      </c>
      <c r="CB6" s="35">
        <f t="shared" ref="CB6:CJ6" si="9">IF(CB7="",NA(),CB7)</f>
        <v>129.4</v>
      </c>
      <c r="CC6" s="35">
        <f t="shared" si="9"/>
        <v>130.81</v>
      </c>
      <c r="CD6" s="35">
        <f t="shared" si="9"/>
        <v>136.31</v>
      </c>
      <c r="CE6" s="35">
        <f t="shared" si="9"/>
        <v>156.13999999999999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69.7</v>
      </c>
      <c r="CM6" s="35">
        <f t="shared" ref="CM6:CU6" si="10">IF(CM7="",NA(),CM7)</f>
        <v>69.87</v>
      </c>
      <c r="CN6" s="35">
        <f t="shared" si="10"/>
        <v>69.5</v>
      </c>
      <c r="CO6" s="35">
        <f t="shared" si="10"/>
        <v>68.319999999999993</v>
      </c>
      <c r="CP6" s="35">
        <f t="shared" si="10"/>
        <v>77.11</v>
      </c>
      <c r="CQ6" s="35">
        <f t="shared" si="10"/>
        <v>59.23</v>
      </c>
      <c r="CR6" s="35">
        <f t="shared" si="10"/>
        <v>58.58</v>
      </c>
      <c r="CS6" s="35">
        <f t="shared" si="10"/>
        <v>58.53</v>
      </c>
      <c r="CT6" s="35">
        <f t="shared" si="10"/>
        <v>59.01</v>
      </c>
      <c r="CU6" s="35">
        <f t="shared" si="10"/>
        <v>60.03</v>
      </c>
      <c r="CV6" s="34" t="str">
        <f>IF(CV7="","",IF(CV7="-","【-】","【"&amp;SUBSTITUTE(TEXT(CV7,"#,##0.00"),"-","△")&amp;"】"))</f>
        <v>【60.41】</v>
      </c>
      <c r="CW6" s="35">
        <f>IF(CW7="",NA(),CW7)</f>
        <v>83.52</v>
      </c>
      <c r="CX6" s="35">
        <f t="shared" ref="CX6:DF6" si="11">IF(CX7="",NA(),CX7)</f>
        <v>80.459999999999994</v>
      </c>
      <c r="CY6" s="35">
        <f t="shared" si="11"/>
        <v>80.61</v>
      </c>
      <c r="CZ6" s="35">
        <f t="shared" si="11"/>
        <v>81.239999999999995</v>
      </c>
      <c r="DA6" s="35">
        <f t="shared" si="11"/>
        <v>81.11</v>
      </c>
      <c r="DB6" s="35">
        <f t="shared" si="11"/>
        <v>85.53</v>
      </c>
      <c r="DC6" s="35">
        <f t="shared" si="11"/>
        <v>85.23</v>
      </c>
      <c r="DD6" s="35">
        <f t="shared" si="11"/>
        <v>85.26</v>
      </c>
      <c r="DE6" s="35">
        <f t="shared" si="11"/>
        <v>85.37</v>
      </c>
      <c r="DF6" s="35">
        <f t="shared" si="11"/>
        <v>84.81</v>
      </c>
      <c r="DG6" s="34" t="str">
        <f>IF(DG7="","",IF(DG7="-","【-】","【"&amp;SUBSTITUTE(TEXT(DG7,"#,##0.00"),"-","△")&amp;"】"))</f>
        <v>【89.93】</v>
      </c>
      <c r="DH6" s="35">
        <f>IF(DH7="",NA(),DH7)</f>
        <v>40.86</v>
      </c>
      <c r="DI6" s="35">
        <f t="shared" ref="DI6:DQ6" si="12">IF(DI7="",NA(),DI7)</f>
        <v>47.47</v>
      </c>
      <c r="DJ6" s="35">
        <f t="shared" si="12"/>
        <v>48.74</v>
      </c>
      <c r="DK6" s="35">
        <f t="shared" si="12"/>
        <v>48.46</v>
      </c>
      <c r="DL6" s="35">
        <f t="shared" si="12"/>
        <v>50.36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27.19</v>
      </c>
      <c r="DT6" s="35">
        <f t="shared" ref="DT6:EB6" si="13">IF(DT7="",NA(),DT7)</f>
        <v>30.38</v>
      </c>
      <c r="DU6" s="35">
        <f t="shared" si="13"/>
        <v>29.99</v>
      </c>
      <c r="DV6" s="35">
        <f t="shared" si="13"/>
        <v>31.05</v>
      </c>
      <c r="DW6" s="35">
        <f t="shared" si="13"/>
        <v>15.11</v>
      </c>
      <c r="DX6" s="35">
        <f t="shared" si="13"/>
        <v>8.39</v>
      </c>
      <c r="DY6" s="35">
        <f t="shared" si="13"/>
        <v>10.09</v>
      </c>
      <c r="DZ6" s="35">
        <f t="shared" si="13"/>
        <v>10.54</v>
      </c>
      <c r="EA6" s="35">
        <f t="shared" si="13"/>
        <v>12.03</v>
      </c>
      <c r="EB6" s="35">
        <f t="shared" si="13"/>
        <v>12.19</v>
      </c>
      <c r="EC6" s="34" t="str">
        <f>IF(EC7="","",IF(EC7="-","【-】","【"&amp;SUBSTITUTE(TEXT(EC7,"#,##0.00"),"-","△")&amp;"】"))</f>
        <v>【15.89】</v>
      </c>
      <c r="ED6" s="35">
        <f>IF(ED7="",NA(),ED7)</f>
        <v>0.73</v>
      </c>
      <c r="EE6" s="35">
        <f t="shared" ref="EE6:EM6" si="14">IF(EE7="",NA(),EE7)</f>
        <v>0.85</v>
      </c>
      <c r="EF6" s="35">
        <f t="shared" si="14"/>
        <v>0.55000000000000004</v>
      </c>
      <c r="EG6" s="35">
        <f t="shared" si="14"/>
        <v>0.6</v>
      </c>
      <c r="EH6" s="35">
        <f t="shared" si="14"/>
        <v>0.43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352047</v>
      </c>
      <c r="D7" s="37">
        <v>46</v>
      </c>
      <c r="E7" s="37">
        <v>1</v>
      </c>
      <c r="F7" s="37">
        <v>0</v>
      </c>
      <c r="G7" s="37">
        <v>1</v>
      </c>
      <c r="H7" s="37" t="s">
        <v>105</v>
      </c>
      <c r="I7" s="37" t="s">
        <v>106</v>
      </c>
      <c r="J7" s="37" t="s">
        <v>107</v>
      </c>
      <c r="K7" s="37" t="s">
        <v>108</v>
      </c>
      <c r="L7" s="37" t="s">
        <v>109</v>
      </c>
      <c r="M7" s="37" t="s">
        <v>110</v>
      </c>
      <c r="N7" s="38" t="s">
        <v>111</v>
      </c>
      <c r="O7" s="38">
        <v>58.12</v>
      </c>
      <c r="P7" s="38">
        <v>93.04</v>
      </c>
      <c r="Q7" s="38">
        <v>2192</v>
      </c>
      <c r="R7" s="38">
        <v>48722</v>
      </c>
      <c r="S7" s="38">
        <v>698.31</v>
      </c>
      <c r="T7" s="38">
        <v>69.77</v>
      </c>
      <c r="U7" s="38">
        <v>44877</v>
      </c>
      <c r="V7" s="38">
        <v>71.209999999999994</v>
      </c>
      <c r="W7" s="38">
        <v>630.21</v>
      </c>
      <c r="X7" s="38">
        <v>107.04</v>
      </c>
      <c r="Y7" s="38">
        <v>111.2</v>
      </c>
      <c r="Z7" s="38">
        <v>109.73</v>
      </c>
      <c r="AA7" s="38">
        <v>111.29</v>
      </c>
      <c r="AB7" s="38">
        <v>111.88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1018.04</v>
      </c>
      <c r="AU7" s="38">
        <v>416.47</v>
      </c>
      <c r="AV7" s="38">
        <v>512.82000000000005</v>
      </c>
      <c r="AW7" s="38">
        <v>627.94000000000005</v>
      </c>
      <c r="AX7" s="38">
        <v>483.5</v>
      </c>
      <c r="AY7" s="38">
        <v>909.68</v>
      </c>
      <c r="AZ7" s="38">
        <v>382.09</v>
      </c>
      <c r="BA7" s="38">
        <v>371.31</v>
      </c>
      <c r="BB7" s="38">
        <v>377.63</v>
      </c>
      <c r="BC7" s="38">
        <v>357.34</v>
      </c>
      <c r="BD7" s="38">
        <v>264.33999999999997</v>
      </c>
      <c r="BE7" s="38">
        <v>464.88</v>
      </c>
      <c r="BF7" s="38">
        <v>467.13</v>
      </c>
      <c r="BG7" s="38">
        <v>452.51</v>
      </c>
      <c r="BH7" s="38">
        <v>477.54</v>
      </c>
      <c r="BI7" s="38">
        <v>648.58000000000004</v>
      </c>
      <c r="BJ7" s="38">
        <v>382.65</v>
      </c>
      <c r="BK7" s="38">
        <v>385.06</v>
      </c>
      <c r="BL7" s="38">
        <v>373.09</v>
      </c>
      <c r="BM7" s="38">
        <v>364.71</v>
      </c>
      <c r="BN7" s="38">
        <v>373.69</v>
      </c>
      <c r="BO7" s="38">
        <v>274.27</v>
      </c>
      <c r="BP7" s="38">
        <v>89.71</v>
      </c>
      <c r="BQ7" s="38">
        <v>93.84</v>
      </c>
      <c r="BR7" s="38">
        <v>92.95</v>
      </c>
      <c r="BS7" s="38">
        <v>89.15</v>
      </c>
      <c r="BT7" s="38">
        <v>79.88</v>
      </c>
      <c r="BU7" s="38">
        <v>96.1</v>
      </c>
      <c r="BV7" s="38">
        <v>99.07</v>
      </c>
      <c r="BW7" s="38">
        <v>99.99</v>
      </c>
      <c r="BX7" s="38">
        <v>100.65</v>
      </c>
      <c r="BY7" s="38">
        <v>99.87</v>
      </c>
      <c r="BZ7" s="38">
        <v>104.36</v>
      </c>
      <c r="CA7" s="38">
        <v>134.22999999999999</v>
      </c>
      <c r="CB7" s="38">
        <v>129.4</v>
      </c>
      <c r="CC7" s="38">
        <v>130.81</v>
      </c>
      <c r="CD7" s="38">
        <v>136.31</v>
      </c>
      <c r="CE7" s="38">
        <v>156.13999999999999</v>
      </c>
      <c r="CF7" s="38">
        <v>178.39</v>
      </c>
      <c r="CG7" s="38">
        <v>173.03</v>
      </c>
      <c r="CH7" s="38">
        <v>171.15</v>
      </c>
      <c r="CI7" s="38">
        <v>170.19</v>
      </c>
      <c r="CJ7" s="38">
        <v>171.81</v>
      </c>
      <c r="CK7" s="38">
        <v>165.71</v>
      </c>
      <c r="CL7" s="38">
        <v>69.7</v>
      </c>
      <c r="CM7" s="38">
        <v>69.87</v>
      </c>
      <c r="CN7" s="38">
        <v>69.5</v>
      </c>
      <c r="CO7" s="38">
        <v>68.319999999999993</v>
      </c>
      <c r="CP7" s="38">
        <v>77.11</v>
      </c>
      <c r="CQ7" s="38">
        <v>59.23</v>
      </c>
      <c r="CR7" s="38">
        <v>58.58</v>
      </c>
      <c r="CS7" s="38">
        <v>58.53</v>
      </c>
      <c r="CT7" s="38">
        <v>59.01</v>
      </c>
      <c r="CU7" s="38">
        <v>60.03</v>
      </c>
      <c r="CV7" s="38">
        <v>60.41</v>
      </c>
      <c r="CW7" s="38">
        <v>83.52</v>
      </c>
      <c r="CX7" s="38">
        <v>80.459999999999994</v>
      </c>
      <c r="CY7" s="38">
        <v>80.61</v>
      </c>
      <c r="CZ7" s="38">
        <v>81.239999999999995</v>
      </c>
      <c r="DA7" s="38">
        <v>81.11</v>
      </c>
      <c r="DB7" s="38">
        <v>85.53</v>
      </c>
      <c r="DC7" s="38">
        <v>85.23</v>
      </c>
      <c r="DD7" s="38">
        <v>85.26</v>
      </c>
      <c r="DE7" s="38">
        <v>85.37</v>
      </c>
      <c r="DF7" s="38">
        <v>84.81</v>
      </c>
      <c r="DG7" s="38">
        <v>89.93</v>
      </c>
      <c r="DH7" s="38">
        <v>40.86</v>
      </c>
      <c r="DI7" s="38">
        <v>47.47</v>
      </c>
      <c r="DJ7" s="38">
        <v>48.74</v>
      </c>
      <c r="DK7" s="38">
        <v>48.46</v>
      </c>
      <c r="DL7" s="38">
        <v>50.36</v>
      </c>
      <c r="DM7" s="38">
        <v>37.340000000000003</v>
      </c>
      <c r="DN7" s="38">
        <v>44.31</v>
      </c>
      <c r="DO7" s="38">
        <v>45.75</v>
      </c>
      <c r="DP7" s="38">
        <v>46.9</v>
      </c>
      <c r="DQ7" s="38">
        <v>47.28</v>
      </c>
      <c r="DR7" s="38">
        <v>48.12</v>
      </c>
      <c r="DS7" s="38">
        <v>27.19</v>
      </c>
      <c r="DT7" s="38">
        <v>30.38</v>
      </c>
      <c r="DU7" s="38">
        <v>29.99</v>
      </c>
      <c r="DV7" s="38">
        <v>31.05</v>
      </c>
      <c r="DW7" s="38">
        <v>15.11</v>
      </c>
      <c r="DX7" s="38">
        <v>8.39</v>
      </c>
      <c r="DY7" s="38">
        <v>10.09</v>
      </c>
      <c r="DZ7" s="38">
        <v>10.54</v>
      </c>
      <c r="EA7" s="38">
        <v>12.03</v>
      </c>
      <c r="EB7" s="38">
        <v>12.19</v>
      </c>
      <c r="EC7" s="38">
        <v>15.89</v>
      </c>
      <c r="ED7" s="38">
        <v>0.73</v>
      </c>
      <c r="EE7" s="38">
        <v>0.85</v>
      </c>
      <c r="EF7" s="38">
        <v>0.55000000000000004</v>
      </c>
      <c r="EG7" s="38">
        <v>0.6</v>
      </c>
      <c r="EH7" s="38">
        <v>0.43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BHG026016</cp:lastModifiedBy>
  <cp:lastPrinted>2019-01-17T06:05:15Z</cp:lastPrinted>
  <dcterms:created xsi:type="dcterms:W3CDTF">2018-12-03T08:36:32Z</dcterms:created>
  <dcterms:modified xsi:type="dcterms:W3CDTF">2019-01-17T06:05:15Z</dcterms:modified>
  <cp:category/>
</cp:coreProperties>
</file>