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172.23.236.9\data01\09 財政課\財政係\▽経営比較分析表\H30\H29決算経営比較分析0204am〆切\"/>
    </mc:Choice>
  </mc:AlternateContent>
  <xr:revisionPtr revIDLastSave="0" documentId="13_ncr:1_{4ADC9C93-3E24-4CC7-B017-B88789DB8C4A}" xr6:coauthVersionLast="37" xr6:coauthVersionMax="37" xr10:uidLastSave="{00000000-0000-0000-0000-000000000000}"/>
  <workbookProtection workbookAlgorithmName="SHA-512" workbookHashValue="LrhN/GxTggevnK06HxkEdh5JUMsPyEiAZMTSI8QLJXr0/DXXtEel5omhf80d6Nyt+95tLtN1LzF03Fc6vZGZuw==" workbookSaltValue="VUQzso+qEplavcjvZFWC/A=="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<sst xmlns="http://schemas.openxmlformats.org/spreadsheetml/2006/main" count="232" uniqueCount="120">
  <si>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</si>
  <si>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</si>
  <si>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</si>
  <si>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</si>
  <si>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</si>
  <si>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</si>
  <si>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</si>
  <si>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</si>
  <si>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</si>
  <si>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</si>
  <si>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</si>
  <si>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</si>
  <si>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</si>
  <si>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</si>
  <si>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</si>
  <si>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</si>
  <si>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</si>
  <si>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</si>
  <si>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</si>
  <si>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</si>
  <si>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</si>
  <si>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</si>
  <si>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</si>
  <si>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</si>
  <si>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</si>
  <si>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</si>
  <si>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</si>
  <si>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</si>
  <si>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</si>
  <si>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</si>
  <si>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</si>
  <si>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</si>
  <si>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</si>
  <si>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</si>
  <si>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</si>
  <si>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</si>
  <si>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</si>
  <si>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</si>
  <si>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</si>
  <si>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</si>
  <si>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</si>
  <si>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</si>
  <si>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</si>
  <si>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</si>
  <si>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</si>
  <si>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</si>
  <si>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</si>
  <si>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</si>
  <si>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</si>
  <si>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</si>
  <si>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</si>
  <si>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</si>
  <si>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</si>
  <si>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</si>
  <si>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</si>
  <si>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</si>
  <si>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</si>
  <si>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</si>
  <si>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</si>
  <si>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</si>
  <si>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</si>
  <si>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</si>
  <si>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</si>
  <si>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</si>
  <si>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</si>
  <si>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</si>
  <si>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</si>
  <si>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</si>
  <si>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</si>
  <si>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</si>
  <si>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</si>
  <si>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</si>
  <si>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</si>
  <si>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</si>
  <si>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</si>
  <si>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</si>
  <si>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</si>
  <si>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</si>
  <si>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</si>
  <si>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</si>
  <si>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</si>
  <si>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</si>
  <si>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</si>
  <si>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</si>
  <si>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</si>
  <si>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</si>
  <si>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</si>
  <si>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</si>
  <si>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</si>
  <si>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</si>
  <si>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</si>
  <si>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</si>
  <si>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</si>
  <si>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</si>
  <si>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</si>
  <si>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</si>
  <si>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</si>
  <si>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</si>
  <si>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</si>
  <si>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</si>
  <si>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</si>
  <si>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</si>
  <si>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</si>
  <si>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</si>
  <si>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</si>
  <si>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</si>
  <si>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</si>
  <si>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</si>
  <si>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</si>
  <si>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</si>
  <si>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</si>
  <si>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</si>
  <si>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</si>
  <si>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</si>
  <si>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</si>
  <si>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</si>
  <si>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</si>
  <si>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現状における経営状況は、比較的良好である。
ただし、類似団体平均値と比較すると次の3点において課題があるため、対策を進めている。
①企業債残高の削減
　平成22年度末残高133億円から平成27年度末残高106億円と着実に企業債の削減を図ってきたが、熊毛地区水道事業、鹿野簡易水道事業の統合に伴い、平成29年度末残高151億円となったため、今後も借入額と償還額を考慮しながら計画的に企業債の削減を図っていく。
②施設利用率の向上
　合併により4か所の主要な浄水場を有していたが、平成29年度に1か所の浄水処理を中止し、3か所の浄水場で施設利用率の向上を図っていく。
③老朽化対策
　これまで耐震化事業を大幅に進めてきたが、管路経年化率の上昇に追いついていない状況である。今後も、財政状況を踏まえながら、優先度の高い重要箇所を中心に管路の更新を進めていく。</t>
    <rPh sb="0" eb="2">
      <t>ゲンジョウ</t>
    </rPh>
    <rPh sb="6" eb="8">
      <t>ケイエイ</t>
    </rPh>
    <rPh sb="8" eb="10">
      <t>ジョウキョウ</t>
    </rPh>
    <rPh sb="12" eb="14">
      <t>ヒカク</t>
    </rPh>
    <rPh sb="14" eb="15">
      <t>テキ</t>
    </rPh>
    <rPh sb="15" eb="17">
      <t>リョウコウ</t>
    </rPh>
    <rPh sb="26" eb="28">
      <t>ルイジ</t>
    </rPh>
    <rPh sb="28" eb="30">
      <t>ダンタイ</t>
    </rPh>
    <rPh sb="30" eb="33">
      <t>ヘイキンチ</t>
    </rPh>
    <rPh sb="34" eb="36">
      <t>ヒカク</t>
    </rPh>
    <rPh sb="39" eb="40">
      <t>ツギ</t>
    </rPh>
    <rPh sb="42" eb="43">
      <t>テン</t>
    </rPh>
    <rPh sb="47" eb="49">
      <t>カダイ</t>
    </rPh>
    <rPh sb="55" eb="57">
      <t>タイサク</t>
    </rPh>
    <rPh sb="58" eb="59">
      <t>スス</t>
    </rPh>
    <rPh sb="66" eb="68">
      <t>キギョウ</t>
    </rPh>
    <rPh sb="68" eb="69">
      <t>サイ</t>
    </rPh>
    <rPh sb="69" eb="71">
      <t>ザンダカ</t>
    </rPh>
    <rPh sb="72" eb="74">
      <t>サクゲン</t>
    </rPh>
    <rPh sb="76" eb="78">
      <t>ヘイセイ</t>
    </rPh>
    <rPh sb="80" eb="82">
      <t>ネンド</t>
    </rPh>
    <rPh sb="82" eb="83">
      <t>マツ</t>
    </rPh>
    <rPh sb="83" eb="85">
      <t>ザンダカ</t>
    </rPh>
    <rPh sb="88" eb="90">
      <t>オクエン</t>
    </rPh>
    <rPh sb="92" eb="94">
      <t>ヘイセイ</t>
    </rPh>
    <rPh sb="96" eb="98">
      <t>ネンド</t>
    </rPh>
    <rPh sb="98" eb="99">
      <t>マツ</t>
    </rPh>
    <rPh sb="99" eb="101">
      <t>ザンダカ</t>
    </rPh>
    <rPh sb="104" eb="106">
      <t>オクエン</t>
    </rPh>
    <rPh sb="107" eb="109">
      <t>チャクジツ</t>
    </rPh>
    <rPh sb="110" eb="112">
      <t>キギョウ</t>
    </rPh>
    <rPh sb="112" eb="113">
      <t>サイ</t>
    </rPh>
    <rPh sb="114" eb="116">
      <t>サクゲン</t>
    </rPh>
    <rPh sb="117" eb="118">
      <t>ハカ</t>
    </rPh>
    <rPh sb="145" eb="146">
      <t>トモナ</t>
    </rPh>
    <rPh sb="169" eb="171">
      <t>コンゴ</t>
    </rPh>
    <rPh sb="172" eb="174">
      <t>カリイレ</t>
    </rPh>
    <rPh sb="174" eb="175">
      <t>ガク</t>
    </rPh>
    <rPh sb="176" eb="178">
      <t>ショウカン</t>
    </rPh>
    <rPh sb="178" eb="179">
      <t>ガク</t>
    </rPh>
    <rPh sb="180" eb="182">
      <t>コウリョ</t>
    </rPh>
    <rPh sb="205" eb="207">
      <t>シセツ</t>
    </rPh>
    <rPh sb="207" eb="210">
      <t>リヨウリツ</t>
    </rPh>
    <rPh sb="211" eb="213">
      <t>コウジョウ</t>
    </rPh>
    <rPh sb="215" eb="217">
      <t>ガッペイ</t>
    </rPh>
    <rPh sb="222" eb="223">
      <t>ショ</t>
    </rPh>
    <rPh sb="224" eb="226">
      <t>シュヨウ</t>
    </rPh>
    <rPh sb="227" eb="229">
      <t>ジョウスイ</t>
    </rPh>
    <rPh sb="229" eb="230">
      <t>バ</t>
    </rPh>
    <rPh sb="231" eb="232">
      <t>ユウ</t>
    </rPh>
    <rPh sb="238" eb="240">
      <t>ヘイセイ</t>
    </rPh>
    <rPh sb="242" eb="243">
      <t>ネン</t>
    </rPh>
    <rPh sb="243" eb="244">
      <t>ド</t>
    </rPh>
    <rPh sb="247" eb="248">
      <t>ショ</t>
    </rPh>
    <rPh sb="249" eb="251">
      <t>ジョウスイ</t>
    </rPh>
    <rPh sb="251" eb="253">
      <t>ショリ</t>
    </rPh>
    <rPh sb="254" eb="256">
      <t>チュウシ</t>
    </rPh>
    <rPh sb="260" eb="261">
      <t>ショ</t>
    </rPh>
    <rPh sb="262" eb="264">
      <t>ジョウスイ</t>
    </rPh>
    <rPh sb="264" eb="265">
      <t>バ</t>
    </rPh>
    <rPh sb="266" eb="268">
      <t>シセツ</t>
    </rPh>
    <rPh sb="268" eb="271">
      <t>リヨウリツ</t>
    </rPh>
    <rPh sb="272" eb="274">
      <t>コウジョウ</t>
    </rPh>
    <rPh sb="275" eb="276">
      <t>ハカ</t>
    </rPh>
    <rPh sb="283" eb="286">
      <t>ロウキュウカ</t>
    </rPh>
    <rPh sb="286" eb="288">
      <t>タイサク</t>
    </rPh>
    <rPh sb="294" eb="297">
      <t>タイシンカ</t>
    </rPh>
    <rPh sb="297" eb="299">
      <t>ジギョウ</t>
    </rPh>
    <rPh sb="300" eb="302">
      <t>オオハバ</t>
    </rPh>
    <rPh sb="303" eb="304">
      <t>スス</t>
    </rPh>
    <rPh sb="310" eb="312">
      <t>カンロ</t>
    </rPh>
    <rPh sb="312" eb="315">
      <t>ケイネンカ</t>
    </rPh>
    <rPh sb="315" eb="316">
      <t>リツ</t>
    </rPh>
    <rPh sb="317" eb="319">
      <t>ジョウショウ</t>
    </rPh>
    <rPh sb="320" eb="321">
      <t>オ</t>
    </rPh>
    <rPh sb="328" eb="330">
      <t>ジョウキョウ</t>
    </rPh>
    <rPh sb="334" eb="336">
      <t>コンゴ</t>
    </rPh>
    <rPh sb="338" eb="340">
      <t>ザイセイ</t>
    </rPh>
    <rPh sb="340" eb="342">
      <t>ジョウキョウ</t>
    </rPh>
    <rPh sb="343" eb="344">
      <t>フ</t>
    </rPh>
    <rPh sb="350" eb="353">
      <t>ユウセンド</t>
    </rPh>
    <rPh sb="354" eb="355">
      <t>タカ</t>
    </rPh>
    <rPh sb="356" eb="358">
      <t>ジュウヨウ</t>
    </rPh>
    <rPh sb="358" eb="360">
      <t>カショ</t>
    </rPh>
    <rPh sb="361" eb="363">
      <t>チュウシン</t>
    </rPh>
    <rPh sb="364" eb="366">
      <t>カンロ</t>
    </rPh>
    <rPh sb="367" eb="369">
      <t>コウシン</t>
    </rPh>
    <rPh sb="370" eb="371">
      <t>スス</t>
    </rPh>
    <phoneticPr fontId="7"/>
  </si>
  <si>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類似団体平均値と比較すると同じ水準である。本市水道事業は、管路経年化率が高いため、耐震化事業を中心に老朽管更新工事を進めている。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58" eb="159">
      <t>オナ</t>
    </rPh>
    <rPh sb="160" eb="162">
      <t>スイジュン</t>
    </rPh>
    <rPh sb="189" eb="191">
      <t>ジギョウ</t>
    </rPh>
    <rPh sb="192" eb="194">
      <t>チュウシン</t>
    </rPh>
    <phoneticPr fontId="7"/>
  </si>
  <si>
    <t>①経常収支比率
　類似団体平均値を下回っているが、100％を上回っており経営状況は健全な水準にある。
③流動比率
　100％を上回っており健全な経営状態である。類似団体平均値と比較すると下回っているが、200％近い数値であるため、支払能力に問題はない。
④企業債残高対給水収益比率
　類似団体平均値と比較すると大幅に高い。本市水道事業は合併等により複数の浄水場及び水源を有し、さらに平成28年度末に熊毛地区水道事業、鹿野簡易水道事業を水道事業に統合したことに伴い、企業債残高が大幅に増加した。
⑤料金回収率
　類似団体平均値かつ100％を下回っている。これは水道事業に統合した熊毛鹿野地区において、平成29年4月1日から平成31年4月1日までの3年間、水道料金を段階的に引き上げていく緩和措置の影響のためである。なお、当該緩和措置の終了する平成31年度以降については、料金回収率が100%を上回る見込みである。
⑥給水原価
　類似団体平均値と比較すると高い。本市水道事業は、合併や熊毛地区水道事業統合等により複数の浄水場と水源を有し、維持管理費用等がかかるため給水原価が高くなっている。
⑦施設利用率
　類似団体平均値と比較すると低い。本市水道事業は、配水量が平成4年度をピークに大幅に減少し続けており、施設利用率が低くなっている。
⑧有収率
　類似団体平均値と比較すると若干高い。漏水調査や漏水回数の多い管路の布設替などの対策により、有収率が増加した。</t>
    <rPh sb="105" eb="106">
      <t>チカ</t>
    </rPh>
    <rPh sb="107" eb="109">
      <t>スウチ</t>
    </rPh>
    <rPh sb="208" eb="210">
      <t>カノ</t>
    </rPh>
    <rPh sb="210" eb="212">
      <t>カンイ</t>
    </rPh>
    <rPh sb="212" eb="214">
      <t>スイドウ</t>
    </rPh>
    <rPh sb="214" eb="216">
      <t>ジギョウ</t>
    </rPh>
    <rPh sb="217" eb="219">
      <t>スイドウ</t>
    </rPh>
    <rPh sb="219" eb="221">
      <t>ジギョウ</t>
    </rPh>
    <rPh sb="269" eb="270">
      <t>シタ</t>
    </rPh>
    <rPh sb="279" eb="281">
      <t>スイドウ</t>
    </rPh>
    <rPh sb="281" eb="283">
      <t>ジギョウ</t>
    </rPh>
    <rPh sb="284" eb="286">
      <t>トウゴウ</t>
    </rPh>
    <rPh sb="288" eb="290">
      <t>クマゲ</t>
    </rPh>
    <rPh sb="290" eb="292">
      <t>カノ</t>
    </rPh>
    <rPh sb="292" eb="294">
      <t>チク</t>
    </rPh>
    <rPh sb="299" eb="301">
      <t>ヘイセイ</t>
    </rPh>
    <rPh sb="310" eb="312">
      <t>ヘイセイ</t>
    </rPh>
    <rPh sb="314" eb="315">
      <t>ネン</t>
    </rPh>
    <rPh sb="316" eb="317">
      <t>ガツ</t>
    </rPh>
    <rPh sb="318" eb="319">
      <t>ヒ</t>
    </rPh>
    <rPh sb="323" eb="325">
      <t>ネンカン</t>
    </rPh>
    <rPh sb="326" eb="328">
      <t>スイドウ</t>
    </rPh>
    <rPh sb="328" eb="330">
      <t>リョウキン</t>
    </rPh>
    <rPh sb="331" eb="334">
      <t>ダンカイテキ</t>
    </rPh>
    <rPh sb="335" eb="336">
      <t>ヒ</t>
    </rPh>
    <rPh sb="337" eb="338">
      <t>ア</t>
    </rPh>
    <rPh sb="342" eb="344">
      <t>カンワ</t>
    </rPh>
    <rPh sb="344" eb="346">
      <t>ソチ</t>
    </rPh>
    <rPh sb="347" eb="349">
      <t>エイキョウ</t>
    </rPh>
    <rPh sb="359" eb="361">
      <t>トウガイ</t>
    </rPh>
    <rPh sb="361" eb="363">
      <t>カンワ</t>
    </rPh>
    <rPh sb="363" eb="365">
      <t>ソチ</t>
    </rPh>
    <rPh sb="366" eb="368">
      <t>シュウリョウ</t>
    </rPh>
    <rPh sb="370" eb="372">
      <t>ヘイセイ</t>
    </rPh>
    <rPh sb="374" eb="378">
      <t>ネンドイコウ</t>
    </rPh>
    <rPh sb="384" eb="386">
      <t>リョウキン</t>
    </rPh>
    <rPh sb="386" eb="388">
      <t>カイシュウ</t>
    </rPh>
    <rPh sb="388" eb="389">
      <t>リツ</t>
    </rPh>
    <rPh sb="395" eb="397">
      <t>ウワマワ</t>
    </rPh>
    <rPh sb="398" eb="40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</si>
</sst>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1.63</c:v>
                </c:pt>
                <c:pt idx="1">
                  <c:v>1.35</c:v>
                </c:pt>
                <c:pt idx="2">
                  <c:v>1.27</c:v>
                </c:pt>
                <c:pt idx="3">
                  <c:v>0.82</c:v>
                </c:pt>
                <c:pt idx="4">
                  <c:v>0.75</c:v>
                </c:pt>
              </c:numCache>
            </c:numRef>
          </c:val>
          <c:extLst>
            <c:ext xmlns:c16="http://schemas.microsoft.com/office/drawing/2014/chart" uri="{C3380CC4-5D6E-409C-BE32-E72D297353CC}">
              <c16:uniqueId val="{00000000-D562-441B-920A-2D179E160D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D562-441B-920A-2D179E160D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113.46</c:v>
                </c:pt>
                <c:pt idx="1">
                  <c:v>111.46</c:v>
                </c:pt>
                <c:pt idx="2">
                  <c:v>115.23</c:v>
                </c:pt>
                <c:pt idx="3">
                  <c:v>112.7</c:v>
                </c:pt>
                <c:pt idx="4">
                  <c:v>111.48</c:v>
                </c:pt>
              </c:numCache>
            </c:numRef>
          </c:val>
          <c:extLst>
            <c:ext xmlns:c16="http://schemas.microsoft.com/office/drawing/2014/chart" uri="{C3380CC4-5D6E-409C-BE32-E72D297353CC}">
              <c16:uniqueId val="{00000000-3C38-41DF-B7F7-7A91939381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3C38-41DF-B7F7-7A91939381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47.72</c:v>
                </c:pt>
                <c:pt idx="1">
                  <c:v>52.29</c:v>
                </c:pt>
                <c:pt idx="2">
                  <c:v>53.1</c:v>
                </c:pt>
                <c:pt idx="3">
                  <c:v>48.88</c:v>
                </c:pt>
                <c:pt idx="4">
                  <c:v>49.02</c:v>
                </c:pt>
              </c:numCache>
            </c:numRef>
          </c:val>
          <c:extLst>
            <c:ext xmlns:c16="http://schemas.microsoft.com/office/drawing/2014/chart" uri="{C3380CC4-5D6E-409C-BE32-E72D297353CC}">
              <c16:uniqueId val="{00000000-07B0-462B-B695-E360C64A9B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07B0-462B-B695-E360C64A9B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21.72</c:v>
                </c:pt>
                <c:pt idx="1">
                  <c:v>22.78</c:v>
                </c:pt>
                <c:pt idx="2">
                  <c:v>23.94</c:v>
                </c:pt>
                <c:pt idx="3">
                  <c:v>21.9</c:v>
                </c:pt>
                <c:pt idx="4">
                  <c:v>22.28</c:v>
                </c:pt>
              </c:numCache>
            </c:numRef>
          </c:val>
          <c:extLst>
            <c:ext xmlns:c16="http://schemas.microsoft.com/office/drawing/2014/chart" uri="{C3380CC4-5D6E-409C-BE32-E72D297353CC}">
              <c16:uniqueId val="{00000000-1D51-4FE7-ACA0-AC937C104F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1D51-4FE7-ACA0-AC937C104F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35-4F83-8A1B-EACF1B722E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9535-4F83-8A1B-EACF1B722E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1217.7</c:v>
                </c:pt>
                <c:pt idx="1">
                  <c:v>229.21</c:v>
                </c:pt>
                <c:pt idx="2">
                  <c:v>242.37</c:v>
                </c:pt>
                <c:pt idx="3">
                  <c:v>208.99</c:v>
                </c:pt>
                <c:pt idx="4">
                  <c:v>192.53</c:v>
                </c:pt>
              </c:numCache>
            </c:numRef>
          </c:val>
          <c:extLst>
            <c:ext xmlns:c16="http://schemas.microsoft.com/office/drawing/2014/chart" uri="{C3380CC4-5D6E-409C-BE32-E72D297353CC}">
              <c16:uniqueId val="{00000000-D874-419F-9CCC-1D4E004155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D874-419F-9CCC-1D4E004155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462.37</c:v>
                </c:pt>
                <c:pt idx="1">
                  <c:v>455.29</c:v>
                </c:pt>
                <c:pt idx="2">
                  <c:v>430.31</c:v>
                </c:pt>
                <c:pt idx="3">
                  <c:v>590.24</c:v>
                </c:pt>
                <c:pt idx="4">
                  <c:v>573.36</c:v>
                </c:pt>
              </c:numCache>
            </c:numRef>
          </c:val>
          <c:extLst>
            <c:ext xmlns:c16="http://schemas.microsoft.com/office/drawing/2014/chart" uri="{C3380CC4-5D6E-409C-BE32-E72D297353CC}">
              <c16:uniqueId val="{00000000-8799-4D5B-A36A-E2491CAD7C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8799-4D5B-A36A-E2491CAD7C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102.74</c:v>
                </c:pt>
                <c:pt idx="1">
                  <c:v>102.62</c:v>
                </c:pt>
                <c:pt idx="2">
                  <c:v>107.63</c:v>
                </c:pt>
                <c:pt idx="3">
                  <c:v>104.93</c:v>
                </c:pt>
                <c:pt idx="4">
                  <c:v>98.69</c:v>
                </c:pt>
              </c:numCache>
            </c:numRef>
          </c:val>
          <c:extLst>
            <c:ext xmlns:c16="http://schemas.microsoft.com/office/drawing/2014/chart" uri="{C3380CC4-5D6E-409C-BE32-E72D297353CC}">
              <c16:uniqueId val="{00000000-8F3F-42C6-AC68-B2D6AD129D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8F3F-42C6-AC68-B2D6AD129D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168.57</c:v>
                </c:pt>
                <c:pt idx="1">
                  <c:v>167.43</c:v>
                </c:pt>
                <c:pt idx="2">
                  <c:v>159.05000000000001</c:v>
                </c:pt>
                <c:pt idx="3">
                  <c:v>163.74</c:v>
                </c:pt>
                <c:pt idx="4">
                  <c:v>169.97</c:v>
                </c:pt>
              </c:numCache>
            </c:numRef>
          </c:val>
          <c:extLst>
            <c:ext xmlns:c16="http://schemas.microsoft.com/office/drawing/2014/chart" uri="{C3380CC4-5D6E-409C-BE32-E72D297353CC}">
              <c16:uniqueId val="{00000000-E224-46D9-AAC2-172B1E9734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E224-46D9-AAC2-172B1E9734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50.31</c:v>
                </c:pt>
                <c:pt idx="1">
                  <c:v>48.57</c:v>
                </c:pt>
                <c:pt idx="2">
                  <c:v>47.9</c:v>
                </c:pt>
                <c:pt idx="3">
                  <c:v>44.65</c:v>
                </c:pt>
                <c:pt idx="4">
                  <c:v>47.49</c:v>
                </c:pt>
              </c:numCache>
            </c:numRef>
          </c:val>
          <c:extLst>
            <c:ext xmlns:c16="http://schemas.microsoft.com/office/drawing/2014/chart" uri="{C3380CC4-5D6E-409C-BE32-E72D297353CC}">
              <c16:uniqueId val="{00000000-2E31-4570-B48D-E58048FC14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2E31-4570-B48D-E58048FC14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88.23</c:v>
                </c:pt>
                <c:pt idx="1">
                  <c:v>88.92</c:v>
                </c:pt>
                <c:pt idx="2">
                  <c:v>89.93</c:v>
                </c:pt>
                <c:pt idx="3">
                  <c:v>91.19</c:v>
                </c:pt>
                <c:pt idx="4">
                  <c:v>90.76</c:v>
                </c:pt>
              </c:numCache>
            </c:numRef>
          </c:val>
          <c:extLst>
            <c:ext xmlns:c16="http://schemas.microsoft.com/office/drawing/2014/chart" uri="{C3380CC4-5D6E-409C-BE32-E72D297353CC}">
              <c16:uniqueId val="{00000000-6655-407A-8BB1-2A95A62984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6655-407A-8BB1-2A95A62984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J55" sqref="BJ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山口県　周南市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A3</v>
      </c>
      <c r="X8" s="88"/>
      <c r="Y8" s="88"/>
      <c r="Z8" s="88"/>
      <c r="AA8" s="88"/>
      <c r="AB8" s="88"/>
      <c r="AC8" s="88"/>
      <c r="AD8" s="88" t="str">
        <f>データ!$M$6</f>
        <v>自治体職員 その他</v>
      </c>
      <c r="AE8" s="88"/>
      <c r="AF8" s="88"/>
      <c r="AG8" s="88"/>
      <c r="AH8" s="88"/>
      <c r="AI8" s="88"/>
      <c r="AJ8" s="88"/>
      <c r="AK8" s="4"/>
      <c r="AL8" s="76">
        <f>データ!$R$6</f>
        <v>145188</v>
      </c>
      <c r="AM8" s="76"/>
      <c r="AN8" s="76"/>
      <c r="AO8" s="76"/>
      <c r="AP8" s="76"/>
      <c r="AQ8" s="76"/>
      <c r="AR8" s="76"/>
      <c r="AS8" s="76"/>
      <c r="AT8" s="72">
        <f>データ!$S$6</f>
        <v>656.29</v>
      </c>
      <c r="AU8" s="73"/>
      <c r="AV8" s="73"/>
      <c r="AW8" s="73"/>
      <c r="AX8" s="73"/>
      <c r="AY8" s="73"/>
      <c r="AZ8" s="73"/>
      <c r="BA8" s="73"/>
      <c r="BB8" s="75">
        <f>データ!$T$6</f>
        <v>221.23</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55.26</v>
      </c>
      <c r="J10" s="73"/>
      <c r="K10" s="73"/>
      <c r="L10" s="73"/>
      <c r="M10" s="73"/>
      <c r="N10" s="73"/>
      <c r="O10" s="74"/>
      <c r="P10" s="75">
        <f>データ!$P$6</f>
        <v>90.53</v>
      </c>
      <c r="Q10" s="75"/>
      <c r="R10" s="75"/>
      <c r="S10" s="75"/>
      <c r="T10" s="75"/>
      <c r="U10" s="75"/>
      <c r="V10" s="75"/>
      <c r="W10" s="76">
        <f>データ!$Q$6</f>
        <v>2840</v>
      </c>
      <c r="X10" s="76"/>
      <c r="Y10" s="76"/>
      <c r="Z10" s="76"/>
      <c r="AA10" s="76"/>
      <c r="AB10" s="76"/>
      <c r="AC10" s="76"/>
      <c r="AD10" s="2"/>
      <c r="AE10" s="2"/>
      <c r="AF10" s="2"/>
      <c r="AG10" s="2"/>
      <c r="AH10" s="4"/>
      <c r="AI10" s="4"/>
      <c r="AJ10" s="4"/>
      <c r="AK10" s="4"/>
      <c r="AL10" s="76">
        <f>データ!$U$6</f>
        <v>130789</v>
      </c>
      <c r="AM10" s="76"/>
      <c r="AN10" s="76"/>
      <c r="AO10" s="76"/>
      <c r="AP10" s="76"/>
      <c r="AQ10" s="76"/>
      <c r="AR10" s="76"/>
      <c r="AS10" s="76"/>
      <c r="AT10" s="72">
        <f>データ!$V$6</f>
        <v>98.7</v>
      </c>
      <c r="AU10" s="73"/>
      <c r="AV10" s="73"/>
      <c r="AW10" s="73"/>
      <c r="AX10" s="73"/>
      <c r="AY10" s="73"/>
      <c r="AZ10" s="73"/>
      <c r="BA10" s="73"/>
      <c r="BB10" s="75">
        <f>データ!$W$6</f>
        <v>1325.12</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119</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h15YXc8+PbB1qoY4TOo/YY0B6dLh9m34+RfimkZSleagiWrjlYn0zgAePQ64WOyAwng7Kk3wsotVmd16FGhA==" saltValue="rmCt4jWtSnXs2HAiC03Db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352152</v>
      </c>
      <c r="D6" s="33">
        <f t="shared" si="3"/>
        <v>46</v>
      </c>
      <c r="E6" s="33">
        <f t="shared" si="3"/>
        <v>1</v>
      </c>
      <c r="F6" s="33">
        <f t="shared" si="3"/>
        <v>0</v>
      </c>
      <c r="G6" s="33">
        <f t="shared" si="3"/>
        <v>1</v>
      </c>
      <c r="H6" s="33" t="str">
        <f t="shared" si="3"/>
        <v>山口県　周南市</v>
      </c>
      <c r="I6" s="33" t="str">
        <f t="shared" si="3"/>
        <v>法適用</v>
      </c>
      <c r="J6" s="33" t="str">
        <f t="shared" si="3"/>
        <v>水道事業</v>
      </c>
      <c r="K6" s="33" t="str">
        <f t="shared" si="3"/>
        <v>末端給水事業</v>
      </c>
      <c r="L6" s="33" t="str">
        <f t="shared" si="3"/>
        <v>A3</v>
      </c>
      <c r="M6" s="33" t="str">
        <f t="shared" si="3"/>
        <v>自治体職員 その他</v>
      </c>
      <c r="N6" s="34" t="str">
        <f t="shared" si="3"/>
        <v>-</v>
      </c>
      <c r="O6" s="34">
        <f t="shared" si="3"/>
        <v>55.26</v>
      </c>
      <c r="P6" s="34">
        <f t="shared" si="3"/>
        <v>90.53</v>
      </c>
      <c r="Q6" s="34">
        <f t="shared" si="3"/>
        <v>2840</v>
      </c>
      <c r="R6" s="34">
        <f t="shared" si="3"/>
        <v>145188</v>
      </c>
      <c r="S6" s="34">
        <f t="shared" si="3"/>
        <v>656.29</v>
      </c>
      <c r="T6" s="34">
        <f t="shared" si="3"/>
        <v>221.23</v>
      </c>
      <c r="U6" s="34">
        <f t="shared" si="3"/>
        <v>130789</v>
      </c>
      <c r="V6" s="34">
        <f t="shared" si="3"/>
        <v>98.7</v>
      </c>
      <c r="W6" s="34">
        <f t="shared" si="3"/>
        <v>1325.12</v>
      </c>
      <c r="X6" s="35">
        <f>IF(X7="",NA(),X7)</f>
        <v>113.46</v>
      </c>
      <c r="Y6" s="35">
        <f t="shared" ref="Y6:AG6" si="4">IF(Y7="",NA(),Y7)</f>
        <v>111.46</v>
      </c>
      <c r="Z6" s="35">
        <f t="shared" si="4"/>
        <v>115.23</v>
      </c>
      <c r="AA6" s="35">
        <f t="shared" si="4"/>
        <v>112.7</v>
      </c>
      <c r="AB6" s="35">
        <f t="shared" si="4"/>
        <v>111.48</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1217.7</v>
      </c>
      <c r="AU6" s="35">
        <f t="shared" ref="AU6:BC6" si="6">IF(AU7="",NA(),AU7)</f>
        <v>229.21</v>
      </c>
      <c r="AV6" s="35">
        <f t="shared" si="6"/>
        <v>242.37</v>
      </c>
      <c r="AW6" s="35">
        <f t="shared" si="6"/>
        <v>208.99</v>
      </c>
      <c r="AX6" s="35">
        <f t="shared" si="6"/>
        <v>192.53</v>
      </c>
      <c r="AY6" s="35">
        <f t="shared" si="6"/>
        <v>648.09</v>
      </c>
      <c r="AZ6" s="35">
        <f t="shared" si="6"/>
        <v>344.19</v>
      </c>
      <c r="BA6" s="35">
        <f t="shared" si="6"/>
        <v>352.05</v>
      </c>
      <c r="BB6" s="35">
        <f t="shared" si="6"/>
        <v>349.04</v>
      </c>
      <c r="BC6" s="35">
        <f t="shared" si="6"/>
        <v>337.49</v>
      </c>
      <c r="BD6" s="34" t="str">
        <f>IF(BD7="","",IF(BD7="-","【-】","【"&amp;SUBSTITUTE(TEXT(BD7,"#,##0.00"),"-","△")&amp;"】"))</f>
        <v>【264.34】</v>
      </c>
      <c r="BE6" s="35">
        <f>IF(BE7="",NA(),BE7)</f>
        <v>462.37</v>
      </c>
      <c r="BF6" s="35">
        <f t="shared" ref="BF6:BN6" si="7">IF(BF7="",NA(),BF7)</f>
        <v>455.29</v>
      </c>
      <c r="BG6" s="35">
        <f t="shared" si="7"/>
        <v>430.31</v>
      </c>
      <c r="BH6" s="35">
        <f t="shared" si="7"/>
        <v>590.24</v>
      </c>
      <c r="BI6" s="35">
        <f t="shared" si="7"/>
        <v>573.36</v>
      </c>
      <c r="BJ6" s="35">
        <f t="shared" si="7"/>
        <v>253.86</v>
      </c>
      <c r="BK6" s="35">
        <f t="shared" si="7"/>
        <v>252.09</v>
      </c>
      <c r="BL6" s="35">
        <f t="shared" si="7"/>
        <v>250.76</v>
      </c>
      <c r="BM6" s="35">
        <f t="shared" si="7"/>
        <v>254.54</v>
      </c>
      <c r="BN6" s="35">
        <f t="shared" si="7"/>
        <v>265.92</v>
      </c>
      <c r="BO6" s="34" t="str">
        <f>IF(BO7="","",IF(BO7="-","【-】","【"&amp;SUBSTITUTE(TEXT(BO7,"#,##0.00"),"-","△")&amp;"】"))</f>
        <v>【274.27】</v>
      </c>
      <c r="BP6" s="35">
        <f>IF(BP7="",NA(),BP7)</f>
        <v>102.74</v>
      </c>
      <c r="BQ6" s="35">
        <f t="shared" ref="BQ6:BY6" si="8">IF(BQ7="",NA(),BQ7)</f>
        <v>102.62</v>
      </c>
      <c r="BR6" s="35">
        <f t="shared" si="8"/>
        <v>107.63</v>
      </c>
      <c r="BS6" s="35">
        <f t="shared" si="8"/>
        <v>104.93</v>
      </c>
      <c r="BT6" s="35">
        <f t="shared" si="8"/>
        <v>98.69</v>
      </c>
      <c r="BU6" s="35">
        <f t="shared" si="8"/>
        <v>100.07</v>
      </c>
      <c r="BV6" s="35">
        <f t="shared" si="8"/>
        <v>106.22</v>
      </c>
      <c r="BW6" s="35">
        <f t="shared" si="8"/>
        <v>106.69</v>
      </c>
      <c r="BX6" s="35">
        <f t="shared" si="8"/>
        <v>106.52</v>
      </c>
      <c r="BY6" s="35">
        <f t="shared" si="8"/>
        <v>105.86</v>
      </c>
      <c r="BZ6" s="34" t="str">
        <f>IF(BZ7="","",IF(BZ7="-","【-】","【"&amp;SUBSTITUTE(TEXT(BZ7,"#,##0.00"),"-","△")&amp;"】"))</f>
        <v>【104.36】</v>
      </c>
      <c r="CA6" s="35">
        <f>IF(CA7="",NA(),CA7)</f>
        <v>168.57</v>
      </c>
      <c r="CB6" s="35">
        <f t="shared" ref="CB6:CJ6" si="9">IF(CB7="",NA(),CB7)</f>
        <v>167.43</v>
      </c>
      <c r="CC6" s="35">
        <f t="shared" si="9"/>
        <v>159.05000000000001</v>
      </c>
      <c r="CD6" s="35">
        <f t="shared" si="9"/>
        <v>163.74</v>
      </c>
      <c r="CE6" s="35">
        <f t="shared" si="9"/>
        <v>169.97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50.31</v>
      </c>
      <c r="CM6" s="35">
        <f t="shared" ref="CM6:CU6" si="10">IF(CM7="",NA(),CM7)</f>
        <v>48.57</v>
      </c>
      <c r="CN6" s="35">
        <f t="shared" si="10"/>
        <v>47.9</v>
      </c>
      <c r="CO6" s="35">
        <f t="shared" si="10"/>
        <v>44.65</v>
      </c>
      <c r="CP6" s="35">
        <f t="shared" si="10"/>
        <v>47.49</v>
      </c>
      <c r="CQ6" s="35">
        <f t="shared" si="10"/>
        <v>62.45</v>
      </c>
      <c r="CR6" s="35">
        <f t="shared" si="10"/>
        <v>62.12</v>
      </c>
      <c r="CS6" s="35">
        <f t="shared" si="10"/>
        <v>62.26</v>
      </c>
      <c r="CT6" s="35">
        <f t="shared" si="10"/>
        <v>62.1</v>
      </c>
      <c r="CU6" s="35">
        <f t="shared" si="10"/>
        <v>62.38</v>
      </c>
      <c r="CV6" s="34" t="str">
        <f>IF(CV7="","",IF(CV7="-","【-】","【"&amp;SUBSTITUTE(TEXT(CV7,"#,##0.00"),"-","△")&amp;"】"))</f>
        <v>【60.41】</v>
      </c>
      <c r="CW6" s="35">
        <f>IF(CW7="",NA(),CW7)</f>
        <v>88.23</v>
      </c>
      <c r="CX6" s="35">
        <f t="shared" ref="CX6:DF6" si="11">IF(CX7="",NA(),CX7)</f>
        <v>88.92</v>
      </c>
      <c r="CY6" s="35">
        <f t="shared" si="11"/>
        <v>89.93</v>
      </c>
      <c r="CZ6" s="35">
        <f t="shared" si="11"/>
        <v>91.19</v>
      </c>
      <c r="DA6" s="35">
        <f t="shared" si="11"/>
        <v>90.76</v>
      </c>
      <c r="DB6" s="35">
        <f t="shared" si="11"/>
        <v>89.76</v>
      </c>
      <c r="DC6" s="35">
        <f t="shared" si="11"/>
        <v>89.45</v>
      </c>
      <c r="DD6" s="35">
        <f t="shared" si="11"/>
        <v>89.5</v>
      </c>
      <c r="DE6" s="35">
        <f t="shared" si="11"/>
        <v>89.52</v>
      </c>
      <c r="DF6" s="35">
        <f t="shared" si="11"/>
        <v>89.17</v>
      </c>
      <c r="DG6" s="34" t="str">
        <f>IF(DG7="","",IF(DG7="-","【-】","【"&amp;SUBSTITUTE(TEXT(DG7,"#,##0.00"),"-","△")&amp;"】"))</f>
        <v>【89.93】</v>
      </c>
      <c r="DH6" s="35">
        <f>IF(DH7="",NA(),DH7)</f>
        <v>47.72</v>
      </c>
      <c r="DI6" s="35">
        <f t="shared" ref="DI6:DQ6" si="12">IF(DI7="",NA(),DI7)</f>
        <v>52.29</v>
      </c>
      <c r="DJ6" s="35">
        <f t="shared" si="12"/>
        <v>53.1</v>
      </c>
      <c r="DK6" s="35">
        <f t="shared" si="12"/>
        <v>48.88</v>
      </c>
      <c r="DL6" s="35">
        <f t="shared" si="12"/>
        <v>49.02</v>
      </c>
      <c r="DM6" s="35">
        <f t="shared" si="12"/>
        <v>41.12</v>
      </c>
      <c r="DN6" s="35">
        <f t="shared" si="12"/>
        <v>44.91</v>
      </c>
      <c r="DO6" s="35">
        <f t="shared" si="12"/>
        <v>45.89</v>
      </c>
      <c r="DP6" s="35">
        <f t="shared" si="12"/>
        <v>46.58</v>
      </c>
      <c r="DQ6" s="35">
        <f t="shared" si="12"/>
        <v>46.99</v>
      </c>
      <c r="DR6" s="34" t="str">
        <f>IF(DR7="","",IF(DR7="-","【-】","【"&amp;SUBSTITUTE(TEXT(DR7,"#,##0.00"),"-","△")&amp;"】"))</f>
        <v>【48.12】</v>
      </c>
      <c r="DS6" s="35">
        <f>IF(DS7="",NA(),DS7)</f>
        <v>21.72</v>
      </c>
      <c r="DT6" s="35">
        <f t="shared" ref="DT6:EB6" si="13">IF(DT7="",NA(),DT7)</f>
        <v>22.78</v>
      </c>
      <c r="DU6" s="35">
        <f t="shared" si="13"/>
        <v>23.94</v>
      </c>
      <c r="DV6" s="35">
        <f t="shared" si="13"/>
        <v>21.9</v>
      </c>
      <c r="DW6" s="35">
        <f t="shared" si="13"/>
        <v>22.28</v>
      </c>
      <c r="DX6" s="35">
        <f t="shared" si="13"/>
        <v>10.9</v>
      </c>
      <c r="DY6" s="35">
        <f t="shared" si="13"/>
        <v>12.03</v>
      </c>
      <c r="DZ6" s="35">
        <f t="shared" si="13"/>
        <v>13.14</v>
      </c>
      <c r="EA6" s="35">
        <f t="shared" si="13"/>
        <v>14.45</v>
      </c>
      <c r="EB6" s="35">
        <f t="shared" si="13"/>
        <v>15.83</v>
      </c>
      <c r="EC6" s="34" t="str">
        <f>IF(EC7="","",IF(EC7="-","【-】","【"&amp;SUBSTITUTE(TEXT(EC7,"#,##0.00"),"-","△")&amp;"】"))</f>
        <v>【15.89】</v>
      </c>
      <c r="ED6" s="35">
        <f>IF(ED7="",NA(),ED7)</f>
        <v>1.63</v>
      </c>
      <c r="EE6" s="35">
        <f t="shared" ref="EE6:EM6" si="14">IF(EE7="",NA(),EE7)</f>
        <v>1.35</v>
      </c>
      <c r="EF6" s="35">
        <f t="shared" si="14"/>
        <v>1.27</v>
      </c>
      <c r="EG6" s="35">
        <f t="shared" si="14"/>
        <v>0.82</v>
      </c>
      <c r="EH6" s="35">
        <f t="shared" si="14"/>
        <v>0.75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352152</v>
      </c>
      <c r="D7" s="37">
        <v>46</v>
      </c>
      <c r="E7" s="37">
        <v>1</v>
      </c>
      <c r="F7" s="37">
        <v>0</v>
      </c>
      <c r="G7" s="37">
        <v>1</v>
      </c>
      <c r="H7" s="37" t="s">
        <v>105</v>
      </c>
      <c r="I7" s="37" t="s">
        <v>106</v>
      </c>
      <c r="J7" s="37" t="s">
        <v>107</v>
      </c>
      <c r="K7" s="37" t="s">
        <v>108</v>
      </c>
      <c r="L7" s="37" t="s">
        <v>109</v>
      </c>
      <c r="M7" s="37" t="s">
        <v>110</v>
      </c>
      <c r="N7" s="38" t="s">
        <v>111</v>
      </c>
      <c r="O7" s="38">
        <v>55.26</v>
      </c>
      <c r="P7" s="38">
        <v>90.53</v>
      </c>
      <c r="Q7" s="38">
        <v>2840</v>
      </c>
      <c r="R7" s="38">
        <v>145188</v>
      </c>
      <c r="S7" s="38">
        <v>656.29</v>
      </c>
      <c r="T7" s="38">
        <v>221.23</v>
      </c>
      <c r="U7" s="38">
        <v>130789</v>
      </c>
      <c r="V7" s="38">
        <v>98.7</v>
      </c>
      <c r="W7" s="38">
        <v>1325.12</v>
      </c>
      <c r="X7" s="38">
        <v>113.46</v>
      </c>
      <c r="Y7" s="38">
        <v>111.46</v>
      </c>
      <c r="Z7" s="38">
        <v>115.23</v>
      </c>
      <c r="AA7" s="38">
        <v>112.7</v>
      </c>
      <c r="AB7" s="38">
        <v>111.48</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1217.7</v>
      </c>
      <c r="AU7" s="38">
        <v>229.21</v>
      </c>
      <c r="AV7" s="38">
        <v>242.37</v>
      </c>
      <c r="AW7" s="38">
        <v>208.99</v>
      </c>
      <c r="AX7" s="38">
        <v>192.53</v>
      </c>
      <c r="AY7" s="38">
        <v>648.09</v>
      </c>
      <c r="AZ7" s="38">
        <v>344.19</v>
      </c>
      <c r="BA7" s="38">
        <v>352.05</v>
      </c>
      <c r="BB7" s="38">
        <v>349.04</v>
      </c>
      <c r="BC7" s="38">
        <v>337.49</v>
      </c>
      <c r="BD7" s="38">
        <v>264.33999999999997</v>
      </c>
      <c r="BE7" s="38">
        <v>462.37</v>
      </c>
      <c r="BF7" s="38">
        <v>455.29</v>
      </c>
      <c r="BG7" s="38">
        <v>430.31</v>
      </c>
      <c r="BH7" s="38">
        <v>590.24</v>
      </c>
      <c r="BI7" s="38">
        <v>573.36</v>
      </c>
      <c r="BJ7" s="38">
        <v>253.86</v>
      </c>
      <c r="BK7" s="38">
        <v>252.09</v>
      </c>
      <c r="BL7" s="38">
        <v>250.76</v>
      </c>
      <c r="BM7" s="38">
        <v>254.54</v>
      </c>
      <c r="BN7" s="38">
        <v>265.92</v>
      </c>
      <c r="BO7" s="38">
        <v>274.27</v>
      </c>
      <c r="BP7" s="38">
        <v>102.74</v>
      </c>
      <c r="BQ7" s="38">
        <v>102.62</v>
      </c>
      <c r="BR7" s="38">
        <v>107.63</v>
      </c>
      <c r="BS7" s="38">
        <v>104.93</v>
      </c>
      <c r="BT7" s="38">
        <v>98.69</v>
      </c>
      <c r="BU7" s="38">
        <v>100.07</v>
      </c>
      <c r="BV7" s="38">
        <v>106.22</v>
      </c>
      <c r="BW7" s="38">
        <v>106.69</v>
      </c>
      <c r="BX7" s="38">
        <v>106.52</v>
      </c>
      <c r="BY7" s="38">
        <v>105.86</v>
      </c>
      <c r="BZ7" s="38">
        <v>104.36</v>
      </c>
      <c r="CA7" s="38">
        <v>168.57</v>
      </c>
      <c r="CB7" s="38">
        <v>167.43</v>
      </c>
      <c r="CC7" s="38">
        <v>159.05000000000001</v>
      </c>
      <c r="CD7" s="38">
        <v>163.74</v>
      </c>
      <c r="CE7" s="38">
        <v>169.97</v>
      </c>
      <c r="CF7" s="38">
        <v>164.93</v>
      </c>
      <c r="CG7" s="38">
        <v>155.22999999999999</v>
      </c>
      <c r="CH7" s="38">
        <v>154.91999999999999</v>
      </c>
      <c r="CI7" s="38">
        <v>155.80000000000001</v>
      </c>
      <c r="CJ7" s="38">
        <v>158.58000000000001</v>
      </c>
      <c r="CK7" s="38">
        <v>165.71</v>
      </c>
      <c r="CL7" s="38">
        <v>50.31</v>
      </c>
      <c r="CM7" s="38">
        <v>48.57</v>
      </c>
      <c r="CN7" s="38">
        <v>47.9</v>
      </c>
      <c r="CO7" s="38">
        <v>44.65</v>
      </c>
      <c r="CP7" s="38">
        <v>47.49</v>
      </c>
      <c r="CQ7" s="38">
        <v>62.45</v>
      </c>
      <c r="CR7" s="38">
        <v>62.12</v>
      </c>
      <c r="CS7" s="38">
        <v>62.26</v>
      </c>
      <c r="CT7" s="38">
        <v>62.1</v>
      </c>
      <c r="CU7" s="38">
        <v>62.38</v>
      </c>
      <c r="CV7" s="38">
        <v>60.41</v>
      </c>
      <c r="CW7" s="38">
        <v>88.23</v>
      </c>
      <c r="CX7" s="38">
        <v>88.92</v>
      </c>
      <c r="CY7" s="38">
        <v>89.93</v>
      </c>
      <c r="CZ7" s="38">
        <v>91.19</v>
      </c>
      <c r="DA7" s="38">
        <v>90.76</v>
      </c>
      <c r="DB7" s="38">
        <v>89.76</v>
      </c>
      <c r="DC7" s="38">
        <v>89.45</v>
      </c>
      <c r="DD7" s="38">
        <v>89.5</v>
      </c>
      <c r="DE7" s="38">
        <v>89.52</v>
      </c>
      <c r="DF7" s="38">
        <v>89.17</v>
      </c>
      <c r="DG7" s="38">
        <v>89.93</v>
      </c>
      <c r="DH7" s="38">
        <v>47.72</v>
      </c>
      <c r="DI7" s="38">
        <v>52.29</v>
      </c>
      <c r="DJ7" s="38">
        <v>53.1</v>
      </c>
      <c r="DK7" s="38">
        <v>48.88</v>
      </c>
      <c r="DL7" s="38">
        <v>49.02</v>
      </c>
      <c r="DM7" s="38">
        <v>41.12</v>
      </c>
      <c r="DN7" s="38">
        <v>44.91</v>
      </c>
      <c r="DO7" s="38">
        <v>45.89</v>
      </c>
      <c r="DP7" s="38">
        <v>46.58</v>
      </c>
      <c r="DQ7" s="38">
        <v>46.99</v>
      </c>
      <c r="DR7" s="38">
        <v>48.12</v>
      </c>
      <c r="DS7" s="38">
        <v>21.72</v>
      </c>
      <c r="DT7" s="38">
        <v>22.78</v>
      </c>
      <c r="DU7" s="38">
        <v>23.94</v>
      </c>
      <c r="DV7" s="38">
        <v>21.9</v>
      </c>
      <c r="DW7" s="38">
        <v>22.28</v>
      </c>
      <c r="DX7" s="38">
        <v>10.9</v>
      </c>
      <c r="DY7" s="38">
        <v>12.03</v>
      </c>
      <c r="DZ7" s="38">
        <v>13.14</v>
      </c>
      <c r="EA7" s="38">
        <v>14.45</v>
      </c>
      <c r="EB7" s="38">
        <v>15.83</v>
      </c>
      <c r="EC7" s="38">
        <v>15.89</v>
      </c>
      <c r="ED7" s="38">
        <v>1.63</v>
      </c>
      <c r="EE7" s="38">
        <v>1.35</v>
      </c>
      <c r="EF7" s="38">
        <v>1.27</v>
      </c>
      <c r="EG7" s="38">
        <v>0.82</v>
      </c>
      <c r="EH7" s="38">
        <v>0.75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6171</cp:lastModifiedBy>
  <cp:lastPrinted>2019-02-05T00:58:40Z</cp:lastPrinted>
  <dcterms:created xsi:type="dcterms:W3CDTF">2018-12-03T08:36:39Z</dcterms:created>
  <dcterms:modified xsi:type="dcterms:W3CDTF">2019-02-05T00:58:48Z</dcterms:modified>
  <cp:category/>
</cp:coreProperties>
</file>