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04 経営比較分析\H30経営比較分析\04 【29決算分作成】H31.1.11公営企業に係る経営比較分析表（平成29年度決算）の分析等について\04団体提出\05駐車場事業\07岩国市\99 最終版\"/>
    </mc:Choice>
  </mc:AlternateContent>
  <workbookProtection workbookAlgorithmName="SHA-512" workbookHashValue="mZ6zOp6FFBaRFNfOpUc0TFddBKKdgQAoH3J7ZesFF4bTVlvsTT+H9olKwirrtqCNES870Acptpp2BHuH4XLW9Q==" workbookSaltValue="SaVS05orr9s13E9EY0fsy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LH32" i="4" s="1"/>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BK7" i="5"/>
  <c r="BJ7" i="5"/>
  <c r="HJ52" i="4" s="1"/>
  <c r="BI7" i="5"/>
  <c r="BH7" i="5"/>
  <c r="BG7" i="5"/>
  <c r="BF7" i="5"/>
  <c r="EL52" i="4" s="1"/>
  <c r="BD7" i="5"/>
  <c r="BC7" i="5"/>
  <c r="BB7" i="5"/>
  <c r="BA7" i="5"/>
  <c r="AZ7" i="5"/>
  <c r="AY7" i="5"/>
  <c r="AX7" i="5"/>
  <c r="AW7" i="5"/>
  <c r="AV7" i="5"/>
  <c r="AU7" i="5"/>
  <c r="AS7" i="5"/>
  <c r="AR7" i="5"/>
  <c r="GQ32" i="4" s="1"/>
  <c r="AQ7" i="5"/>
  <c r="AP7" i="5"/>
  <c r="AO7" i="5"/>
  <c r="AN7" i="5"/>
  <c r="HJ31" i="4" s="1"/>
  <c r="AM7" i="5"/>
  <c r="AL7" i="5"/>
  <c r="AK7" i="5"/>
  <c r="AJ7" i="5"/>
  <c r="EL31" i="4" s="1"/>
  <c r="AH7" i="5"/>
  <c r="AG7" i="5"/>
  <c r="AF7" i="5"/>
  <c r="AE7" i="5"/>
  <c r="AD7" i="5"/>
  <c r="AC7" i="5"/>
  <c r="AB7" i="5"/>
  <c r="AA7" i="5"/>
  <c r="Z7" i="5"/>
  <c r="Y7" i="5"/>
  <c r="X7" i="5"/>
  <c r="W7" i="5"/>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FE53" i="4"/>
  <c r="EL53" i="4"/>
  <c r="CS53" i="4"/>
  <c r="BZ53" i="4"/>
  <c r="BG53" i="4"/>
  <c r="AN53" i="4"/>
  <c r="U53" i="4"/>
  <c r="MA52" i="4"/>
  <c r="LH52" i="4"/>
  <c r="KO52" i="4"/>
  <c r="JV52" i="4"/>
  <c r="JC52" i="4"/>
  <c r="GQ52" i="4"/>
  <c r="FX52" i="4"/>
  <c r="FE52" i="4"/>
  <c r="CS52" i="4"/>
  <c r="BZ52" i="4"/>
  <c r="BG52" i="4"/>
  <c r="AN52" i="4"/>
  <c r="U52" i="4"/>
  <c r="MA32" i="4"/>
  <c r="KO32" i="4"/>
  <c r="JV32" i="4"/>
  <c r="JC32" i="4"/>
  <c r="HJ32" i="4"/>
  <c r="FX32" i="4"/>
  <c r="FE32" i="4"/>
  <c r="EL32" i="4"/>
  <c r="CS32" i="4"/>
  <c r="BZ32" i="4"/>
  <c r="BG32" i="4"/>
  <c r="AN32" i="4"/>
  <c r="U32" i="4"/>
  <c r="MA31" i="4"/>
  <c r="LH31" i="4"/>
  <c r="KO31" i="4"/>
  <c r="JV31" i="4"/>
  <c r="JC31" i="4"/>
  <c r="GQ31" i="4"/>
  <c r="FX31" i="4"/>
  <c r="FE31" i="4"/>
  <c r="CS31" i="4"/>
  <c r="BZ31" i="4"/>
  <c r="BG31" i="4"/>
  <c r="AN31" i="4"/>
  <c r="U31" i="4"/>
  <c r="LJ10" i="4"/>
  <c r="JQ10" i="4"/>
  <c r="HX10" i="4"/>
  <c r="DU10" i="4"/>
  <c r="CF10" i="4"/>
  <c r="B10" i="4"/>
  <c r="LJ8" i="4"/>
  <c r="JQ8" i="4"/>
  <c r="FJ8" i="4"/>
  <c r="DU8" i="4"/>
  <c r="CF8" i="4"/>
  <c r="B8" i="4"/>
  <c r="MA51" i="4" l="1"/>
  <c r="MI76" i="4"/>
  <c r="HJ51" i="4"/>
  <c r="MA30" i="4"/>
  <c r="CS30" i="4"/>
  <c r="IT76" i="4"/>
  <c r="CS51" i="4"/>
  <c r="HJ30" i="4"/>
  <c r="BZ76" i="4"/>
  <c r="C11" i="5"/>
  <c r="D11" i="5"/>
  <c r="E11" i="5"/>
  <c r="B11" i="5"/>
  <c r="BZ30" i="4" l="1"/>
  <c r="BK76" i="4"/>
  <c r="LH51" i="4"/>
  <c r="LT76" i="4"/>
  <c r="GQ51" i="4"/>
  <c r="LH30" i="4"/>
  <c r="IE76" i="4"/>
  <c r="BZ51" i="4"/>
  <c r="GQ30" i="4"/>
  <c r="BG30" i="4"/>
  <c r="FX51" i="4"/>
  <c r="FX30" i="4"/>
  <c r="AV76" i="4"/>
  <c r="KO51" i="4"/>
  <c r="KO30" i="4"/>
  <c r="HP76" i="4"/>
  <c r="LE76" i="4"/>
  <c r="BG51" i="4"/>
  <c r="HA76" i="4"/>
  <c r="AN51" i="4"/>
  <c r="FE30" i="4"/>
  <c r="FE51" i="4"/>
  <c r="AN30" i="4"/>
  <c r="JV30" i="4"/>
  <c r="AG76" i="4"/>
  <c r="JV51" i="4"/>
  <c r="KP76" i="4"/>
  <c r="KA76" i="4"/>
  <c r="EL51" i="4"/>
  <c r="JC30" i="4"/>
  <c r="GL76" i="4"/>
  <c r="U51" i="4"/>
  <c r="EL30" i="4"/>
  <c r="U30" i="4"/>
  <c r="R76" i="4"/>
  <c r="JC51" i="4"/>
</calcChain>
</file>

<file path=xl/sharedStrings.xml><?xml version="1.0" encoding="utf-8"?>
<sst xmlns="http://schemas.openxmlformats.org/spreadsheetml/2006/main" count="287" uniqueCount="142">
  <si>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</si>
  <si>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</si>
  <si>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</si>
  <si>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</si>
  <si>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</si>
  <si>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</si>
  <si>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</si>
  <si>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</si>
  <si>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</si>
  <si>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</si>
  <si>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</si>
  <si>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</si>
  <si>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</si>
  <si>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</si>
  <si>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</si>
  <si>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</si>
  <si>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</si>
  <si>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</si>
  <si>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</si>
  <si>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</si>
  <si>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</si>
  <si>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</si>
  <si>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</si>
  <si>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</si>
  <si>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</si>
  <si>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</si>
  <si>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</si>
  <si>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</si>
  <si>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</si>
  <si>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</si>
  <si>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</si>
  <si>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</si>
  <si>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</si>
  <si>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</si>
  <si>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</si>
  <si>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</si>
  <si>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</si>
  <si>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</si>
  <si>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</si>
  <si>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</si>
  <si>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</si>
  <si>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</si>
  <si>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</si>
  <si>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</si>
  <si>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</si>
  <si>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</si>
  <si>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</si>
  <si>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</si>
  <si>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</si>
  <si>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</si>
  <si>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</si>
  <si>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</si>
  <si>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</si>
  <si>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</si>
  <si>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</si>
  <si>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</si>
  <si>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</si>
  <si>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</si>
  <si>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</si>
  <si>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</si>
  <si>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</si>
  <si>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</si>
  <si>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</si>
  <si>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</si>
  <si>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</si>
  <si>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</si>
  <si>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</si>
  <si>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</si>
  <si>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</si>
  <si>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</si>
  <si>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</si>
  <si>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</si>
  <si>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</si>
  <si>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</si>
  <si>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</si>
  <si>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</si>
  <si>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</si>
  <si>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</si>
  <si>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</si>
  <si>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</si>
  <si>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</si>
  <si>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</si>
  <si>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</si>
  <si>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</si>
  <si>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</si>
  <si>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</si>
  <si>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</si>
  <si>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</si>
  <si>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</si>
  <si>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</si>
  <si>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</si>
  <si>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</si>
  <si>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</si>
  <si>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</si>
  <si>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</si>
  <si>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</si>
  <si>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</si>
  <si>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</si>
  <si>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</si>
  <si>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</si>
  <si>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</si>
  <si>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</si>
  <si>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</si>
  <si>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</si>
  <si>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</si>
  <si>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</si>
  <si>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</si>
  <si>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</si>
  <si>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</si>
  <si>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</si>
  <si>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</si>
  <si>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</si>
  <si>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</si>
  <si>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</si>
  <si>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</si>
  <si>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</si>
  <si>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</si>
  <si>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</si>
  <si>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</si>
  <si>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</si>
  <si>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岩国市</t>
  </si>
  <si>
    <t>三笠橋駐車場</t>
  </si>
  <si>
    <t>法非適用</t>
  </si>
  <si>
    <t>駐車場整備事業</t>
  </si>
  <si>
    <t>-</t>
  </si>
  <si>
    <t>Ａ１Ｂ１</t>
  </si>
  <si>
    <t>非設置</t>
  </si>
  <si>
    <t>該当数値なし</t>
  </si>
  <si>
    <t>届出駐車場</t>
  </si>
  <si>
    <t>立体式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</si>
  <si>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</si>
  <si>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</si>
  <si>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</si>
  <si>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</si>
  <si>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</si>
  <si>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</si>
  <si>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</si>
  <si>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</si>
  <si>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と売上高GOP比率は、全国平均及び類似施設平均を大きく上回り、高い収益性を示す。そのため、他会計補助金に依存することなく、独立採算制の原則が維持されているといえる。なお、平成29年度の収益的収支比率が前年度に比べて上昇したのは、指定管理者からの納付金の見直しによる増額のためである。
　一方、EBITDAが全国平均及び類似施設平均を下回り、やや増加傾向が見られるが、以前として収益が継続して成長する見込みが高くはない。平成26年度に指定管理者制度へ移行してからは、やや改善しているとはいえ、今後とも収益性の安定的な成長に向けた取組みを検討する必要である。</t>
    <rPh sb="1" eb="3">
      <t>シュウエキ</t>
    </rPh>
    <rPh sb="3" eb="4">
      <t>テキ</t>
    </rPh>
    <rPh sb="4" eb="6">
      <t>シュウシ</t>
    </rPh>
    <rPh sb="6" eb="8">
      <t>ヒリツ</t>
    </rPh>
    <rPh sb="9" eb="11">
      <t>ウリアゲ</t>
    </rPh>
    <rPh sb="11" eb="12">
      <t>ダカ</t>
    </rPh>
    <rPh sb="15" eb="17">
      <t>ヒリツ</t>
    </rPh>
    <rPh sb="19" eb="21">
      <t>ゼンコク</t>
    </rPh>
    <rPh sb="21" eb="23">
      <t>ヘイキン</t>
    </rPh>
    <rPh sb="23" eb="24">
      <t>オヨ</t>
    </rPh>
    <rPh sb="25" eb="27">
      <t>ルイジ</t>
    </rPh>
    <rPh sb="27" eb="29">
      <t>シセツ</t>
    </rPh>
    <rPh sb="29" eb="31">
      <t>ヘイキン</t>
    </rPh>
    <rPh sb="32" eb="33">
      <t>オオ</t>
    </rPh>
    <rPh sb="35" eb="37">
      <t>ウワマワ</t>
    </rPh>
    <rPh sb="39" eb="40">
      <t>タカ</t>
    </rPh>
    <rPh sb="41" eb="44">
      <t>シュウエキセイ</t>
    </rPh>
    <rPh sb="45" eb="46">
      <t>シメ</t>
    </rPh>
    <rPh sb="53" eb="54">
      <t>ホカ</t>
    </rPh>
    <rPh sb="54" eb="56">
      <t>カイケイ</t>
    </rPh>
    <rPh sb="56" eb="59">
      <t>ホジョキン</t>
    </rPh>
    <rPh sb="60" eb="62">
      <t>イゾン</t>
    </rPh>
    <rPh sb="69" eb="71">
      <t>ドクリツ</t>
    </rPh>
    <rPh sb="71" eb="73">
      <t>サイサン</t>
    </rPh>
    <rPh sb="73" eb="74">
      <t>セイ</t>
    </rPh>
    <rPh sb="75" eb="77">
      <t>ゲンソク</t>
    </rPh>
    <rPh sb="78" eb="80">
      <t>イジ</t>
    </rPh>
    <rPh sb="102" eb="103">
      <t>テキ</t>
    </rPh>
    <rPh sb="134" eb="136">
      <t>ミナオ</t>
    </rPh>
    <rPh sb="151" eb="153">
      <t>イッポウ</t>
    </rPh>
    <rPh sb="161" eb="163">
      <t>ゼンコク</t>
    </rPh>
    <rPh sb="163" eb="165">
      <t>ヘイキン</t>
    </rPh>
    <rPh sb="165" eb="166">
      <t>オヨ</t>
    </rPh>
    <rPh sb="167" eb="169">
      <t>ルイジ</t>
    </rPh>
    <rPh sb="169" eb="171">
      <t>シセツ</t>
    </rPh>
    <rPh sb="171" eb="173">
      <t>ヘイキン</t>
    </rPh>
    <rPh sb="174" eb="175">
      <t>シタ</t>
    </rPh>
    <rPh sb="175" eb="176">
      <t>マワ</t>
    </rPh>
    <rPh sb="180" eb="182">
      <t>ゾウカ</t>
    </rPh>
    <rPh sb="182" eb="184">
      <t>ケイコウ</t>
    </rPh>
    <rPh sb="185" eb="186">
      <t>ミ</t>
    </rPh>
    <rPh sb="191" eb="193">
      <t>イゼン</t>
    </rPh>
    <rPh sb="196" eb="198">
      <t>シュウエキ</t>
    </rPh>
    <rPh sb="199" eb="201">
      <t>ケイゾク</t>
    </rPh>
    <rPh sb="203" eb="205">
      <t>セイチョウ</t>
    </rPh>
    <rPh sb="207" eb="209">
      <t>ミコ</t>
    </rPh>
    <rPh sb="211" eb="212">
      <t>タカ</t>
    </rPh>
    <rPh sb="217" eb="219">
      <t>ヘイセイ</t>
    </rPh>
    <rPh sb="221" eb="223">
      <t>ネンド</t>
    </rPh>
    <rPh sb="224" eb="226">
      <t>シテイ</t>
    </rPh>
    <rPh sb="226" eb="228">
      <t>カンリ</t>
    </rPh>
    <rPh sb="228" eb="229">
      <t>シャ</t>
    </rPh>
    <rPh sb="229" eb="231">
      <t>セイド</t>
    </rPh>
    <rPh sb="232" eb="234">
      <t>イコウ</t>
    </rPh>
    <rPh sb="242" eb="244">
      <t>カイゼン</t>
    </rPh>
    <rPh sb="253" eb="255">
      <t>コンゴ</t>
    </rPh>
    <rPh sb="257" eb="260">
      <t>シュウエキセイ</t>
    </rPh>
    <rPh sb="261" eb="264">
      <t>アンテイテキ</t>
    </rPh>
    <rPh sb="265" eb="267">
      <t>セイチョウ</t>
    </rPh>
    <rPh sb="268" eb="269">
      <t>ム</t>
    </rPh>
    <rPh sb="271" eb="273">
      <t>トリク</t>
    </rPh>
    <rPh sb="275" eb="277">
      <t>ケントウ</t>
    </rPh>
    <rPh sb="279" eb="281">
      <t>ヒツヨウ</t>
    </rPh>
    <phoneticPr fontId="5"/>
  </si>
  <si>
    <t>　建設後31年が経過しており、施設の老朽化が著しい。長期にわたり更新が必要で、その投資が多額に及ぶ見込みであるが、平成29年度から施設改修工事に着手している状況である。</t>
    <rPh sb="1" eb="3">
      <t>ケンセツ</t>
    </rPh>
    <rPh sb="3" eb="4">
      <t>ゴ</t>
    </rPh>
    <rPh sb="6" eb="7">
      <t>ネン</t>
    </rPh>
    <rPh sb="8" eb="10">
      <t>ケイカ</t>
    </rPh>
    <rPh sb="15" eb="17">
      <t>シセツ</t>
    </rPh>
    <rPh sb="18" eb="21">
      <t>ロウキュウカ</t>
    </rPh>
    <rPh sb="22" eb="23">
      <t>イチジル</t>
    </rPh>
    <rPh sb="57" eb="59">
      <t>ヘイセイ</t>
    </rPh>
    <rPh sb="61" eb="63">
      <t>ネンド</t>
    </rPh>
    <rPh sb="65" eb="67">
      <t>シセツ</t>
    </rPh>
    <rPh sb="67" eb="69">
      <t>カイシュウ</t>
    </rPh>
    <rPh sb="69" eb="71">
      <t>コウジ</t>
    </rPh>
    <rPh sb="72" eb="74">
      <t>チャクシュ</t>
    </rPh>
    <rPh sb="78" eb="80">
      <t>ジョウキョウ</t>
    </rPh>
    <phoneticPr fontId="5"/>
  </si>
  <si>
    <t>　稼働率は、全国平均及び類似施設平均を下回った状態で推移している。施設がある駅前周辺には民間の平面駐車場が増えており、今後、大幅な増加は難しい見込みであるが、施設改修を行いながら改善に向けた取組みを検討する必要がある。</t>
    <rPh sb="1" eb="3">
      <t>カドウ</t>
    </rPh>
    <rPh sb="3" eb="4">
      <t>リツ</t>
    </rPh>
    <rPh sb="6" eb="8">
      <t>ゼンコク</t>
    </rPh>
    <rPh sb="8" eb="10">
      <t>ヘイキン</t>
    </rPh>
    <rPh sb="10" eb="11">
      <t>オヨ</t>
    </rPh>
    <rPh sb="12" eb="14">
      <t>ルイジ</t>
    </rPh>
    <rPh sb="14" eb="16">
      <t>シセツ</t>
    </rPh>
    <rPh sb="16" eb="18">
      <t>ヘイキン</t>
    </rPh>
    <rPh sb="19" eb="21">
      <t>シタマワ</t>
    </rPh>
    <rPh sb="23" eb="25">
      <t>ジョウタイ</t>
    </rPh>
    <rPh sb="26" eb="28">
      <t>スイイ</t>
    </rPh>
    <rPh sb="33" eb="35">
      <t>シセツ</t>
    </rPh>
    <rPh sb="38" eb="40">
      <t>エキマエ</t>
    </rPh>
    <rPh sb="40" eb="42">
      <t>シュウヘン</t>
    </rPh>
    <rPh sb="44" eb="46">
      <t>ミンカン</t>
    </rPh>
    <rPh sb="47" eb="49">
      <t>ヘイメン</t>
    </rPh>
    <rPh sb="49" eb="51">
      <t>チュウシャ</t>
    </rPh>
    <rPh sb="51" eb="52">
      <t>ジョウ</t>
    </rPh>
    <rPh sb="53" eb="54">
      <t>フ</t>
    </rPh>
    <rPh sb="59" eb="61">
      <t>コンゴ</t>
    </rPh>
    <rPh sb="62" eb="64">
      <t>オオハバ</t>
    </rPh>
    <rPh sb="65" eb="67">
      <t>ゾウカ</t>
    </rPh>
    <rPh sb="68" eb="69">
      <t>ムズカ</t>
    </rPh>
    <rPh sb="71" eb="73">
      <t>ミコ</t>
    </rPh>
    <rPh sb="79" eb="81">
      <t>シセツ</t>
    </rPh>
    <rPh sb="81" eb="83">
      <t>カイシュウ</t>
    </rPh>
    <rPh sb="84" eb="85">
      <t>オコナ</t>
    </rPh>
    <rPh sb="89" eb="91">
      <t>カイゼン</t>
    </rPh>
    <rPh sb="92" eb="93">
      <t>ム</t>
    </rPh>
    <rPh sb="95" eb="97">
      <t>トリク</t>
    </rPh>
    <rPh sb="99" eb="101">
      <t>ケントウ</t>
    </rPh>
    <rPh sb="103" eb="105">
      <t>ヒツヨウ</t>
    </rPh>
    <phoneticPr fontId="5"/>
  </si>
  <si>
    <t>　本施設は、高い収益性により、概ね安定的な経営状況を維持している。しかし、施設の更新費用が多額となる見込みから、成長率や稼働率を改善していく取組みを検討する必要がある。</t>
    <rPh sb="1" eb="2">
      <t>ホン</t>
    </rPh>
    <rPh sb="2" eb="4">
      <t>シセツ</t>
    </rPh>
    <rPh sb="6" eb="7">
      <t>タカ</t>
    </rPh>
    <rPh sb="8" eb="11">
      <t>シュウエキセイ</t>
    </rPh>
    <rPh sb="15" eb="16">
      <t>オオム</t>
    </rPh>
    <rPh sb="17" eb="20">
      <t>アンテイテキ</t>
    </rPh>
    <rPh sb="21" eb="23">
      <t>ケイエイ</t>
    </rPh>
    <rPh sb="23" eb="25">
      <t>ジョウキョウ</t>
    </rPh>
    <rPh sb="26" eb="28">
      <t>イジ</t>
    </rPh>
    <rPh sb="37" eb="39">
      <t>シセツ</t>
    </rPh>
    <rPh sb="40" eb="42">
      <t>コウシン</t>
    </rPh>
    <rPh sb="42" eb="44">
      <t>ヒヨウ</t>
    </rPh>
    <rPh sb="45" eb="47">
      <t>タガク</t>
    </rPh>
    <rPh sb="50" eb="52">
      <t>ミコ</t>
    </rPh>
    <rPh sb="56" eb="59">
      <t>セイチョウリツ</t>
    </rPh>
    <rPh sb="60" eb="62">
      <t>カドウ</t>
    </rPh>
    <rPh sb="62" eb="63">
      <t>リツ</t>
    </rPh>
    <rPh sb="64" eb="66">
      <t>カイゼン</t>
    </rPh>
    <rPh sb="70" eb="72">
      <t>トリク</t>
    </rPh>
    <rPh sb="74" eb="76">
      <t>ケントウ</t>
    </rPh>
    <rPh sb="78" eb="8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</si>
</sst>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3"/>
          <c:y val="0.15806945669028452"/>
          <c:w val="0.8561903206838590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125.7</c:v>
                </c:pt>
                <c:pt idx="1">
                  <c:v>612.6</c:v>
                </c:pt>
                <c:pt idx="2">
                  <c:v>7151.1</c:v>
                </c:pt>
                <c:pt idx="3">
                  <c:v>862.3</c:v>
                </c:pt>
                <c:pt idx="4">
                  <c:v>2223.5</c:v>
                </c:pt>
              </c:numCache>
            </c:numRef>
          </c:val>
          <c:extLst xmlns:c16r2="http://schemas.microsoft.com/office/drawing/2015/06/chart">
            <c:ext xmlns:c16="http://schemas.microsoft.com/office/drawing/2014/chart" uri="{C3380CC4-5D6E-409C-BE32-E72D297353CC}">
              <c16:uniqueId val="{00000000-F54C-4551-92E7-6A95D5713430}"/>
            </c:ext>
          </c:extLst>
        </c:ser>
        <c:dLbls>
          <c:showLegendKey val="0"/>
          <c:showVal val="0"/>
          <c:showCatName val="0"/>
          <c:showSerName val="0"/>
          <c:showPercent val="0"/>
          <c:showBubbleSize val="0"/>
        </c:dLbls>
        <c:gapWidth val="150"/>
        <c:axId val="391798120"/>
        <c:axId val="33828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F54C-4551-92E7-6A95D5713430}"/>
            </c:ext>
          </c:extLst>
        </c:ser>
        <c:dLbls>
          <c:showLegendKey val="0"/>
          <c:showVal val="0"/>
          <c:showCatName val="0"/>
          <c:showSerName val="0"/>
          <c:showPercent val="0"/>
          <c:showBubbleSize val="0"/>
        </c:dLbls>
        <c:marker val="1"/>
        <c:smooth val="0"/>
        <c:axId val="391798120"/>
        <c:axId val="338281488"/>
      </c:lineChart>
      <c:dateAx>
        <c:axId val="391798120"/>
        <c:scaling>
          <c:orientation val="minMax"/>
        </c:scaling>
        <c:delete val="1"/>
        <c:axPos val="b"/>
        <c:numFmt formatCode="ge" sourceLinked="1"/>
        <c:majorTickMark val="none"/>
        <c:minorTickMark val="none"/>
        <c:tickLblPos val="none"/>
        <c:crossAx val="338281488"/>
        <c:crosses val="autoZero"/>
        <c:auto val="1"/>
        <c:lblOffset val="100"/>
        <c:baseTimeUnit val="years"/>
      </c:dateAx>
      <c:valAx>
        <c:axId val="338281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798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8"/>
          <c:y val="0"/>
        </c:manualLayout>
      </c:layout>
      <c:overlay val="1"/>
      <c:spPr>
        <a:noFill/>
      </c:spPr>
    </c:title>
    <c:autoTitleDeleted val="0"/>
    <c:plotArea>
      <c:layout>
        <c:manualLayout>
          <c:layoutTarget val="inner"/>
          <c:xMode val="edge"/>
          <c:yMode val="edge"/>
          <c:x val="0.12620252775881655"/>
          <c:y val="0.15806945669028452"/>
          <c:w val="0.8485038162459160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207-4909-BFA4-E94A8CDE2F10}"/>
            </c:ext>
          </c:extLst>
        </c:ser>
        <c:dLbls>
          <c:showLegendKey val="0"/>
          <c:showVal val="0"/>
          <c:showCatName val="0"/>
          <c:showSerName val="0"/>
          <c:showPercent val="0"/>
          <c:showBubbleSize val="0"/>
        </c:dLbls>
        <c:gapWidth val="150"/>
        <c:axId val="338285016"/>
        <c:axId val="33828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B207-4909-BFA4-E94A8CDE2F10}"/>
            </c:ext>
          </c:extLst>
        </c:ser>
        <c:dLbls>
          <c:showLegendKey val="0"/>
          <c:showVal val="0"/>
          <c:showCatName val="0"/>
          <c:showSerName val="0"/>
          <c:showPercent val="0"/>
          <c:showBubbleSize val="0"/>
        </c:dLbls>
        <c:marker val="1"/>
        <c:smooth val="0"/>
        <c:axId val="338285016"/>
        <c:axId val="338285408"/>
      </c:lineChart>
      <c:dateAx>
        <c:axId val="338285016"/>
        <c:scaling>
          <c:orientation val="minMax"/>
        </c:scaling>
        <c:delete val="1"/>
        <c:axPos val="b"/>
        <c:numFmt formatCode="ge" sourceLinked="1"/>
        <c:majorTickMark val="none"/>
        <c:minorTickMark val="none"/>
        <c:tickLblPos val="none"/>
        <c:crossAx val="338285408"/>
        <c:crosses val="autoZero"/>
        <c:auto val="1"/>
        <c:lblOffset val="100"/>
        <c:baseTimeUnit val="years"/>
      </c:dateAx>
      <c:valAx>
        <c:axId val="33828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285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91"/>
          <c:y val="0.15806945669028452"/>
          <c:w val="0.848598888016885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7B8-489E-A84C-4A77CC7D51B4}"/>
            </c:ext>
          </c:extLst>
        </c:ser>
        <c:dLbls>
          <c:showLegendKey val="0"/>
          <c:showVal val="0"/>
          <c:showCatName val="0"/>
          <c:showSerName val="0"/>
          <c:showPercent val="0"/>
          <c:showBubbleSize val="0"/>
        </c:dLbls>
        <c:gapWidth val="150"/>
        <c:axId val="393301152"/>
        <c:axId val="33771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7B8-489E-A84C-4A77CC7D51B4}"/>
            </c:ext>
          </c:extLst>
        </c:ser>
        <c:dLbls>
          <c:showLegendKey val="0"/>
          <c:showVal val="0"/>
          <c:showCatName val="0"/>
          <c:showSerName val="0"/>
          <c:showPercent val="0"/>
          <c:showBubbleSize val="0"/>
        </c:dLbls>
        <c:marker val="1"/>
        <c:smooth val="0"/>
        <c:axId val="393301152"/>
        <c:axId val="337718040"/>
      </c:lineChart>
      <c:dateAx>
        <c:axId val="393301152"/>
        <c:scaling>
          <c:orientation val="minMax"/>
        </c:scaling>
        <c:delete val="1"/>
        <c:axPos val="b"/>
        <c:numFmt formatCode="ge" sourceLinked="1"/>
        <c:majorTickMark val="none"/>
        <c:minorTickMark val="none"/>
        <c:tickLblPos val="none"/>
        <c:crossAx val="337718040"/>
        <c:crosses val="autoZero"/>
        <c:auto val="1"/>
        <c:lblOffset val="100"/>
        <c:baseTimeUnit val="years"/>
      </c:dateAx>
      <c:valAx>
        <c:axId val="337718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30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6"/>
          <c:y val="0"/>
        </c:manualLayout>
      </c:layout>
      <c:overlay val="1"/>
      <c:spPr>
        <a:noFill/>
      </c:spPr>
    </c:title>
    <c:autoTitleDeleted val="0"/>
    <c:plotArea>
      <c:layout>
        <c:manualLayout>
          <c:layoutTarget val="inner"/>
          <c:xMode val="edge"/>
          <c:yMode val="edge"/>
          <c:x val="0.11721970478722087"/>
          <c:y val="0.15806945669028452"/>
          <c:w val="0.8482468001350025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3D5-454D-A065-8A31984D9536}"/>
            </c:ext>
          </c:extLst>
        </c:ser>
        <c:dLbls>
          <c:showLegendKey val="0"/>
          <c:showVal val="0"/>
          <c:showCatName val="0"/>
          <c:showSerName val="0"/>
          <c:showPercent val="0"/>
          <c:showBubbleSize val="0"/>
        </c:dLbls>
        <c:gapWidth val="150"/>
        <c:axId val="394746392"/>
        <c:axId val="39474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3D5-454D-A065-8A31984D9536}"/>
            </c:ext>
          </c:extLst>
        </c:ser>
        <c:dLbls>
          <c:showLegendKey val="0"/>
          <c:showVal val="0"/>
          <c:showCatName val="0"/>
          <c:showSerName val="0"/>
          <c:showPercent val="0"/>
          <c:showBubbleSize val="0"/>
        </c:dLbls>
        <c:marker val="1"/>
        <c:smooth val="0"/>
        <c:axId val="394746392"/>
        <c:axId val="394742472"/>
      </c:lineChart>
      <c:dateAx>
        <c:axId val="394746392"/>
        <c:scaling>
          <c:orientation val="minMax"/>
        </c:scaling>
        <c:delete val="1"/>
        <c:axPos val="b"/>
        <c:numFmt formatCode="ge" sourceLinked="1"/>
        <c:majorTickMark val="none"/>
        <c:minorTickMark val="none"/>
        <c:tickLblPos val="none"/>
        <c:crossAx val="394742472"/>
        <c:crosses val="autoZero"/>
        <c:auto val="1"/>
        <c:lblOffset val="100"/>
        <c:baseTimeUnit val="years"/>
      </c:dateAx>
      <c:valAx>
        <c:axId val="394742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746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61"/>
          <c:y val="0"/>
        </c:manualLayout>
      </c:layout>
      <c:overlay val="1"/>
      <c:spPr>
        <a:noFill/>
      </c:spPr>
    </c:title>
    <c:autoTitleDeleted val="0"/>
    <c:plotArea>
      <c:layout>
        <c:manualLayout>
          <c:layoutTarget val="inner"/>
          <c:xMode val="edge"/>
          <c:yMode val="edge"/>
          <c:x val="0.11633684412038857"/>
          <c:y val="0.15806945669028452"/>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D7-43CF-83EA-AFD8B3725F38}"/>
            </c:ext>
          </c:extLst>
        </c:ser>
        <c:dLbls>
          <c:showLegendKey val="0"/>
          <c:showVal val="0"/>
          <c:showCatName val="0"/>
          <c:showSerName val="0"/>
          <c:showPercent val="0"/>
          <c:showBubbleSize val="0"/>
        </c:dLbls>
        <c:gapWidth val="150"/>
        <c:axId val="394746000"/>
        <c:axId val="39474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60D7-43CF-83EA-AFD8B3725F38}"/>
            </c:ext>
          </c:extLst>
        </c:ser>
        <c:dLbls>
          <c:showLegendKey val="0"/>
          <c:showVal val="0"/>
          <c:showCatName val="0"/>
          <c:showSerName val="0"/>
          <c:showPercent val="0"/>
          <c:showBubbleSize val="0"/>
        </c:dLbls>
        <c:marker val="1"/>
        <c:smooth val="0"/>
        <c:axId val="394746000"/>
        <c:axId val="394740904"/>
      </c:lineChart>
      <c:dateAx>
        <c:axId val="394746000"/>
        <c:scaling>
          <c:orientation val="minMax"/>
        </c:scaling>
        <c:delete val="1"/>
        <c:axPos val="b"/>
        <c:numFmt formatCode="ge" sourceLinked="1"/>
        <c:majorTickMark val="none"/>
        <c:minorTickMark val="none"/>
        <c:tickLblPos val="none"/>
        <c:crossAx val="394740904"/>
        <c:crosses val="autoZero"/>
        <c:auto val="1"/>
        <c:lblOffset val="100"/>
        <c:baseTimeUnit val="years"/>
      </c:dateAx>
      <c:valAx>
        <c:axId val="394740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74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3"/>
          <c:y val="0"/>
        </c:manualLayout>
      </c:layout>
      <c:overlay val="1"/>
      <c:spPr>
        <a:noFill/>
      </c:spPr>
    </c:title>
    <c:autoTitleDeleted val="0"/>
    <c:plotArea>
      <c:layout>
        <c:manualLayout>
          <c:layoutTarget val="inner"/>
          <c:xMode val="edge"/>
          <c:yMode val="edge"/>
          <c:x val="0.11633682372555106"/>
          <c:y val="0.15806945669028452"/>
          <c:w val="0.85396383446419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79-4CD3-951C-2F408BBD9D94}"/>
            </c:ext>
          </c:extLst>
        </c:ser>
        <c:dLbls>
          <c:showLegendKey val="0"/>
          <c:showVal val="0"/>
          <c:showCatName val="0"/>
          <c:showSerName val="0"/>
          <c:showPercent val="0"/>
          <c:showBubbleSize val="0"/>
        </c:dLbls>
        <c:gapWidth val="150"/>
        <c:axId val="394743256"/>
        <c:axId val="39474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9E79-4CD3-951C-2F408BBD9D94}"/>
            </c:ext>
          </c:extLst>
        </c:ser>
        <c:dLbls>
          <c:showLegendKey val="0"/>
          <c:showVal val="0"/>
          <c:showCatName val="0"/>
          <c:showSerName val="0"/>
          <c:showPercent val="0"/>
          <c:showBubbleSize val="0"/>
        </c:dLbls>
        <c:marker val="1"/>
        <c:smooth val="0"/>
        <c:axId val="394743256"/>
        <c:axId val="394743648"/>
      </c:lineChart>
      <c:dateAx>
        <c:axId val="394743256"/>
        <c:scaling>
          <c:orientation val="minMax"/>
        </c:scaling>
        <c:delete val="1"/>
        <c:axPos val="b"/>
        <c:numFmt formatCode="ge" sourceLinked="1"/>
        <c:majorTickMark val="none"/>
        <c:minorTickMark val="none"/>
        <c:tickLblPos val="none"/>
        <c:crossAx val="394743648"/>
        <c:crosses val="autoZero"/>
        <c:auto val="1"/>
        <c:lblOffset val="100"/>
        <c:baseTimeUnit val="years"/>
      </c:dateAx>
      <c:valAx>
        <c:axId val="394743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4743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81"/>
          <c:y val="0"/>
        </c:manualLayout>
      </c:layout>
      <c:overlay val="1"/>
      <c:spPr>
        <a:noFill/>
      </c:spPr>
    </c:title>
    <c:autoTitleDeleted val="0"/>
    <c:plotArea>
      <c:layout>
        <c:manualLayout>
          <c:layoutTarget val="inner"/>
          <c:xMode val="edge"/>
          <c:yMode val="edge"/>
          <c:x val="0.11633684412038857"/>
          <c:y val="0.15806945669028452"/>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62</c:v>
                </c:pt>
                <c:pt idx="1">
                  <c:v>62</c:v>
                </c:pt>
                <c:pt idx="2">
                  <c:v>62.3</c:v>
                </c:pt>
                <c:pt idx="3">
                  <c:v>62.7</c:v>
                </c:pt>
                <c:pt idx="4">
                  <c:v>63</c:v>
                </c:pt>
              </c:numCache>
            </c:numRef>
          </c:val>
          <c:extLst xmlns:c16r2="http://schemas.microsoft.com/office/drawing/2015/06/chart">
            <c:ext xmlns:c16="http://schemas.microsoft.com/office/drawing/2014/chart" uri="{C3380CC4-5D6E-409C-BE32-E72D297353CC}">
              <c16:uniqueId val="{00000000-D11B-453B-A898-AC828360F521}"/>
            </c:ext>
          </c:extLst>
        </c:ser>
        <c:dLbls>
          <c:showLegendKey val="0"/>
          <c:showVal val="0"/>
          <c:showCatName val="0"/>
          <c:showSerName val="0"/>
          <c:showPercent val="0"/>
          <c:showBubbleSize val="0"/>
        </c:dLbls>
        <c:gapWidth val="150"/>
        <c:axId val="394747176"/>
        <c:axId val="39474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D11B-453B-A898-AC828360F521}"/>
            </c:ext>
          </c:extLst>
        </c:ser>
        <c:dLbls>
          <c:showLegendKey val="0"/>
          <c:showVal val="0"/>
          <c:showCatName val="0"/>
          <c:showSerName val="0"/>
          <c:showPercent val="0"/>
          <c:showBubbleSize val="0"/>
        </c:dLbls>
        <c:marker val="1"/>
        <c:smooth val="0"/>
        <c:axId val="394747176"/>
        <c:axId val="394744040"/>
      </c:lineChart>
      <c:dateAx>
        <c:axId val="394747176"/>
        <c:scaling>
          <c:orientation val="minMax"/>
        </c:scaling>
        <c:delete val="1"/>
        <c:axPos val="b"/>
        <c:numFmt formatCode="ge" sourceLinked="1"/>
        <c:majorTickMark val="none"/>
        <c:minorTickMark val="none"/>
        <c:tickLblPos val="none"/>
        <c:crossAx val="394744040"/>
        <c:crosses val="autoZero"/>
        <c:auto val="1"/>
        <c:lblOffset val="100"/>
        <c:baseTimeUnit val="years"/>
      </c:dateAx>
      <c:valAx>
        <c:axId val="394744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747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55"/>
          <c:y val="0"/>
        </c:manualLayout>
      </c:layout>
      <c:overlay val="1"/>
      <c:spPr>
        <a:noFill/>
      </c:spPr>
    </c:title>
    <c:autoTitleDeleted val="0"/>
    <c:plotArea>
      <c:layout>
        <c:manualLayout>
          <c:layoutTarget val="inner"/>
          <c:xMode val="edge"/>
          <c:yMode val="edge"/>
          <c:x val="0.11633684412038857"/>
          <c:y val="0.15806945669028452"/>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19.5</c:v>
                </c:pt>
                <c:pt idx="1">
                  <c:v>83.6</c:v>
                </c:pt>
                <c:pt idx="2">
                  <c:v>98.6</c:v>
                </c:pt>
                <c:pt idx="3">
                  <c:v>88.4</c:v>
                </c:pt>
                <c:pt idx="4">
                  <c:v>95.4</c:v>
                </c:pt>
              </c:numCache>
            </c:numRef>
          </c:val>
          <c:extLst xmlns:c16r2="http://schemas.microsoft.com/office/drawing/2015/06/chart">
            <c:ext xmlns:c16="http://schemas.microsoft.com/office/drawing/2014/chart" uri="{C3380CC4-5D6E-409C-BE32-E72D297353CC}">
              <c16:uniqueId val="{00000000-6516-4D9A-AEA1-EEE9D916E6BE}"/>
            </c:ext>
          </c:extLst>
        </c:ser>
        <c:dLbls>
          <c:showLegendKey val="0"/>
          <c:showVal val="0"/>
          <c:showCatName val="0"/>
          <c:showSerName val="0"/>
          <c:showPercent val="0"/>
          <c:showBubbleSize val="0"/>
        </c:dLbls>
        <c:gapWidth val="150"/>
        <c:axId val="394741688"/>
        <c:axId val="39474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6516-4D9A-AEA1-EEE9D916E6BE}"/>
            </c:ext>
          </c:extLst>
        </c:ser>
        <c:dLbls>
          <c:showLegendKey val="0"/>
          <c:showVal val="0"/>
          <c:showCatName val="0"/>
          <c:showSerName val="0"/>
          <c:showPercent val="0"/>
          <c:showBubbleSize val="0"/>
        </c:dLbls>
        <c:marker val="1"/>
        <c:smooth val="0"/>
        <c:axId val="394741688"/>
        <c:axId val="394744432"/>
      </c:lineChart>
      <c:dateAx>
        <c:axId val="394741688"/>
        <c:scaling>
          <c:orientation val="minMax"/>
        </c:scaling>
        <c:delete val="1"/>
        <c:axPos val="b"/>
        <c:numFmt formatCode="ge" sourceLinked="1"/>
        <c:majorTickMark val="none"/>
        <c:minorTickMark val="none"/>
        <c:tickLblPos val="none"/>
        <c:crossAx val="394744432"/>
        <c:crosses val="autoZero"/>
        <c:auto val="1"/>
        <c:lblOffset val="100"/>
        <c:baseTimeUnit val="years"/>
      </c:dateAx>
      <c:valAx>
        <c:axId val="39474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741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6"/>
          <c:y val="0.15806945669028452"/>
          <c:w val="0.8517775065952808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1784</c:v>
                </c:pt>
                <c:pt idx="1">
                  <c:v>6664</c:v>
                </c:pt>
                <c:pt idx="2">
                  <c:v>8013</c:v>
                </c:pt>
                <c:pt idx="3">
                  <c:v>7394</c:v>
                </c:pt>
                <c:pt idx="4">
                  <c:v>8748</c:v>
                </c:pt>
              </c:numCache>
            </c:numRef>
          </c:val>
          <c:extLst xmlns:c16r2="http://schemas.microsoft.com/office/drawing/2015/06/chart">
            <c:ext xmlns:c16="http://schemas.microsoft.com/office/drawing/2014/chart" uri="{C3380CC4-5D6E-409C-BE32-E72D297353CC}">
              <c16:uniqueId val="{00000000-AB7E-45DE-A58F-66F46630E82B}"/>
            </c:ext>
          </c:extLst>
        </c:ser>
        <c:dLbls>
          <c:showLegendKey val="0"/>
          <c:showVal val="0"/>
          <c:showCatName val="0"/>
          <c:showSerName val="0"/>
          <c:showPercent val="0"/>
          <c:showBubbleSize val="0"/>
        </c:dLbls>
        <c:gapWidth val="150"/>
        <c:axId val="394745216"/>
        <c:axId val="39473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AB7E-45DE-A58F-66F46630E82B}"/>
            </c:ext>
          </c:extLst>
        </c:ser>
        <c:dLbls>
          <c:showLegendKey val="0"/>
          <c:showVal val="0"/>
          <c:showCatName val="0"/>
          <c:showSerName val="0"/>
          <c:showPercent val="0"/>
          <c:showBubbleSize val="0"/>
        </c:dLbls>
        <c:marker val="1"/>
        <c:smooth val="0"/>
        <c:axId val="394745216"/>
        <c:axId val="394739728"/>
      </c:lineChart>
      <c:dateAx>
        <c:axId val="394745216"/>
        <c:scaling>
          <c:orientation val="minMax"/>
        </c:scaling>
        <c:delete val="1"/>
        <c:axPos val="b"/>
        <c:numFmt formatCode="ge" sourceLinked="1"/>
        <c:majorTickMark val="none"/>
        <c:minorTickMark val="none"/>
        <c:tickLblPos val="none"/>
        <c:crossAx val="394739728"/>
        <c:crosses val="autoZero"/>
        <c:auto val="1"/>
        <c:lblOffset val="100"/>
        <c:baseTimeUnit val="years"/>
      </c:dateAx>
      <c:valAx>
        <c:axId val="394739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474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F59"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山口県岩国市　三笠橋駐車場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有</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8044</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128</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31</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292</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利用料金制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138</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125.7</v>
      </c>
      <c r="V31" s="110"/>
      <c r="W31" s="110"/>
      <c r="X31" s="110"/>
      <c r="Y31" s="110"/>
      <c r="Z31" s="110"/>
      <c r="AA31" s="110"/>
      <c r="AB31" s="110"/>
      <c r="AC31" s="110"/>
      <c r="AD31" s="110"/>
      <c r="AE31" s="110"/>
      <c r="AF31" s="110"/>
      <c r="AG31" s="110"/>
      <c r="AH31" s="110"/>
      <c r="AI31" s="110"/>
      <c r="AJ31" s="110"/>
      <c r="AK31" s="110"/>
      <c r="AL31" s="110"/>
      <c r="AM31" s="110"/>
      <c r="AN31" s="110">
        <f>データ!Z7</f>
        <v>612.6</v>
      </c>
      <c r="AO31" s="110"/>
      <c r="AP31" s="110"/>
      <c r="AQ31" s="110"/>
      <c r="AR31" s="110"/>
      <c r="AS31" s="110"/>
      <c r="AT31" s="110"/>
      <c r="AU31" s="110"/>
      <c r="AV31" s="110"/>
      <c r="AW31" s="110"/>
      <c r="AX31" s="110"/>
      <c r="AY31" s="110"/>
      <c r="AZ31" s="110"/>
      <c r="BA31" s="110"/>
      <c r="BB31" s="110"/>
      <c r="BC31" s="110"/>
      <c r="BD31" s="110"/>
      <c r="BE31" s="110"/>
      <c r="BF31" s="110"/>
      <c r="BG31" s="110">
        <f>データ!AA7</f>
        <v>7151.1</v>
      </c>
      <c r="BH31" s="110"/>
      <c r="BI31" s="110"/>
      <c r="BJ31" s="110"/>
      <c r="BK31" s="110"/>
      <c r="BL31" s="110"/>
      <c r="BM31" s="110"/>
      <c r="BN31" s="110"/>
      <c r="BO31" s="110"/>
      <c r="BP31" s="110"/>
      <c r="BQ31" s="110"/>
      <c r="BR31" s="110"/>
      <c r="BS31" s="110"/>
      <c r="BT31" s="110"/>
      <c r="BU31" s="110"/>
      <c r="BV31" s="110"/>
      <c r="BW31" s="110"/>
      <c r="BX31" s="110"/>
      <c r="BY31" s="110"/>
      <c r="BZ31" s="110">
        <f>データ!AB7</f>
        <v>862.3</v>
      </c>
      <c r="CA31" s="110"/>
      <c r="CB31" s="110"/>
      <c r="CC31" s="110"/>
      <c r="CD31" s="110"/>
      <c r="CE31" s="110"/>
      <c r="CF31" s="110"/>
      <c r="CG31" s="110"/>
      <c r="CH31" s="110"/>
      <c r="CI31" s="110"/>
      <c r="CJ31" s="110"/>
      <c r="CK31" s="110"/>
      <c r="CL31" s="110"/>
      <c r="CM31" s="110"/>
      <c r="CN31" s="110"/>
      <c r="CO31" s="110"/>
      <c r="CP31" s="110"/>
      <c r="CQ31" s="110"/>
      <c r="CR31" s="110"/>
      <c r="CS31" s="110">
        <f>データ!AC7</f>
        <v>2223.5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62</v>
      </c>
      <c r="JD31" s="81"/>
      <c r="JE31" s="81"/>
      <c r="JF31" s="81"/>
      <c r="JG31" s="81"/>
      <c r="JH31" s="81"/>
      <c r="JI31" s="81"/>
      <c r="JJ31" s="81"/>
      <c r="JK31" s="81"/>
      <c r="JL31" s="81"/>
      <c r="JM31" s="81"/>
      <c r="JN31" s="81"/>
      <c r="JO31" s="81"/>
      <c r="JP31" s="81"/>
      <c r="JQ31" s="81"/>
      <c r="JR31" s="81"/>
      <c r="JS31" s="81"/>
      <c r="JT31" s="81"/>
      <c r="JU31" s="82"/>
      <c r="JV31" s="80">
        <f>データ!DL7</f>
        <v>62</v>
      </c>
      <c r="JW31" s="81"/>
      <c r="JX31" s="81"/>
      <c r="JY31" s="81"/>
      <c r="JZ31" s="81"/>
      <c r="KA31" s="81"/>
      <c r="KB31" s="81"/>
      <c r="KC31" s="81"/>
      <c r="KD31" s="81"/>
      <c r="KE31" s="81"/>
      <c r="KF31" s="81"/>
      <c r="KG31" s="81"/>
      <c r="KH31" s="81"/>
      <c r="KI31" s="81"/>
      <c r="KJ31" s="81"/>
      <c r="KK31" s="81"/>
      <c r="KL31" s="81"/>
      <c r="KM31" s="81"/>
      <c r="KN31" s="82"/>
      <c r="KO31" s="80">
        <f>データ!DM7</f>
        <v>62.3</v>
      </c>
      <c r="KP31" s="81"/>
      <c r="KQ31" s="81"/>
      <c r="KR31" s="81"/>
      <c r="KS31" s="81"/>
      <c r="KT31" s="81"/>
      <c r="KU31" s="81"/>
      <c r="KV31" s="81"/>
      <c r="KW31" s="81"/>
      <c r="KX31" s="81"/>
      <c r="KY31" s="81"/>
      <c r="KZ31" s="81"/>
      <c r="LA31" s="81"/>
      <c r="LB31" s="81"/>
      <c r="LC31" s="81"/>
      <c r="LD31" s="81"/>
      <c r="LE31" s="81"/>
      <c r="LF31" s="81"/>
      <c r="LG31" s="82"/>
      <c r="LH31" s="80">
        <f>データ!DN7</f>
        <v>62.7</v>
      </c>
      <c r="LI31" s="81"/>
      <c r="LJ31" s="81"/>
      <c r="LK31" s="81"/>
      <c r="LL31" s="81"/>
      <c r="LM31" s="81"/>
      <c r="LN31" s="81"/>
      <c r="LO31" s="81"/>
      <c r="LP31" s="81"/>
      <c r="LQ31" s="81"/>
      <c r="LR31" s="81"/>
      <c r="LS31" s="81"/>
      <c r="LT31" s="81"/>
      <c r="LU31" s="81"/>
      <c r="LV31" s="81"/>
      <c r="LW31" s="81"/>
      <c r="LX31" s="81"/>
      <c r="LY31" s="81"/>
      <c r="LZ31" s="82"/>
      <c r="MA31" s="80">
        <f>データ!DO7</f>
        <v>63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139</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140</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19.5</v>
      </c>
      <c r="EM52" s="110"/>
      <c r="EN52" s="110"/>
      <c r="EO52" s="110"/>
      <c r="EP52" s="110"/>
      <c r="EQ52" s="110"/>
      <c r="ER52" s="110"/>
      <c r="ES52" s="110"/>
      <c r="ET52" s="110"/>
      <c r="EU52" s="110"/>
      <c r="EV52" s="110"/>
      <c r="EW52" s="110"/>
      <c r="EX52" s="110"/>
      <c r="EY52" s="110"/>
      <c r="EZ52" s="110"/>
      <c r="FA52" s="110"/>
      <c r="FB52" s="110"/>
      <c r="FC52" s="110"/>
      <c r="FD52" s="110"/>
      <c r="FE52" s="110">
        <f>データ!BG7</f>
        <v>83.6</v>
      </c>
      <c r="FF52" s="110"/>
      <c r="FG52" s="110"/>
      <c r="FH52" s="110"/>
      <c r="FI52" s="110"/>
      <c r="FJ52" s="110"/>
      <c r="FK52" s="110"/>
      <c r="FL52" s="110"/>
      <c r="FM52" s="110"/>
      <c r="FN52" s="110"/>
      <c r="FO52" s="110"/>
      <c r="FP52" s="110"/>
      <c r="FQ52" s="110"/>
      <c r="FR52" s="110"/>
      <c r="FS52" s="110"/>
      <c r="FT52" s="110"/>
      <c r="FU52" s="110"/>
      <c r="FV52" s="110"/>
      <c r="FW52" s="110"/>
      <c r="FX52" s="110">
        <f>データ!BH7</f>
        <v>98.6</v>
      </c>
      <c r="FY52" s="110"/>
      <c r="FZ52" s="110"/>
      <c r="GA52" s="110"/>
      <c r="GB52" s="110"/>
      <c r="GC52" s="110"/>
      <c r="GD52" s="110"/>
      <c r="GE52" s="110"/>
      <c r="GF52" s="110"/>
      <c r="GG52" s="110"/>
      <c r="GH52" s="110"/>
      <c r="GI52" s="110"/>
      <c r="GJ52" s="110"/>
      <c r="GK52" s="110"/>
      <c r="GL52" s="110"/>
      <c r="GM52" s="110"/>
      <c r="GN52" s="110"/>
      <c r="GO52" s="110"/>
      <c r="GP52" s="110"/>
      <c r="GQ52" s="110">
        <f>データ!BI7</f>
        <v>88.4</v>
      </c>
      <c r="GR52" s="110"/>
      <c r="GS52" s="110"/>
      <c r="GT52" s="110"/>
      <c r="GU52" s="110"/>
      <c r="GV52" s="110"/>
      <c r="GW52" s="110"/>
      <c r="GX52" s="110"/>
      <c r="GY52" s="110"/>
      <c r="GZ52" s="110"/>
      <c r="HA52" s="110"/>
      <c r="HB52" s="110"/>
      <c r="HC52" s="110"/>
      <c r="HD52" s="110"/>
      <c r="HE52" s="110"/>
      <c r="HF52" s="110"/>
      <c r="HG52" s="110"/>
      <c r="HH52" s="110"/>
      <c r="HI52" s="110"/>
      <c r="HJ52" s="110">
        <f>データ!BJ7</f>
        <v>95.4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1784</v>
      </c>
      <c r="JD52" s="109"/>
      <c r="JE52" s="109"/>
      <c r="JF52" s="109"/>
      <c r="JG52" s="109"/>
      <c r="JH52" s="109"/>
      <c r="JI52" s="109"/>
      <c r="JJ52" s="109"/>
      <c r="JK52" s="109"/>
      <c r="JL52" s="109"/>
      <c r="JM52" s="109"/>
      <c r="JN52" s="109"/>
      <c r="JO52" s="109"/>
      <c r="JP52" s="109"/>
      <c r="JQ52" s="109"/>
      <c r="JR52" s="109"/>
      <c r="JS52" s="109"/>
      <c r="JT52" s="109"/>
      <c r="JU52" s="109"/>
      <c r="JV52" s="109">
        <f>データ!BR7</f>
        <v>6664</v>
      </c>
      <c r="JW52" s="109"/>
      <c r="JX52" s="109"/>
      <c r="JY52" s="109"/>
      <c r="JZ52" s="109"/>
      <c r="KA52" s="109"/>
      <c r="KB52" s="109"/>
      <c r="KC52" s="109"/>
      <c r="KD52" s="109"/>
      <c r="KE52" s="109"/>
      <c r="KF52" s="109"/>
      <c r="KG52" s="109"/>
      <c r="KH52" s="109"/>
      <c r="KI52" s="109"/>
      <c r="KJ52" s="109"/>
      <c r="KK52" s="109"/>
      <c r="KL52" s="109"/>
      <c r="KM52" s="109"/>
      <c r="KN52" s="109"/>
      <c r="KO52" s="109">
        <f>データ!BS7</f>
        <v>8013</v>
      </c>
      <c r="KP52" s="109"/>
      <c r="KQ52" s="109"/>
      <c r="KR52" s="109"/>
      <c r="KS52" s="109"/>
      <c r="KT52" s="109"/>
      <c r="KU52" s="109"/>
      <c r="KV52" s="109"/>
      <c r="KW52" s="109"/>
      <c r="KX52" s="109"/>
      <c r="KY52" s="109"/>
      <c r="KZ52" s="109"/>
      <c r="LA52" s="109"/>
      <c r="LB52" s="109"/>
      <c r="LC52" s="109"/>
      <c r="LD52" s="109"/>
      <c r="LE52" s="109"/>
      <c r="LF52" s="109"/>
      <c r="LG52" s="109"/>
      <c r="LH52" s="109">
        <f>データ!BT7</f>
        <v>7394</v>
      </c>
      <c r="LI52" s="109"/>
      <c r="LJ52" s="109"/>
      <c r="LK52" s="109"/>
      <c r="LL52" s="109"/>
      <c r="LM52" s="109"/>
      <c r="LN52" s="109"/>
      <c r="LO52" s="109"/>
      <c r="LP52" s="109"/>
      <c r="LQ52" s="109"/>
      <c r="LR52" s="109"/>
      <c r="LS52" s="109"/>
      <c r="LT52" s="109"/>
      <c r="LU52" s="109"/>
      <c r="LV52" s="109"/>
      <c r="LW52" s="109"/>
      <c r="LX52" s="109"/>
      <c r="LY52" s="109"/>
      <c r="LZ52" s="109"/>
      <c r="MA52" s="109">
        <f>データ!BU7</f>
        <v>8748</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141</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80410</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38877</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CwWZIC/j9vY1VU+kJZcMI3dRbGhsPlQXlmoRbC1CESzwKv8PH9ug1T/d5DOB7OSjAQ4FDCKHoqUNyGI1gU8FhQ==" saltValue="DX/KxN7LQXnvcbdn1Hoxj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101</v>
      </c>
      <c r="AN5" s="59" t="s">
        <v>102</v>
      </c>
      <c r="AO5" s="59" t="s">
        <v>103</v>
      </c>
      <c r="AP5" s="59" t="s">
        <v>104</v>
      </c>
      <c r="AQ5" s="59" t="s">
        <v>105</v>
      </c>
      <c r="AR5" s="59" t="s">
        <v>106</v>
      </c>
      <c r="AS5" s="59" t="s">
        <v>107</v>
      </c>
      <c r="AT5" s="59" t="s">
        <v>108</v>
      </c>
      <c r="AU5" s="59" t="s">
        <v>98</v>
      </c>
      <c r="AV5" s="59" t="s">
        <v>110</v>
      </c>
      <c r="AW5" s="59" t="s">
        <v>111</v>
      </c>
      <c r="AX5" s="59" t="s">
        <v>112</v>
      </c>
      <c r="AY5" s="59" t="s">
        <v>102</v>
      </c>
      <c r="AZ5" s="59" t="s">
        <v>103</v>
      </c>
      <c r="BA5" s="59" t="s">
        <v>104</v>
      </c>
      <c r="BB5" s="59" t="s">
        <v>105</v>
      </c>
      <c r="BC5" s="59" t="s">
        <v>106</v>
      </c>
      <c r="BD5" s="59" t="s">
        <v>107</v>
      </c>
      <c r="BE5" s="59" t="s">
        <v>108</v>
      </c>
      <c r="BF5" s="59" t="s">
        <v>98</v>
      </c>
      <c r="BG5" s="59" t="s">
        <v>110</v>
      </c>
      <c r="BH5" s="59" t="s">
        <v>100</v>
      </c>
      <c r="BI5" s="59" t="s">
        <v>101</v>
      </c>
      <c r="BJ5" s="59" t="s">
        <v>102</v>
      </c>
      <c r="BK5" s="59" t="s">
        <v>103</v>
      </c>
      <c r="BL5" s="59" t="s">
        <v>104</v>
      </c>
      <c r="BM5" s="59" t="s">
        <v>105</v>
      </c>
      <c r="BN5" s="59" t="s">
        <v>106</v>
      </c>
      <c r="BO5" s="59" t="s">
        <v>107</v>
      </c>
      <c r="BP5" s="59" t="s">
        <v>108</v>
      </c>
      <c r="BQ5" s="59" t="s">
        <v>98</v>
      </c>
      <c r="BR5" s="59" t="s">
        <v>110</v>
      </c>
      <c r="BS5" s="59" t="s">
        <v>111</v>
      </c>
      <c r="BT5" s="59" t="s">
        <v>112</v>
      </c>
      <c r="BU5" s="59" t="s">
        <v>102</v>
      </c>
      <c r="BV5" s="59" t="s">
        <v>103</v>
      </c>
      <c r="BW5" s="59" t="s">
        <v>104</v>
      </c>
      <c r="BX5" s="59" t="s">
        <v>105</v>
      </c>
      <c r="BY5" s="59" t="s">
        <v>106</v>
      </c>
      <c r="BZ5" s="59" t="s">
        <v>107</v>
      </c>
      <c r="CA5" s="59" t="s">
        <v>108</v>
      </c>
      <c r="CB5" s="59" t="s">
        <v>109</v>
      </c>
      <c r="CC5" s="59" t="s">
        <v>113</v>
      </c>
      <c r="CD5" s="59" t="s">
        <v>111</v>
      </c>
      <c r="CE5" s="59" t="s">
        <v>112</v>
      </c>
      <c r="CF5" s="59" t="s">
        <v>102</v>
      </c>
      <c r="CG5" s="59" t="s">
        <v>103</v>
      </c>
      <c r="CH5" s="59" t="s">
        <v>104</v>
      </c>
      <c r="CI5" s="59" t="s">
        <v>105</v>
      </c>
      <c r="CJ5" s="59" t="s">
        <v>106</v>
      </c>
      <c r="CK5" s="59" t="s">
        <v>107</v>
      </c>
      <c r="CL5" s="59" t="s">
        <v>108</v>
      </c>
      <c r="CM5" s="151"/>
      <c r="CN5" s="151"/>
      <c r="CO5" s="59" t="s">
        <v>98</v>
      </c>
      <c r="CP5" s="59" t="s">
        <v>113</v>
      </c>
      <c r="CQ5" s="59" t="s">
        <v>114</v>
      </c>
      <c r="CR5" s="59" t="s">
        <v>101</v>
      </c>
      <c r="CS5" s="59" t="s">
        <v>115</v>
      </c>
      <c r="CT5" s="59" t="s">
        <v>103</v>
      </c>
      <c r="CU5" s="59" t="s">
        <v>104</v>
      </c>
      <c r="CV5" s="59" t="s">
        <v>105</v>
      </c>
      <c r="CW5" s="59" t="s">
        <v>106</v>
      </c>
      <c r="CX5" s="59" t="s">
        <v>107</v>
      </c>
      <c r="CY5" s="59" t="s">
        <v>108</v>
      </c>
      <c r="CZ5" s="59" t="s">
        <v>98</v>
      </c>
      <c r="DA5" s="59" t="s">
        <v>110</v>
      </c>
      <c r="DB5" s="59" t="s">
        <v>111</v>
      </c>
      <c r="DC5" s="59" t="s">
        <v>101</v>
      </c>
      <c r="DD5" s="59" t="s">
        <v>102</v>
      </c>
      <c r="DE5" s="59" t="s">
        <v>103</v>
      </c>
      <c r="DF5" s="59" t="s">
        <v>104</v>
      </c>
      <c r="DG5" s="59" t="s">
        <v>105</v>
      </c>
      <c r="DH5" s="59" t="s">
        <v>106</v>
      </c>
      <c r="DI5" s="59" t="s">
        <v>107</v>
      </c>
      <c r="DJ5" s="59" t="s">
        <v>44</v>
      </c>
      <c r="DK5" s="59" t="s">
        <v>98</v>
      </c>
      <c r="DL5" s="59" t="s">
        <v>110</v>
      </c>
      <c r="DM5" s="59" t="s">
        <v>111</v>
      </c>
      <c r="DN5" s="59" t="s">
        <v>101</v>
      </c>
      <c r="DO5" s="59" t="s">
        <v>102</v>
      </c>
      <c r="DP5" s="59" t="s">
        <v>103</v>
      </c>
      <c r="DQ5" s="59" t="s">
        <v>104</v>
      </c>
      <c r="DR5" s="59" t="s">
        <v>105</v>
      </c>
      <c r="DS5" s="59" t="s">
        <v>106</v>
      </c>
      <c r="DT5" s="59" t="s">
        <v>107</v>
      </c>
      <c r="DU5" s="59" t="s">
        <v>108</v>
      </c>
    </row>
    <row r="6" spans="1:125" s="66" customFormat="1" x14ac:dyDescent="0.15">
      <c r="A6" s="49" t="s">
        <v>116</v>
      </c>
      <c r="B6" s="60">
        <f>B8</f>
        <v>2017</v>
      </c>
      <c r="C6" s="60">
        <f t="shared" ref="C6:X6" si="1">C8</f>
        <v>352080</v>
      </c>
      <c r="D6" s="60">
        <f t="shared" si="1"/>
        <v>47</v>
      </c>
      <c r="E6" s="60">
        <f t="shared" si="1"/>
        <v>14</v>
      </c>
      <c r="F6" s="60">
        <f t="shared" si="1"/>
        <v>0</v>
      </c>
      <c r="G6" s="60">
        <f t="shared" si="1"/>
        <v>1</v>
      </c>
      <c r="H6" s="60" t="str">
        <f>SUBSTITUTE(H8,"　","")</f>
        <v>山口県岩国市</v>
      </c>
      <c r="I6" s="60" t="str">
        <f t="shared" si="1"/>
        <v>三笠橋駐車場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31</v>
      </c>
      <c r="S6" s="62" t="str">
        <f t="shared" si="1"/>
        <v>商業施設</v>
      </c>
      <c r="T6" s="62" t="str">
        <f t="shared" si="1"/>
        <v>有</v>
      </c>
      <c r="U6" s="63">
        <f t="shared" si="1"/>
        <v>8044</v>
      </c>
      <c r="V6" s="63">
        <f t="shared" si="1"/>
        <v>292</v>
      </c>
      <c r="W6" s="63">
        <f t="shared" si="1"/>
        <v>200</v>
      </c>
      <c r="X6" s="62" t="str">
        <f t="shared" si="1"/>
        <v>利用料金制</v>
      </c>
      <c r="Y6" s="64">
        <f>IF(Y8="-",NA(),Y8)</f>
        <v>125.7</v>
      </c>
      <c r="Z6" s="64">
        <f t="shared" ref="Z6:AH6" si="2">IF(Z8="-",NA(),Z8)</f>
        <v>612.6</v>
      </c>
      <c r="AA6" s="64">
        <f t="shared" si="2"/>
        <v>7151.1</v>
      </c>
      <c r="AB6" s="64">
        <f t="shared" si="2"/>
        <v>862.3</v>
      </c>
      <c r="AC6" s="64">
        <f t="shared" si="2"/>
        <v>2223.5</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19.5</v>
      </c>
      <c r="BG6" s="64">
        <f t="shared" ref="BG6:BO6" si="5">IF(BG8="-",NA(),BG8)</f>
        <v>83.6</v>
      </c>
      <c r="BH6" s="64">
        <f t="shared" si="5"/>
        <v>98.6</v>
      </c>
      <c r="BI6" s="64">
        <f t="shared" si="5"/>
        <v>88.4</v>
      </c>
      <c r="BJ6" s="64">
        <f t="shared" si="5"/>
        <v>95.4</v>
      </c>
      <c r="BK6" s="64">
        <f t="shared" si="5"/>
        <v>28.1</v>
      </c>
      <c r="BL6" s="64">
        <f t="shared" si="5"/>
        <v>33.6</v>
      </c>
      <c r="BM6" s="64">
        <f t="shared" si="5"/>
        <v>33.200000000000003</v>
      </c>
      <c r="BN6" s="64">
        <f t="shared" si="5"/>
        <v>29.6</v>
      </c>
      <c r="BO6" s="64">
        <f t="shared" si="5"/>
        <v>29.2</v>
      </c>
      <c r="BP6" s="61" t="str">
        <f>IF(BP8="-","",IF(BP8="-","【-】","【"&amp;SUBSTITUTE(TEXT(BP8,"#,##0.0"),"-","△")&amp;"】"))</f>
        <v>【26.4】</v>
      </c>
      <c r="BQ6" s="65">
        <f>IF(BQ8="-",NA(),BQ8)</f>
        <v>1784</v>
      </c>
      <c r="BR6" s="65">
        <f t="shared" ref="BR6:BZ6" si="6">IF(BR8="-",NA(),BR8)</f>
        <v>6664</v>
      </c>
      <c r="BS6" s="65">
        <f t="shared" si="6"/>
        <v>8013</v>
      </c>
      <c r="BT6" s="65">
        <f t="shared" si="6"/>
        <v>7394</v>
      </c>
      <c r="BU6" s="65">
        <f t="shared" si="6"/>
        <v>8748</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117</v>
      </c>
      <c r="CM6" s="63">
        <f t="shared" ref="CM6:CN6" si="7">CM8</f>
        <v>80410</v>
      </c>
      <c r="CN6" s="63">
        <f t="shared" si="7"/>
        <v>38877</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62</v>
      </c>
      <c r="DL6" s="64">
        <f t="shared" ref="DL6:DT6" si="9">IF(DL8="-",NA(),DL8)</f>
        <v>62</v>
      </c>
      <c r="DM6" s="64">
        <f t="shared" si="9"/>
        <v>62.3</v>
      </c>
      <c r="DN6" s="64">
        <f t="shared" si="9"/>
        <v>62.7</v>
      </c>
      <c r="DO6" s="64">
        <f t="shared" si="9"/>
        <v>63</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118</v>
      </c>
      <c r="B7" s="60">
        <f t="shared" ref="B7:X7" si="10">B8</f>
        <v>2017</v>
      </c>
      <c r="C7" s="60">
        <f t="shared" si="10"/>
        <v>352080</v>
      </c>
      <c r="D7" s="60">
        <f t="shared" si="10"/>
        <v>47</v>
      </c>
      <c r="E7" s="60">
        <f t="shared" si="10"/>
        <v>14</v>
      </c>
      <c r="F7" s="60">
        <f t="shared" si="10"/>
        <v>0</v>
      </c>
      <c r="G7" s="60">
        <f t="shared" si="10"/>
        <v>1</v>
      </c>
      <c r="H7" s="60" t="str">
        <f t="shared" si="10"/>
        <v>山口県　岩国市</v>
      </c>
      <c r="I7" s="60" t="str">
        <f t="shared" si="10"/>
        <v>三笠橋駐車場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31</v>
      </c>
      <c r="S7" s="62" t="str">
        <f t="shared" si="10"/>
        <v>商業施設</v>
      </c>
      <c r="T7" s="62" t="str">
        <f t="shared" si="10"/>
        <v>有</v>
      </c>
      <c r="U7" s="63">
        <f t="shared" si="10"/>
        <v>8044</v>
      </c>
      <c r="V7" s="63">
        <f t="shared" si="10"/>
        <v>292</v>
      </c>
      <c r="W7" s="63">
        <f t="shared" si="10"/>
        <v>200</v>
      </c>
      <c r="X7" s="62" t="str">
        <f t="shared" si="10"/>
        <v>利用料金制</v>
      </c>
      <c r="Y7" s="64">
        <f>Y8</f>
        <v>125.7</v>
      </c>
      <c r="Z7" s="64">
        <f t="shared" ref="Z7:AH7" si="11">Z8</f>
        <v>612.6</v>
      </c>
      <c r="AA7" s="64">
        <f t="shared" si="11"/>
        <v>7151.1</v>
      </c>
      <c r="AB7" s="64">
        <f t="shared" si="11"/>
        <v>862.3</v>
      </c>
      <c r="AC7" s="64">
        <f t="shared" si="11"/>
        <v>2223.5</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19.5</v>
      </c>
      <c r="BG7" s="64">
        <f t="shared" ref="BG7:BO7" si="14">BG8</f>
        <v>83.6</v>
      </c>
      <c r="BH7" s="64">
        <f t="shared" si="14"/>
        <v>98.6</v>
      </c>
      <c r="BI7" s="64">
        <f t="shared" si="14"/>
        <v>88.4</v>
      </c>
      <c r="BJ7" s="64">
        <f t="shared" si="14"/>
        <v>95.4</v>
      </c>
      <c r="BK7" s="64">
        <f t="shared" si="14"/>
        <v>28.1</v>
      </c>
      <c r="BL7" s="64">
        <f t="shared" si="14"/>
        <v>33.6</v>
      </c>
      <c r="BM7" s="64">
        <f t="shared" si="14"/>
        <v>33.200000000000003</v>
      </c>
      <c r="BN7" s="64">
        <f t="shared" si="14"/>
        <v>29.6</v>
      </c>
      <c r="BO7" s="64">
        <f t="shared" si="14"/>
        <v>29.2</v>
      </c>
      <c r="BP7" s="61"/>
      <c r="BQ7" s="65">
        <f>BQ8</f>
        <v>1784</v>
      </c>
      <c r="BR7" s="65">
        <f t="shared" ref="BR7:BZ7" si="15">BR8</f>
        <v>6664</v>
      </c>
      <c r="BS7" s="65">
        <f t="shared" si="15"/>
        <v>8013</v>
      </c>
      <c r="BT7" s="65">
        <f t="shared" si="15"/>
        <v>7394</v>
      </c>
      <c r="BU7" s="65">
        <f t="shared" si="15"/>
        <v>8748</v>
      </c>
      <c r="BV7" s="65">
        <f t="shared" si="15"/>
        <v>39173</v>
      </c>
      <c r="BW7" s="65">
        <f t="shared" si="15"/>
        <v>44860</v>
      </c>
      <c r="BX7" s="65">
        <f t="shared" si="15"/>
        <v>37496</v>
      </c>
      <c r="BY7" s="65">
        <f t="shared" si="15"/>
        <v>31888</v>
      </c>
      <c r="BZ7" s="65">
        <f t="shared" si="15"/>
        <v>13314</v>
      </c>
      <c r="CA7" s="63"/>
      <c r="CB7" s="64" t="s">
        <v>119</v>
      </c>
      <c r="CC7" s="64" t="s">
        <v>119</v>
      </c>
      <c r="CD7" s="64" t="s">
        <v>119</v>
      </c>
      <c r="CE7" s="64" t="s">
        <v>119</v>
      </c>
      <c r="CF7" s="64" t="s">
        <v>119</v>
      </c>
      <c r="CG7" s="64" t="s">
        <v>119</v>
      </c>
      <c r="CH7" s="64" t="s">
        <v>119</v>
      </c>
      <c r="CI7" s="64" t="s">
        <v>119</v>
      </c>
      <c r="CJ7" s="64" t="s">
        <v>119</v>
      </c>
      <c r="CK7" s="64" t="s">
        <v>117</v>
      </c>
      <c r="CL7" s="61"/>
      <c r="CM7" s="63">
        <f>CM8</f>
        <v>80410</v>
      </c>
      <c r="CN7" s="63">
        <f>CN8</f>
        <v>38877</v>
      </c>
      <c r="CO7" s="64" t="s">
        <v>119</v>
      </c>
      <c r="CP7" s="64" t="s">
        <v>119</v>
      </c>
      <c r="CQ7" s="64" t="s">
        <v>119</v>
      </c>
      <c r="CR7" s="64" t="s">
        <v>119</v>
      </c>
      <c r="CS7" s="64" t="s">
        <v>119</v>
      </c>
      <c r="CT7" s="64" t="s">
        <v>119</v>
      </c>
      <c r="CU7" s="64" t="s">
        <v>119</v>
      </c>
      <c r="CV7" s="64" t="s">
        <v>119</v>
      </c>
      <c r="CW7" s="64" t="s">
        <v>119</v>
      </c>
      <c r="CX7" s="64" t="s">
        <v>117</v>
      </c>
      <c r="CY7" s="61"/>
      <c r="CZ7" s="64">
        <f>CZ8</f>
        <v>0</v>
      </c>
      <c r="DA7" s="64">
        <f t="shared" ref="DA7:DI7" si="16">DA8</f>
        <v>0</v>
      </c>
      <c r="DB7" s="64">
        <f t="shared" si="16"/>
        <v>0</v>
      </c>
      <c r="DC7" s="64">
        <f t="shared" si="16"/>
        <v>0</v>
      </c>
      <c r="DD7" s="64">
        <f t="shared" si="16"/>
        <v>0</v>
      </c>
      <c r="DE7" s="64">
        <f t="shared" si="16"/>
        <v>328.3</v>
      </c>
      <c r="DF7" s="64">
        <f t="shared" si="16"/>
        <v>254</v>
      </c>
      <c r="DG7" s="64">
        <f t="shared" si="16"/>
        <v>280</v>
      </c>
      <c r="DH7" s="64">
        <f t="shared" si="16"/>
        <v>239.6</v>
      </c>
      <c r="DI7" s="64">
        <f t="shared" si="16"/>
        <v>224.1</v>
      </c>
      <c r="DJ7" s="61"/>
      <c r="DK7" s="64">
        <f>DK8</f>
        <v>62</v>
      </c>
      <c r="DL7" s="64">
        <f t="shared" ref="DL7:DT7" si="17">DL8</f>
        <v>62</v>
      </c>
      <c r="DM7" s="64">
        <f t="shared" si="17"/>
        <v>62.3</v>
      </c>
      <c r="DN7" s="64">
        <f t="shared" si="17"/>
        <v>62.7</v>
      </c>
      <c r="DO7" s="64">
        <f t="shared" si="17"/>
        <v>63</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352080</v>
      </c>
      <c r="D8" s="67">
        <v>47</v>
      </c>
      <c r="E8" s="67">
        <v>14</v>
      </c>
      <c r="F8" s="67">
        <v>0</v>
      </c>
      <c r="G8" s="67">
        <v>1</v>
      </c>
      <c r="H8" s="67" t="s">
        <v>120</v>
      </c>
      <c r="I8" s="67" t="s">
        <v>121</v>
      </c>
      <c r="J8" s="67" t="s">
        <v>122</v>
      </c>
      <c r="K8" s="67" t="s">
        <v>123</v>
      </c>
      <c r="L8" s="67" t="s">
        <v>124</v>
      </c>
      <c r="M8" s="67" t="s">
        <v>125</v>
      </c>
      <c r="N8" s="67" t="s">
        <v>126</v>
      </c>
      <c r="O8" s="68" t="s">
        <v>127</v>
      </c>
      <c r="P8" s="69" t="s">
        <v>128</v>
      </c>
      <c r="Q8" s="69" t="s">
        <v>129</v>
      </c>
      <c r="R8" s="70">
        <v>31</v>
      </c>
      <c r="S8" s="69" t="s">
        <v>130</v>
      </c>
      <c r="T8" s="69" t="s">
        <v>131</v>
      </c>
      <c r="U8" s="70">
        <v>8044</v>
      </c>
      <c r="V8" s="70">
        <v>292</v>
      </c>
      <c r="W8" s="70">
        <v>200</v>
      </c>
      <c r="X8" s="69" t="s">
        <v>132</v>
      </c>
      <c r="Y8" s="71">
        <v>125.7</v>
      </c>
      <c r="Z8" s="71">
        <v>612.6</v>
      </c>
      <c r="AA8" s="71">
        <v>7151.1</v>
      </c>
      <c r="AB8" s="71">
        <v>862.3</v>
      </c>
      <c r="AC8" s="71">
        <v>2223.5</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19.5</v>
      </c>
      <c r="BG8" s="71">
        <v>83.6</v>
      </c>
      <c r="BH8" s="71">
        <v>98.6</v>
      </c>
      <c r="BI8" s="71">
        <v>88.4</v>
      </c>
      <c r="BJ8" s="71">
        <v>95.4</v>
      </c>
      <c r="BK8" s="71">
        <v>28.1</v>
      </c>
      <c r="BL8" s="71">
        <v>33.6</v>
      </c>
      <c r="BM8" s="71">
        <v>33.200000000000003</v>
      </c>
      <c r="BN8" s="71">
        <v>29.6</v>
      </c>
      <c r="BO8" s="71">
        <v>29.2</v>
      </c>
      <c r="BP8" s="68">
        <v>26.4</v>
      </c>
      <c r="BQ8" s="72">
        <v>1784</v>
      </c>
      <c r="BR8" s="72">
        <v>6664</v>
      </c>
      <c r="BS8" s="72">
        <v>8013</v>
      </c>
      <c r="BT8" s="73">
        <v>7394</v>
      </c>
      <c r="BU8" s="73">
        <v>8748</v>
      </c>
      <c r="BV8" s="72">
        <v>39173</v>
      </c>
      <c r="BW8" s="72">
        <v>44860</v>
      </c>
      <c r="BX8" s="72">
        <v>37496</v>
      </c>
      <c r="BY8" s="72">
        <v>31888</v>
      </c>
      <c r="BZ8" s="72">
        <v>13314</v>
      </c>
      <c r="CA8" s="70">
        <v>15069</v>
      </c>
      <c r="CB8" s="71" t="s">
        <v>124</v>
      </c>
      <c r="CC8" s="71" t="s">
        <v>124</v>
      </c>
      <c r="CD8" s="71" t="s">
        <v>124</v>
      </c>
      <c r="CE8" s="71" t="s">
        <v>124</v>
      </c>
      <c r="CF8" s="71" t="s">
        <v>124</v>
      </c>
      <c r="CG8" s="71" t="s">
        <v>124</v>
      </c>
      <c r="CH8" s="71" t="s">
        <v>124</v>
      </c>
      <c r="CI8" s="71" t="s">
        <v>124</v>
      </c>
      <c r="CJ8" s="71" t="s">
        <v>124</v>
      </c>
      <c r="CK8" s="71" t="s">
        <v>124</v>
      </c>
      <c r="CL8" s="68" t="s">
        <v>124</v>
      </c>
      <c r="CM8" s="70">
        <v>80410</v>
      </c>
      <c r="CN8" s="70">
        <v>38877</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328.3</v>
      </c>
      <c r="DF8" s="71">
        <v>254</v>
      </c>
      <c r="DG8" s="71">
        <v>280</v>
      </c>
      <c r="DH8" s="71">
        <v>239.6</v>
      </c>
      <c r="DI8" s="71">
        <v>224.1</v>
      </c>
      <c r="DJ8" s="68">
        <v>120.3</v>
      </c>
      <c r="DK8" s="71">
        <v>62</v>
      </c>
      <c r="DL8" s="71">
        <v>62</v>
      </c>
      <c r="DM8" s="71">
        <v>62.3</v>
      </c>
      <c r="DN8" s="71">
        <v>62.7</v>
      </c>
      <c r="DO8" s="71">
        <v>63</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2019-01-28T05:23:36Z</cp:lastPrinted>
  <dcterms:created xsi:type="dcterms:W3CDTF">2018-12-07T10:35:20Z</dcterms:created>
  <dcterms:modified xsi:type="dcterms:W3CDTF">2019-02-06T06:05:10Z</dcterms:modified>
  <cp:category/>
</cp:coreProperties>
</file>