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平成３１年度\県\公営企業に係る「経営比較分析表」の分析等について\03 回答\"/>
    </mc:Choice>
  </mc:AlternateContent>
  <workbookProtection workbookAlgorithmName="SHA-512" workbookHashValue="Mm4JNc1TK5QA2FqFTYd8AAivwBjGtGa43gOVI3oy3oKEHSwbRwKYu9vluns/Yitdj+x63v7x3z22RyjRTmmpOQ==" workbookSaltValue="atM4MqbOE6HA/zUiPKxTZ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I12" i="5"/>
  <c r="DE12" i="5"/>
  <c r="CK12" i="5"/>
  <c r="BQ12" i="5"/>
  <c r="BM12" i="5"/>
  <c r="AS12" i="5"/>
  <c r="Y12" i="5"/>
  <c r="U12" i="5"/>
  <c r="CX11" i="5"/>
  <c r="CT11" i="5"/>
  <c r="BZ11" i="5"/>
  <c r="BF11" i="5"/>
  <c r="BB11" i="5"/>
  <c r="AH11" i="5"/>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L6" i="5"/>
  <c r="DH12" i="5" s="1"/>
  <c r="DK6" i="5"/>
  <c r="DG12" i="5" s="1"/>
  <c r="DJ6" i="5"/>
  <c r="DF12" i="5" s="1"/>
  <c r="DI6" i="5"/>
  <c r="DH6" i="5"/>
  <c r="DI11" i="5" s="1"/>
  <c r="DG6" i="5"/>
  <c r="DH11" i="5" s="1"/>
  <c r="DF6" i="5"/>
  <c r="DG11" i="5" s="1"/>
  <c r="DE6" i="5"/>
  <c r="DF11" i="5" s="1"/>
  <c r="DD6" i="5"/>
  <c r="DE11" i="5" s="1"/>
  <c r="DC6" i="5"/>
  <c r="GJ90" i="4" s="1"/>
  <c r="DB6" i="5"/>
  <c r="CX12" i="5" s="1"/>
  <c r="DA6" i="5"/>
  <c r="CW12" i="5" s="1"/>
  <c r="CZ6" i="5"/>
  <c r="CV12" i="5" s="1"/>
  <c r="CY6" i="5"/>
  <c r="OZ56" i="4" s="1"/>
  <c r="CX6" i="5"/>
  <c r="CT12" i="5" s="1"/>
  <c r="CW6" i="5"/>
  <c r="CV6" i="5"/>
  <c r="CW11" i="5" s="1"/>
  <c r="CU6" i="5"/>
  <c r="CV11" i="5" s="1"/>
  <c r="CT6" i="5"/>
  <c r="CU11" i="5" s="1"/>
  <c r="CS6" i="5"/>
  <c r="CR6" i="5"/>
  <c r="CQ6" i="5"/>
  <c r="CM12" i="5" s="1"/>
  <c r="CP6" i="5"/>
  <c r="CL12" i="5" s="1"/>
  <c r="CO6" i="5"/>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X6" i="5"/>
  <c r="BY11" i="5" s="1"/>
  <c r="BW6" i="5"/>
  <c r="BX11" i="5" s="1"/>
  <c r="BV6" i="5"/>
  <c r="BU6" i="5"/>
  <c r="BT6" i="5"/>
  <c r="BP12" i="5" s="1"/>
  <c r="BS6" i="5"/>
  <c r="BO12" i="5" s="1"/>
  <c r="BR6" i="5"/>
  <c r="BN12" i="5" s="1"/>
  <c r="BQ6" i="5"/>
  <c r="BP6" i="5"/>
  <c r="BQ11" i="5" s="1"/>
  <c r="BO6" i="5"/>
  <c r="BP11" i="5" s="1"/>
  <c r="BN6" i="5"/>
  <c r="BO11" i="5" s="1"/>
  <c r="BM6" i="5"/>
  <c r="BN11" i="5" s="1"/>
  <c r="BL6" i="5"/>
  <c r="BM11" i="5" s="1"/>
  <c r="BK6" i="5"/>
  <c r="CF90" i="4" s="1"/>
  <c r="BJ6" i="5"/>
  <c r="BF12" i="5" s="1"/>
  <c r="BI6" i="5"/>
  <c r="BE12" i="5" s="1"/>
  <c r="BH6" i="5"/>
  <c r="BD12" i="5" s="1"/>
  <c r="BG6" i="5"/>
  <c r="OZ33" i="4" s="1"/>
  <c r="BF6" i="5"/>
  <c r="BB12" i="5" s="1"/>
  <c r="BE6" i="5"/>
  <c r="BD6" i="5"/>
  <c r="BE11" i="5" s="1"/>
  <c r="BC6" i="5"/>
  <c r="BD11" i="5" s="1"/>
  <c r="BB6" i="5"/>
  <c r="BC11" i="5" s="1"/>
  <c r="BA6" i="5"/>
  <c r="AZ6" i="5"/>
  <c r="AY6" i="5"/>
  <c r="AU12" i="5" s="1"/>
  <c r="AX6" i="5"/>
  <c r="AT12" i="5" s="1"/>
  <c r="AW6" i="5"/>
  <c r="AV6" i="5"/>
  <c r="AR12" i="5" s="1"/>
  <c r="AU6" i="5"/>
  <c r="AQ12" i="5" s="1"/>
  <c r="AT6" i="5"/>
  <c r="AU11" i="5" s="1"/>
  <c r="AS6" i="5"/>
  <c r="AT11" i="5" s="1"/>
  <c r="AR6" i="5"/>
  <c r="AS11" i="5" s="1"/>
  <c r="AQ6" i="5"/>
  <c r="AR11" i="5" s="1"/>
  <c r="AP6" i="5"/>
  <c r="AQ11" i="5" s="1"/>
  <c r="AO6" i="5"/>
  <c r="AN6" i="5"/>
  <c r="AJ12" i="5" s="1"/>
  <c r="AM6" i="5"/>
  <c r="GZ33" i="4" s="1"/>
  <c r="AL6" i="5"/>
  <c r="AH12" i="5" s="1"/>
  <c r="AK6" i="5"/>
  <c r="AG12" i="5" s="1"/>
  <c r="AJ6" i="5"/>
  <c r="AF12" i="5" s="1"/>
  <c r="AI6" i="5"/>
  <c r="AJ11" i="5" s="1"/>
  <c r="AH6" i="5"/>
  <c r="AI11" i="5" s="1"/>
  <c r="AG6" i="5"/>
  <c r="AF6" i="5"/>
  <c r="AG11" i="5" s="1"/>
  <c r="AE6" i="5"/>
  <c r="AF11" i="5" s="1"/>
  <c r="AD6" i="5"/>
  <c r="AC6" i="5"/>
  <c r="AB6" i="5"/>
  <c r="X12" i="5" s="1"/>
  <c r="AA6" i="5"/>
  <c r="W12" i="5" s="1"/>
  <c r="Z6" i="5"/>
  <c r="V12" i="5" s="1"/>
  <c r="Y6" i="5"/>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JN81" i="4"/>
  <c r="IM81" i="4"/>
  <c r="HL81" i="4"/>
  <c r="GK81" i="4"/>
  <c r="EC81" i="4"/>
  <c r="DB81" i="4"/>
  <c r="AZ81" i="4"/>
  <c r="Y81" i="4"/>
  <c r="RA80" i="4"/>
  <c r="PZ80" i="4"/>
  <c r="NX80" i="4"/>
  <c r="MW80" i="4"/>
  <c r="JN80" i="4"/>
  <c r="IM80" i="4"/>
  <c r="HL80" i="4"/>
  <c r="EC80" i="4"/>
  <c r="DB80" i="4"/>
  <c r="CA80" i="4"/>
  <c r="AZ80" i="4"/>
  <c r="Y80" i="4"/>
  <c r="RA79" i="4"/>
  <c r="OY79" i="4"/>
  <c r="NX79" i="4"/>
  <c r="MW79" i="4"/>
  <c r="KO79" i="4"/>
  <c r="IM79" i="4"/>
  <c r="HL79" i="4"/>
  <c r="GK79" i="4"/>
  <c r="EC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OY80" i="4" l="1"/>
  <c r="CW10" i="5"/>
  <c r="CJ11" i="5"/>
  <c r="LT31" i="4"/>
  <c r="ER32" i="4"/>
  <c r="HT32" i="4"/>
  <c r="PT32" i="4"/>
  <c r="LT54" i="4"/>
  <c r="ER55" i="4"/>
  <c r="HT55" i="4"/>
  <c r="PT55" i="4"/>
  <c r="PZ79" i="4"/>
  <c r="V10" i="5"/>
  <c r="AF10" i="5"/>
  <c r="AJ10" i="5"/>
  <c r="AT10" i="5"/>
  <c r="BD10" i="5"/>
  <c r="BN10" i="5"/>
  <c r="BX10" i="5"/>
  <c r="CB10" i="5"/>
  <c r="CL10" i="5"/>
  <c r="CV10" i="5"/>
  <c r="DF10" i="5"/>
  <c r="DP10" i="5"/>
  <c r="DT10" i="5"/>
  <c r="ED10" i="5"/>
  <c r="BE10" i="5"/>
  <c r="BC12" i="5"/>
  <c r="CA12" i="5"/>
  <c r="CU12" i="5"/>
  <c r="CF31" i="4"/>
  <c r="CF32" i="4"/>
  <c r="KF32" i="4"/>
  <c r="CF54" i="4"/>
  <c r="CF55" i="4"/>
  <c r="DB79" i="4"/>
  <c r="X10" i="5"/>
  <c r="AH10" i="5"/>
  <c r="AR10" i="5"/>
  <c r="BB10" i="5"/>
  <c r="BF10" i="5"/>
  <c r="BP10" i="5"/>
  <c r="BZ10" i="5"/>
  <c r="CJ10" i="5"/>
  <c r="CT10" i="5"/>
  <c r="CX10" i="5"/>
  <c r="DH10" i="5"/>
  <c r="DR10" i="5"/>
  <c r="EB10" i="5"/>
  <c r="AI12" i="5"/>
  <c r="GZ31" i="4"/>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<sst xmlns="http://schemas.openxmlformats.org/spreadsheetml/2006/main" count="262" uniqueCount="107">
  <si>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</si>
  <si>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</si>
  <si>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</si>
  <si>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</si>
  <si>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</si>
  <si>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</si>
  <si>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</si>
  <si>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</si>
  <si>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</si>
  <si>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</si>
  <si>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</si>
  <si>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</si>
  <si>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</si>
  <si>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</si>
  <si>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</si>
  <si>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</si>
  <si>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</si>
  <si>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</si>
  <si>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</si>
  <si>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</si>
  <si>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</si>
  <si>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</si>
  <si>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</si>
  <si>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</si>
  <si>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</si>
  <si>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</si>
  <si>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</si>
  <si>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</si>
  <si>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</si>
  <si>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</si>
  <si>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</si>
  <si>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</si>
  <si>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</si>
  <si>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</si>
  <si>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</si>
  <si>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</si>
  <si>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</si>
  <si>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</si>
  <si>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</si>
  <si>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</si>
  <si>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</si>
  <si>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</si>
  <si>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</si>
  <si>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</si>
  <si>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</si>
  <si>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</si>
  <si>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</si>
  <si>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</si>
  <si>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</si>
  <si>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</si>
  <si>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</si>
  <si>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</si>
  <si>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</si>
  <si>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</si>
  <si>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</si>
  <si>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</si>
  <si>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</si>
  <si>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</si>
  <si>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</si>
  <si>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</si>
  <si>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</si>
  <si>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</si>
  <si>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</si>
  <si>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</si>
  <si>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</si>
  <si>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</si>
  <si>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</si>
  <si>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</si>
  <si>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</si>
  <si>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</si>
  <si>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</si>
  <si>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</si>
  <si>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</si>
  <si>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</si>
  <si>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</si>
  <si>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</si>
  <si>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</si>
  <si>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</si>
  <si>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</si>
  <si>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</si>
  <si>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</si>
  <si>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</si>
  <si>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</si>
  <si>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</si>
  <si>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</si>
  <si>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</si>
  <si>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</si>
  <si>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</si>
  <si>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352012</t>
  </si>
  <si>
    <t>46</t>
  </si>
  <si>
    <t>02</t>
  </si>
  <si>
    <t>0</t>
  </si>
  <si>
    <t>000</t>
  </si>
  <si>
    <t>山口県　下関市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</si>
  <si>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</si>
  <si>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</si>
  <si>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</si>
  <si>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</si>
  <si>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</si>
  <si>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</si>
  <si>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</si>
  <si>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</si>
  <si>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</si>
  <si>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</si>
  <si>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累積欠損金は発生していないが、経常収支比率は平成２７年度以降、料金回収率については平成２６年度以降、１００％を下回っている。また、給水原価についても、平成２７年度以降、類似団体よりも高い水準であり、厳しい財政状況が続いている。この理由については、一部の企業の契約水量の減量により、有収水量が減少し、給水収益が減収となったためである。
 流動比率は、１００％を超えており、類似団体と比較して大きく上回っていることから、短期的な債務に関する支払い能力は十分に確保されている。
 施設利用率・契約率については、類似団体と比較して高い水準であるが、本市の事業形態が、山口県企業局から責任水量制により工業用水を受水し、ユーザー企業に供給するものであり、未売水が財政状況に及ぼす影響が大きいため、より契約率を高めることが、財政状況を改善するため、急務となっている。
</t>
    <rPh sb="94" eb="96">
      <t>スイジュン</t>
    </rPh>
    <rPh sb="155" eb="157">
      <t>ゲンシュウ</t>
    </rPh>
    <rPh sb="264" eb="266">
      <t>スイジュン</t>
    </rPh>
    <phoneticPr fontId="5"/>
  </si>
  <si>
    <r>
      <t xml:space="preserve"> 施設全体の減価償却の状況を表す有形固定資産減価償却率は、類似団体と比較して高く、施設全体の老朽化が進んでいることを示している。また、管路経年化率については、類似団体と比較して大幅に高く、法定耐用年数を超過している管路が８０％を超えている。その背景としては、事業創設当時である昭和４４年、４５年に布設した管路の多くが未更新となっているためであ</t>
    </r>
    <r>
      <rPr>
        <sz val="11"/>
        <color theme="1"/>
        <rFont val="ＭＳ ゴシック"/>
        <family val="3"/>
        <charset val="128"/>
      </rPr>
      <t xml:space="preserve">る。
　管路更新率については、平成２９年度が特に高い数値となっている。これについては、各年度において布設した管路延長数に大きな差は無いが、当該年度以外は、配水管路の２条化事業により、既設管を撤去せずに新設を行ったため、管路更新率に反映されていないことが要因である。
</t>
    </r>
    <rPh sb="138" eb="140">
      <t>ショウワ</t>
    </rPh>
    <rPh sb="142" eb="143">
      <t>ネン</t>
    </rPh>
    <rPh sb="146" eb="147">
      <t>ネン</t>
    </rPh>
    <phoneticPr fontId="5"/>
  </si>
  <si>
    <t>　本市工業用水道事業は、平成４年１０月以降、消費税の転嫁を除いては、料金改定を行うことなく事業を継続してきたが、近年では、単年度収支の赤字が続いており、厳しい財政状況にある。また、令和３年１月から新規ユーザーの給水申し込みを受けてはいるが、産業構造の変化等により、水利用の合理化が図られる等、工業用水の需要は近年減少傾向が続いている。一方、施設の老朽化は進んでおり、管路の更新、耐震化対策等により、整備費用が増加することは避けられない状況である。これらの事業を実施するため、アセットマネジメント手法の活用や施設の長寿命化などを図ることで事業費の抑制を行い、可能な範囲でユーザーの負担を軽減するように努めなければならない。また、必要に応じて財源確保のため、料金の見直しを検討する必要も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</si>
</sst>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64.569999999999993</c:v>
                </c:pt>
                <c:pt idx="1">
                  <c:v>65.489999999999995</c:v>
                </c:pt>
                <c:pt idx="2">
                  <c:v>63.7</c:v>
                </c:pt>
                <c:pt idx="3">
                  <c:v>62.53</c:v>
                </c:pt>
                <c:pt idx="4">
                  <c:v>62.32</c:v>
                </c:pt>
              </c:numCache>
            </c:numRef>
          </c:val>
          <c:extLst>
            <c:ext xmlns:c16="http://schemas.microsoft.com/office/drawing/2014/chart" uri="{C3380CC4-5D6E-409C-BE32-E72D297353CC}">
              <c16:uniqueId val="{00000000-8AA1-4312-BBD5-298EC89889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c:ext xmlns:c16="http://schemas.microsoft.com/office/drawing/2014/chart" uri="{C3380CC4-5D6E-409C-BE32-E72D297353CC}">
              <c16:uniqueId val="{00000001-8AA1-4312-BBD5-298EC898890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16-4E5A-833D-8FED9E61EF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c:ext xmlns:c16="http://schemas.microsoft.com/office/drawing/2014/chart" uri="{C3380CC4-5D6E-409C-BE32-E72D297353CC}">
              <c16:uniqueId val="{00000001-E916-4E5A-833D-8FED9E61EFD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149.07</c:v>
                </c:pt>
                <c:pt idx="1">
                  <c:v>97.7</c:v>
                </c:pt>
                <c:pt idx="2">
                  <c:v>96.61</c:v>
                </c:pt>
                <c:pt idx="3">
                  <c:v>94.28</c:v>
                </c:pt>
                <c:pt idx="4">
                  <c:v>98.59</c:v>
                </c:pt>
              </c:numCache>
            </c:numRef>
          </c:val>
          <c:extLst>
            <c:ext xmlns:c16="http://schemas.microsoft.com/office/drawing/2014/chart" uri="{C3380CC4-5D6E-409C-BE32-E72D297353CC}">
              <c16:uniqueId val="{00000000-DF76-4AC5-B210-DB569699F9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c:ext xmlns:c16="http://schemas.microsoft.com/office/drawing/2014/chart" uri="{C3380CC4-5D6E-409C-BE32-E72D297353CC}">
              <c16:uniqueId val="{00000001-DF76-4AC5-B210-DB569699F91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89.44</c:v>
                </c:pt>
                <c:pt idx="1">
                  <c:v>88.09</c:v>
                </c:pt>
                <c:pt idx="2">
                  <c:v>86.41</c:v>
                </c:pt>
                <c:pt idx="3">
                  <c:v>84.99</c:v>
                </c:pt>
                <c:pt idx="4">
                  <c:v>83.75</c:v>
                </c:pt>
              </c:numCache>
            </c:numRef>
          </c:val>
          <c:extLst>
            <c:ext xmlns:c16="http://schemas.microsoft.com/office/drawing/2014/chart" uri="{C3380CC4-5D6E-409C-BE32-E72D297353CC}">
              <c16:uniqueId val="{00000000-1162-4D6F-BA2C-7D7DEA785E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c:ext xmlns:c16="http://schemas.microsoft.com/office/drawing/2014/chart" uri="{C3380CC4-5D6E-409C-BE32-E72D297353CC}">
              <c16:uniqueId val="{00000001-1162-4D6F-BA2C-7D7DEA785E2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0.15</c:v>
                </c:pt>
                <c:pt idx="3">
                  <c:v>1.43</c:v>
                </c:pt>
                <c:pt idx="4">
                  <c:v>0</c:v>
                </c:pt>
              </c:numCache>
            </c:numRef>
          </c:val>
          <c:extLst>
            <c:ext xmlns:c16="http://schemas.microsoft.com/office/drawing/2014/chart" uri="{C3380CC4-5D6E-409C-BE32-E72D297353CC}">
              <c16:uniqueId val="{00000000-9F2E-45A6-A4AD-B8CD15093F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c:ext xmlns:c16="http://schemas.microsoft.com/office/drawing/2014/chart" uri="{C3380CC4-5D6E-409C-BE32-E72D297353CC}">
              <c16:uniqueId val="{00000001-9F2E-45A6-A4AD-B8CD15093F9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1385.88</c:v>
                </c:pt>
                <c:pt idx="1">
                  <c:v>1493.13</c:v>
                </c:pt>
                <c:pt idx="2">
                  <c:v>1066.21</c:v>
                </c:pt>
                <c:pt idx="3">
                  <c:v>1706.39</c:v>
                </c:pt>
                <c:pt idx="4">
                  <c:v>1621.22</c:v>
                </c:pt>
              </c:numCache>
            </c:numRef>
          </c:val>
          <c:extLst>
            <c:ext xmlns:c16="http://schemas.microsoft.com/office/drawing/2014/chart" uri="{C3380CC4-5D6E-409C-BE32-E72D297353CC}">
              <c16:uniqueId val="{00000000-B0FA-4258-9270-1CA80E4F40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c:ext xmlns:c16="http://schemas.microsoft.com/office/drawing/2014/chart" uri="{C3380CC4-5D6E-409C-BE32-E72D297353CC}">
              <c16:uniqueId val="{00000001-B0FA-4258-9270-1CA80E4F40E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92-4FE2-B2F0-ACF75D86F5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c:ext xmlns:c16="http://schemas.microsoft.com/office/drawing/2014/chart" uri="{C3380CC4-5D6E-409C-BE32-E72D297353CC}">
              <c16:uniqueId val="{00000001-D492-4FE2-B2F0-ACF75D86F5C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99.2</c:v>
                </c:pt>
                <c:pt idx="1">
                  <c:v>89.72</c:v>
                </c:pt>
                <c:pt idx="2">
                  <c:v>92.58</c:v>
                </c:pt>
                <c:pt idx="3">
                  <c:v>89.73</c:v>
                </c:pt>
                <c:pt idx="4">
                  <c:v>92</c:v>
                </c:pt>
              </c:numCache>
            </c:numRef>
          </c:val>
          <c:extLst>
            <c:ext xmlns:c16="http://schemas.microsoft.com/office/drawing/2014/chart" uri="{C3380CC4-5D6E-409C-BE32-E72D297353CC}">
              <c16:uniqueId val="{00000000-02F5-4955-B8A0-BE6808C3AA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c:ext xmlns:c16="http://schemas.microsoft.com/office/drawing/2014/chart" uri="{C3380CC4-5D6E-409C-BE32-E72D297353CC}">
              <c16:uniqueId val="{00000001-02F5-4955-B8A0-BE6808C3AA8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33.479999999999997</c:v>
                </c:pt>
                <c:pt idx="1">
                  <c:v>36.700000000000003</c:v>
                </c:pt>
                <c:pt idx="2">
                  <c:v>35.56</c:v>
                </c:pt>
                <c:pt idx="3">
                  <c:v>36.69</c:v>
                </c:pt>
                <c:pt idx="4">
                  <c:v>35.79</c:v>
                </c:pt>
              </c:numCache>
            </c:numRef>
          </c:val>
          <c:extLst>
            <c:ext xmlns:c16="http://schemas.microsoft.com/office/drawing/2014/chart" uri="{C3380CC4-5D6E-409C-BE32-E72D297353CC}">
              <c16:uniqueId val="{00000000-9180-4DCE-9C61-4D3798EF17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c:ext xmlns:c16="http://schemas.microsoft.com/office/drawing/2014/chart" uri="{C3380CC4-5D6E-409C-BE32-E72D297353CC}">
              <c16:uniqueId val="{00000001-9180-4DCE-9C61-4D3798EF176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72.959999999999994</c:v>
                </c:pt>
                <c:pt idx="1">
                  <c:v>65.72</c:v>
                </c:pt>
                <c:pt idx="2">
                  <c:v>65.44</c:v>
                </c:pt>
                <c:pt idx="3">
                  <c:v>66.3</c:v>
                </c:pt>
                <c:pt idx="4">
                  <c:v>65.89</c:v>
                </c:pt>
              </c:numCache>
            </c:numRef>
          </c:val>
          <c:extLst>
            <c:ext xmlns:c16="http://schemas.microsoft.com/office/drawing/2014/chart" uri="{C3380CC4-5D6E-409C-BE32-E72D297353CC}">
              <c16:uniqueId val="{00000000-65E9-48D6-8A53-3CF31091F8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c:ext xmlns:c16="http://schemas.microsoft.com/office/drawing/2014/chart" uri="{C3380CC4-5D6E-409C-BE32-E72D297353CC}">
              <c16:uniqueId val="{00000001-65E9-48D6-8A53-3CF31091F8F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86.25</c:v>
                </c:pt>
                <c:pt idx="1">
                  <c:v>75.83</c:v>
                </c:pt>
                <c:pt idx="2">
                  <c:v>75.83</c:v>
                </c:pt>
                <c:pt idx="3">
                  <c:v>75.83</c:v>
                </c:pt>
                <c:pt idx="4">
                  <c:v>75.83</c:v>
                </c:pt>
              </c:numCache>
            </c:numRef>
          </c:val>
          <c:extLst>
            <c:ext xmlns:c16="http://schemas.microsoft.com/office/drawing/2014/chart" uri="{C3380CC4-5D6E-409C-BE32-E72D297353CC}">
              <c16:uniqueId val="{00000000-CB85-427B-87CC-BC529042982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c:ext xmlns:c16="http://schemas.microsoft.com/office/drawing/2014/chart" uri="{C3380CC4-5D6E-409C-BE32-E72D297353CC}">
              <c16:uniqueId val="{00000001-CB85-427B-87CC-BC529042982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R67" zoomScaleNormal="100" workbookViewId="0">
      <selection activeCell="SN92" sqref="SN92"/>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山口県　下関市</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24000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小規模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15814</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93.2</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6</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18200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104</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149.07</v>
      </c>
      <c r="Y32" s="128"/>
      <c r="Z32" s="128"/>
      <c r="AA32" s="128"/>
      <c r="AB32" s="128"/>
      <c r="AC32" s="128"/>
      <c r="AD32" s="128"/>
      <c r="AE32" s="128"/>
      <c r="AF32" s="128"/>
      <c r="AG32" s="128"/>
      <c r="AH32" s="128"/>
      <c r="AI32" s="128"/>
      <c r="AJ32" s="128"/>
      <c r="AK32" s="128"/>
      <c r="AL32" s="128"/>
      <c r="AM32" s="128"/>
      <c r="AN32" s="128"/>
      <c r="AO32" s="128"/>
      <c r="AP32" s="128"/>
      <c r="AQ32" s="129"/>
      <c r="AR32" s="127">
        <f>データ!U6</f>
        <v>97.7</v>
      </c>
      <c r="AS32" s="128"/>
      <c r="AT32" s="128"/>
      <c r="AU32" s="128"/>
      <c r="AV32" s="128"/>
      <c r="AW32" s="128"/>
      <c r="AX32" s="128"/>
      <c r="AY32" s="128"/>
      <c r="AZ32" s="128"/>
      <c r="BA32" s="128"/>
      <c r="BB32" s="128"/>
      <c r="BC32" s="128"/>
      <c r="BD32" s="128"/>
      <c r="BE32" s="128"/>
      <c r="BF32" s="128"/>
      <c r="BG32" s="128"/>
      <c r="BH32" s="128"/>
      <c r="BI32" s="128"/>
      <c r="BJ32" s="128"/>
      <c r="BK32" s="129"/>
      <c r="BL32" s="127">
        <f>データ!V6</f>
        <v>96.61</v>
      </c>
      <c r="BM32" s="128"/>
      <c r="BN32" s="128"/>
      <c r="BO32" s="128"/>
      <c r="BP32" s="128"/>
      <c r="BQ32" s="128"/>
      <c r="BR32" s="128"/>
      <c r="BS32" s="128"/>
      <c r="BT32" s="128"/>
      <c r="BU32" s="128"/>
      <c r="BV32" s="128"/>
      <c r="BW32" s="128"/>
      <c r="BX32" s="128"/>
      <c r="BY32" s="128"/>
      <c r="BZ32" s="128"/>
      <c r="CA32" s="128"/>
      <c r="CB32" s="128"/>
      <c r="CC32" s="128"/>
      <c r="CD32" s="128"/>
      <c r="CE32" s="129"/>
      <c r="CF32" s="127">
        <f>データ!W6</f>
        <v>94.28</v>
      </c>
      <c r="CG32" s="128"/>
      <c r="CH32" s="128"/>
      <c r="CI32" s="128"/>
      <c r="CJ32" s="128"/>
      <c r="CK32" s="128"/>
      <c r="CL32" s="128"/>
      <c r="CM32" s="128"/>
      <c r="CN32" s="128"/>
      <c r="CO32" s="128"/>
      <c r="CP32" s="128"/>
      <c r="CQ32" s="128"/>
      <c r="CR32" s="128"/>
      <c r="CS32" s="128"/>
      <c r="CT32" s="128"/>
      <c r="CU32" s="128"/>
      <c r="CV32" s="128"/>
      <c r="CW32" s="128"/>
      <c r="CX32" s="128"/>
      <c r="CY32" s="129"/>
      <c r="CZ32" s="127">
        <f>データ!X6</f>
        <v>98.59</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1385.88</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1493.13</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1066.21</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1706.39</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1621.22</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0</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0</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0</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0</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0</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109.6</v>
      </c>
      <c r="Y33" s="128"/>
      <c r="Z33" s="128"/>
      <c r="AA33" s="128"/>
      <c r="AB33" s="128"/>
      <c r="AC33" s="128"/>
      <c r="AD33" s="128"/>
      <c r="AE33" s="128"/>
      <c r="AF33" s="128"/>
      <c r="AG33" s="128"/>
      <c r="AH33" s="128"/>
      <c r="AI33" s="128"/>
      <c r="AJ33" s="128"/>
      <c r="AK33" s="128"/>
      <c r="AL33" s="128"/>
      <c r="AM33" s="128"/>
      <c r="AN33" s="128"/>
      <c r="AO33" s="128"/>
      <c r="AP33" s="128"/>
      <c r="AQ33" s="129"/>
      <c r="AR33" s="127">
        <f>データ!Z6</f>
        <v>108.74</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109.99</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109.1</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108.18</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85.38</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86.84</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83.56</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82.78</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79.27</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654.62</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619</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688.41</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649.91999999999996</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680.22</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587.77</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552.4</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505.25</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531.53</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504.73</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105</v>
      </c>
      <c r="SN48" s="110"/>
      <c r="SO48" s="110"/>
      <c r="SP48" s="110"/>
      <c r="SQ48" s="110"/>
      <c r="SR48" s="110"/>
      <c r="SS48" s="110"/>
      <c r="ST48" s="110"/>
      <c r="SU48" s="110"/>
      <c r="SV48" s="110"/>
      <c r="SW48" s="110"/>
      <c r="SX48" s="110"/>
      <c r="SY48" s="110"/>
      <c r="SZ48" s="110"/>
      <c r="TA48" s="111"/>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99.2</v>
      </c>
      <c r="Y55" s="128"/>
      <c r="Z55" s="128"/>
      <c r="AA55" s="128"/>
      <c r="AB55" s="128"/>
      <c r="AC55" s="128"/>
      <c r="AD55" s="128"/>
      <c r="AE55" s="128"/>
      <c r="AF55" s="128"/>
      <c r="AG55" s="128"/>
      <c r="AH55" s="128"/>
      <c r="AI55" s="128"/>
      <c r="AJ55" s="128"/>
      <c r="AK55" s="128"/>
      <c r="AL55" s="128"/>
      <c r="AM55" s="128"/>
      <c r="AN55" s="128"/>
      <c r="AO55" s="128"/>
      <c r="AP55" s="128"/>
      <c r="AQ55" s="129"/>
      <c r="AR55" s="127">
        <f>データ!BM6</f>
        <v>89.72</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92.58</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89.73</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92</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33.479999999999997</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36.700000000000003</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35.56</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36.69</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35.79</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72.959999999999994</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65.72</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65.44</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66.3</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65.89</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86.25</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75.83</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75.83</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75.83</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75.83</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89.26</v>
      </c>
      <c r="Y56" s="128"/>
      <c r="Z56" s="128"/>
      <c r="AA56" s="128"/>
      <c r="AB56" s="128"/>
      <c r="AC56" s="128"/>
      <c r="AD56" s="128"/>
      <c r="AE56" s="128"/>
      <c r="AF56" s="128"/>
      <c r="AG56" s="128"/>
      <c r="AH56" s="128"/>
      <c r="AI56" s="128"/>
      <c r="AJ56" s="128"/>
      <c r="AK56" s="128"/>
      <c r="AL56" s="128"/>
      <c r="AM56" s="128"/>
      <c r="AN56" s="128"/>
      <c r="AO56" s="128"/>
      <c r="AP56" s="128"/>
      <c r="AQ56" s="129"/>
      <c r="AR56" s="127">
        <f>データ!BR6</f>
        <v>90.99</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93.58</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93.31</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92.2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34.57</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34.1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33.79</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33.81</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34.33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42.48</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42.43</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43.12</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43.85</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44.05</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61.29</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61.07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61.62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61.64</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61.85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x14ac:dyDescent="0.15">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106</v>
      </c>
      <c r="SN68" s="110"/>
      <c r="SO68" s="110"/>
      <c r="SP68" s="110"/>
      <c r="SQ68" s="110"/>
      <c r="SR68" s="110"/>
      <c r="SS68" s="110"/>
      <c r="ST68" s="110"/>
      <c r="SU68" s="110"/>
      <c r="SV68" s="110"/>
      <c r="SW68" s="110"/>
      <c r="SX68" s="110"/>
      <c r="SY68" s="110"/>
      <c r="SZ68" s="110"/>
      <c r="TA68" s="111"/>
    </row>
    <row r="69" spans="1:521" ht="13.5" customHeight="1" x14ac:dyDescent="0.15">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x14ac:dyDescent="0.15">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x14ac:dyDescent="0.15">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x14ac:dyDescent="0.15">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x14ac:dyDescent="0.15">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x14ac:dyDescent="0.15">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x14ac:dyDescent="0.15">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x14ac:dyDescent="0.15">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x14ac:dyDescent="0.15">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x14ac:dyDescent="0.15">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x14ac:dyDescent="0.15">
      <c r="A79" s="2"/>
      <c r="B79" s="26"/>
      <c r="C79" s="2"/>
      <c r="D79" s="2"/>
      <c r="E79" s="2"/>
      <c r="F79" s="2"/>
      <c r="G79" s="2"/>
      <c r="H79" s="2"/>
      <c r="I79" s="2"/>
      <c r="J79" s="28"/>
      <c r="K79" s="29"/>
      <c r="L79" s="145"/>
      <c r="M79" s="145"/>
      <c r="N79" s="145"/>
      <c r="O79" s="145"/>
      <c r="P79" s="145"/>
      <c r="Q79" s="145"/>
      <c r="R79" s="145"/>
      <c r="S79" s="145"/>
      <c r="T79" s="145"/>
      <c r="U79" s="145"/>
      <c r="V79" s="145"/>
      <c r="W79" s="145"/>
      <c r="X79" s="146"/>
      <c r="Y79" s="142">
        <f>データ!$B$10</f>
        <v>41640</v>
      </c>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4"/>
      <c r="AZ79" s="142">
        <f>データ!$C$10</f>
        <v>42005</v>
      </c>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4"/>
      <c r="CA79" s="142">
        <f>データ!$D$10</f>
        <v>42370</v>
      </c>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4"/>
      <c r="DB79" s="142">
        <f>データ!$E$10</f>
        <v>42736</v>
      </c>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4"/>
      <c r="EC79" s="142">
        <f>データ!$F$10</f>
        <v>43101</v>
      </c>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4"/>
      <c r="FD79" s="29"/>
      <c r="FE79" s="32"/>
      <c r="FF79" s="2"/>
      <c r="FG79" s="2"/>
      <c r="FH79" s="2"/>
      <c r="FI79" s="2"/>
      <c r="FJ79" s="2"/>
      <c r="FK79" s="2"/>
      <c r="FL79" s="2"/>
      <c r="FM79" s="2"/>
      <c r="FN79" s="2"/>
      <c r="FO79" s="2"/>
      <c r="FP79" s="2"/>
      <c r="FQ79" s="2"/>
      <c r="FR79" s="2"/>
      <c r="FS79" s="2"/>
      <c r="FT79" s="2"/>
      <c r="FU79" s="2"/>
      <c r="FV79" s="28"/>
      <c r="FW79" s="29"/>
      <c r="FX79" s="145"/>
      <c r="FY79" s="145"/>
      <c r="FZ79" s="145"/>
      <c r="GA79" s="145"/>
      <c r="GB79" s="145"/>
      <c r="GC79" s="145"/>
      <c r="GD79" s="145"/>
      <c r="GE79" s="145"/>
      <c r="GF79" s="145"/>
      <c r="GG79" s="145"/>
      <c r="GH79" s="145"/>
      <c r="GI79" s="145"/>
      <c r="GJ79" s="146"/>
      <c r="GK79" s="142">
        <f>データ!$B$10</f>
        <v>41640</v>
      </c>
      <c r="GL79" s="143"/>
      <c r="GM79" s="143"/>
      <c r="GN79" s="143"/>
      <c r="GO79" s="143"/>
      <c r="GP79" s="143"/>
      <c r="GQ79" s="143"/>
      <c r="GR79" s="143"/>
      <c r="GS79" s="143"/>
      <c r="GT79" s="143"/>
      <c r="GU79" s="143"/>
      <c r="GV79" s="143"/>
      <c r="GW79" s="143"/>
      <c r="GX79" s="143"/>
      <c r="GY79" s="143"/>
      <c r="GZ79" s="143"/>
      <c r="HA79" s="143"/>
      <c r="HB79" s="143"/>
      <c r="HC79" s="143"/>
      <c r="HD79" s="143"/>
      <c r="HE79" s="143"/>
      <c r="HF79" s="143"/>
      <c r="HG79" s="143"/>
      <c r="HH79" s="143"/>
      <c r="HI79" s="143"/>
      <c r="HJ79" s="143"/>
      <c r="HK79" s="144"/>
      <c r="HL79" s="142">
        <f>データ!$C$10</f>
        <v>42005</v>
      </c>
      <c r="HM79" s="143"/>
      <c r="HN79" s="143"/>
      <c r="HO79" s="143"/>
      <c r="HP79" s="143"/>
      <c r="HQ79" s="143"/>
      <c r="HR79" s="143"/>
      <c r="HS79" s="143"/>
      <c r="HT79" s="143"/>
      <c r="HU79" s="143"/>
      <c r="HV79" s="143"/>
      <c r="HW79" s="143"/>
      <c r="HX79" s="143"/>
      <c r="HY79" s="143"/>
      <c r="HZ79" s="143"/>
      <c r="IA79" s="143"/>
      <c r="IB79" s="143"/>
      <c r="IC79" s="143"/>
      <c r="ID79" s="143"/>
      <c r="IE79" s="143"/>
      <c r="IF79" s="143"/>
      <c r="IG79" s="143"/>
      <c r="IH79" s="143"/>
      <c r="II79" s="143"/>
      <c r="IJ79" s="143"/>
      <c r="IK79" s="143"/>
      <c r="IL79" s="144"/>
      <c r="IM79" s="142">
        <f>データ!$D$10</f>
        <v>42370</v>
      </c>
      <c r="IN79" s="143"/>
      <c r="IO79" s="143"/>
      <c r="IP79" s="143"/>
      <c r="IQ79" s="143"/>
      <c r="IR79" s="143"/>
      <c r="IS79" s="143"/>
      <c r="IT79" s="143"/>
      <c r="IU79" s="143"/>
      <c r="IV79" s="143"/>
      <c r="IW79" s="143"/>
      <c r="IX79" s="143"/>
      <c r="IY79" s="143"/>
      <c r="IZ79" s="143"/>
      <c r="JA79" s="143"/>
      <c r="JB79" s="143"/>
      <c r="JC79" s="143"/>
      <c r="JD79" s="143"/>
      <c r="JE79" s="143"/>
      <c r="JF79" s="143"/>
      <c r="JG79" s="143"/>
      <c r="JH79" s="143"/>
      <c r="JI79" s="143"/>
      <c r="JJ79" s="143"/>
      <c r="JK79" s="143"/>
      <c r="JL79" s="143"/>
      <c r="JM79" s="144"/>
      <c r="JN79" s="142">
        <f>データ!$E$10</f>
        <v>42736</v>
      </c>
      <c r="JO79" s="143"/>
      <c r="JP79" s="143"/>
      <c r="JQ79" s="143"/>
      <c r="JR79" s="143"/>
      <c r="JS79" s="143"/>
      <c r="JT79" s="143"/>
      <c r="JU79" s="143"/>
      <c r="JV79" s="143"/>
      <c r="JW79" s="143"/>
      <c r="JX79" s="143"/>
      <c r="JY79" s="143"/>
      <c r="JZ79" s="143"/>
      <c r="KA79" s="143"/>
      <c r="KB79" s="143"/>
      <c r="KC79" s="143"/>
      <c r="KD79" s="143"/>
      <c r="KE79" s="143"/>
      <c r="KF79" s="143"/>
      <c r="KG79" s="143"/>
      <c r="KH79" s="143"/>
      <c r="KI79" s="143"/>
      <c r="KJ79" s="143"/>
      <c r="KK79" s="143"/>
      <c r="KL79" s="143"/>
      <c r="KM79" s="143"/>
      <c r="KN79" s="144"/>
      <c r="KO79" s="142">
        <f>データ!$F$10</f>
        <v>43101</v>
      </c>
      <c r="KP79" s="143"/>
      <c r="KQ79" s="143"/>
      <c r="KR79" s="143"/>
      <c r="KS79" s="143"/>
      <c r="KT79" s="143"/>
      <c r="KU79" s="143"/>
      <c r="KV79" s="143"/>
      <c r="KW79" s="143"/>
      <c r="KX79" s="143"/>
      <c r="KY79" s="143"/>
      <c r="KZ79" s="143"/>
      <c r="LA79" s="143"/>
      <c r="LB79" s="143"/>
      <c r="LC79" s="143"/>
      <c r="LD79" s="143"/>
      <c r="LE79" s="143"/>
      <c r="LF79" s="143"/>
      <c r="LG79" s="143"/>
      <c r="LH79" s="143"/>
      <c r="LI79" s="143"/>
      <c r="LJ79" s="143"/>
      <c r="LK79" s="143"/>
      <c r="LL79" s="143"/>
      <c r="LM79" s="143"/>
      <c r="LN79" s="143"/>
      <c r="LO79" s="144"/>
      <c r="LP79" s="29"/>
      <c r="LQ79" s="32"/>
      <c r="LR79" s="2"/>
      <c r="LS79" s="2"/>
      <c r="LT79" s="2"/>
      <c r="LU79" s="2"/>
      <c r="LV79" s="2"/>
      <c r="LW79" s="2"/>
      <c r="LX79" s="2"/>
      <c r="LY79" s="2"/>
      <c r="LZ79" s="2"/>
      <c r="MA79" s="2"/>
      <c r="MB79" s="2"/>
      <c r="MC79" s="2"/>
      <c r="MD79" s="2"/>
      <c r="ME79" s="2"/>
      <c r="MF79" s="2"/>
      <c r="MG79" s="2"/>
      <c r="MH79" s="28"/>
      <c r="MI79" s="29"/>
      <c r="MJ79" s="145"/>
      <c r="MK79" s="145"/>
      <c r="ML79" s="145"/>
      <c r="MM79" s="145"/>
      <c r="MN79" s="145"/>
      <c r="MO79" s="145"/>
      <c r="MP79" s="145"/>
      <c r="MQ79" s="145"/>
      <c r="MR79" s="145"/>
      <c r="MS79" s="145"/>
      <c r="MT79" s="145"/>
      <c r="MU79" s="145"/>
      <c r="MV79" s="146"/>
      <c r="MW79" s="142">
        <f>データ!$B$10</f>
        <v>41640</v>
      </c>
      <c r="MX79" s="143"/>
      <c r="MY79" s="143"/>
      <c r="MZ79" s="143"/>
      <c r="NA79" s="143"/>
      <c r="NB79" s="143"/>
      <c r="NC79" s="143"/>
      <c r="ND79" s="143"/>
      <c r="NE79" s="143"/>
      <c r="NF79" s="143"/>
      <c r="NG79" s="143"/>
      <c r="NH79" s="143"/>
      <c r="NI79" s="143"/>
      <c r="NJ79" s="143"/>
      <c r="NK79" s="143"/>
      <c r="NL79" s="143"/>
      <c r="NM79" s="143"/>
      <c r="NN79" s="143"/>
      <c r="NO79" s="143"/>
      <c r="NP79" s="143"/>
      <c r="NQ79" s="143"/>
      <c r="NR79" s="143"/>
      <c r="NS79" s="143"/>
      <c r="NT79" s="143"/>
      <c r="NU79" s="143"/>
      <c r="NV79" s="143"/>
      <c r="NW79" s="144"/>
      <c r="NX79" s="142">
        <f>データ!$C$10</f>
        <v>42005</v>
      </c>
      <c r="NY79" s="143"/>
      <c r="NZ79" s="143"/>
      <c r="OA79" s="143"/>
      <c r="OB79" s="143"/>
      <c r="OC79" s="143"/>
      <c r="OD79" s="143"/>
      <c r="OE79" s="143"/>
      <c r="OF79" s="143"/>
      <c r="OG79" s="143"/>
      <c r="OH79" s="143"/>
      <c r="OI79" s="143"/>
      <c r="OJ79" s="143"/>
      <c r="OK79" s="143"/>
      <c r="OL79" s="143"/>
      <c r="OM79" s="143"/>
      <c r="ON79" s="143"/>
      <c r="OO79" s="143"/>
      <c r="OP79" s="143"/>
      <c r="OQ79" s="143"/>
      <c r="OR79" s="143"/>
      <c r="OS79" s="143"/>
      <c r="OT79" s="143"/>
      <c r="OU79" s="143"/>
      <c r="OV79" s="143"/>
      <c r="OW79" s="143"/>
      <c r="OX79" s="144"/>
      <c r="OY79" s="142">
        <f>データ!$D$10</f>
        <v>42370</v>
      </c>
      <c r="OZ79" s="143"/>
      <c r="PA79" s="143"/>
      <c r="PB79" s="143"/>
      <c r="PC79" s="143"/>
      <c r="PD79" s="143"/>
      <c r="PE79" s="143"/>
      <c r="PF79" s="143"/>
      <c r="PG79" s="143"/>
      <c r="PH79" s="143"/>
      <c r="PI79" s="143"/>
      <c r="PJ79" s="143"/>
      <c r="PK79" s="143"/>
      <c r="PL79" s="143"/>
      <c r="PM79" s="143"/>
      <c r="PN79" s="143"/>
      <c r="PO79" s="143"/>
      <c r="PP79" s="143"/>
      <c r="PQ79" s="143"/>
      <c r="PR79" s="143"/>
      <c r="PS79" s="143"/>
      <c r="PT79" s="143"/>
      <c r="PU79" s="143"/>
      <c r="PV79" s="143"/>
      <c r="PW79" s="143"/>
      <c r="PX79" s="143"/>
      <c r="PY79" s="144"/>
      <c r="PZ79" s="142">
        <f>データ!$E$10</f>
        <v>42736</v>
      </c>
      <c r="QA79" s="143"/>
      <c r="QB79" s="143"/>
      <c r="QC79" s="143"/>
      <c r="QD79" s="143"/>
      <c r="QE79" s="143"/>
      <c r="QF79" s="143"/>
      <c r="QG79" s="143"/>
      <c r="QH79" s="143"/>
      <c r="QI79" s="143"/>
      <c r="QJ79" s="143"/>
      <c r="QK79" s="143"/>
      <c r="QL79" s="143"/>
      <c r="QM79" s="143"/>
      <c r="QN79" s="143"/>
      <c r="QO79" s="143"/>
      <c r="QP79" s="143"/>
      <c r="QQ79" s="143"/>
      <c r="QR79" s="143"/>
      <c r="QS79" s="143"/>
      <c r="QT79" s="143"/>
      <c r="QU79" s="143"/>
      <c r="QV79" s="143"/>
      <c r="QW79" s="143"/>
      <c r="QX79" s="143"/>
      <c r="QY79" s="143"/>
      <c r="QZ79" s="144"/>
      <c r="RA79" s="142">
        <f>データ!$F$10</f>
        <v>43101</v>
      </c>
      <c r="RB79" s="143"/>
      <c r="RC79" s="143"/>
      <c r="RD79" s="143"/>
      <c r="RE79" s="143"/>
      <c r="RF79" s="143"/>
      <c r="RG79" s="143"/>
      <c r="RH79" s="143"/>
      <c r="RI79" s="143"/>
      <c r="RJ79" s="143"/>
      <c r="RK79" s="143"/>
      <c r="RL79" s="143"/>
      <c r="RM79" s="143"/>
      <c r="RN79" s="143"/>
      <c r="RO79" s="143"/>
      <c r="RP79" s="143"/>
      <c r="RQ79" s="143"/>
      <c r="RR79" s="143"/>
      <c r="RS79" s="143"/>
      <c r="RT79" s="143"/>
      <c r="RU79" s="143"/>
      <c r="RV79" s="143"/>
      <c r="RW79" s="143"/>
      <c r="RX79" s="143"/>
      <c r="RY79" s="143"/>
      <c r="RZ79" s="143"/>
      <c r="SA79" s="144"/>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7">
        <f>データ!DD6</f>
        <v>64.569999999999993</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65.489999999999995</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63.7</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62.53</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62.32</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7">
        <f>データ!DO6</f>
        <v>89.44</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88.09</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86.41</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84.99</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83.75</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0.15</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1.43</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7">
        <f>データ!DI6</f>
        <v>48.15</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49.38</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51.15</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52.15</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52.21</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7">
        <f>データ!DT6</f>
        <v>19.010000000000002</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14.92</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20.8</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29.43</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32.03</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7">
        <f>データ!EE6</f>
        <v>0.45</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2.36</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0.11</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0.11</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0.11</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37</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49" t="str">
        <f>データ!AD6</f>
        <v>【118.92】</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【26.31】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【450.05】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【246.04】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【114.16】</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【18.71】</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【55.52】</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【77.10】</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【58.53】</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【45.47】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【0.16】</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cAz8HmdsOyO7CSsr9rjEemeu28GO72jQlpIJsdOrkdRKPmOlBd/cvOYgooBKv34js3a9L4PX/e4HVYrf8hYxDQ==" saltValue="PBo1kRf6MemzkLIhuK0x2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election activeCell="EE7" sqref="EE7"/>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3" t="s">
        <v>47</v>
      </c>
      <c r="I3" s="154"/>
      <c r="J3" s="154"/>
      <c r="K3" s="154"/>
      <c r="L3" s="154"/>
      <c r="M3" s="154"/>
      <c r="N3" s="154"/>
      <c r="O3" s="154"/>
      <c r="P3" s="154"/>
      <c r="Q3" s="154"/>
      <c r="R3" s="154"/>
      <c r="S3" s="154"/>
      <c r="T3" s="157" t="s">
        <v>48</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149.07</v>
      </c>
      <c r="U6" s="52">
        <f>U7</f>
        <v>97.7</v>
      </c>
      <c r="V6" s="52">
        <f>V7</f>
        <v>96.61</v>
      </c>
      <c r="W6" s="52">
        <f>W7</f>
        <v>94.28</v>
      </c>
      <c r="X6" s="52">
        <f t="shared" si="3"/>
        <v>98.59</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1385.88</v>
      </c>
      <c r="AQ6" s="52">
        <f>AQ7</f>
        <v>1493.13</v>
      </c>
      <c r="AR6" s="52">
        <f>AR7</f>
        <v>1066.21</v>
      </c>
      <c r="AS6" s="52">
        <f>AS7</f>
        <v>1706.39</v>
      </c>
      <c r="AT6" s="52">
        <f t="shared" si="3"/>
        <v>1621.22</v>
      </c>
      <c r="AU6" s="52">
        <f t="shared" si="3"/>
        <v>654.62</v>
      </c>
      <c r="AV6" s="52">
        <f t="shared" si="3"/>
        <v>619</v>
      </c>
      <c r="AW6" s="52">
        <f t="shared" si="3"/>
        <v>688.41</v>
      </c>
      <c r="AX6" s="52">
        <f t="shared" si="3"/>
        <v>649.91999999999996</v>
      </c>
      <c r="AY6" s="52">
        <f t="shared" si="3"/>
        <v>680.22</v>
      </c>
      <c r="AZ6" s="50" t="str">
        <f>IF(AZ7="-","【-】","【"&amp;SUBSTITUTE(TEXT(AZ7,"#,##0.00"),"-","△")&amp;"】")</f>
        <v>【450.05】</v>
      </c>
      <c r="BA6" s="52">
        <f t="shared" si="3"/>
        <v>0</v>
      </c>
      <c r="BB6" s="52">
        <f>BB7</f>
        <v>0</v>
      </c>
      <c r="BC6" s="52">
        <f>BC7</f>
        <v>0</v>
      </c>
      <c r="BD6" s="52">
        <f>BD7</f>
        <v>0</v>
      </c>
      <c r="BE6" s="52">
        <f t="shared" si="3"/>
        <v>0</v>
      </c>
      <c r="BF6" s="52">
        <f t="shared" si="3"/>
        <v>587.77</v>
      </c>
      <c r="BG6" s="52">
        <f t="shared" si="3"/>
        <v>552.4</v>
      </c>
      <c r="BH6" s="52">
        <f t="shared" si="3"/>
        <v>505.25</v>
      </c>
      <c r="BI6" s="52">
        <f t="shared" si="3"/>
        <v>531.53</v>
      </c>
      <c r="BJ6" s="52">
        <f t="shared" si="3"/>
        <v>504.73</v>
      </c>
      <c r="BK6" s="50" t="str">
        <f>IF(BK7="-","【-】","【"&amp;SUBSTITUTE(TEXT(BK7,"#,##0.00"),"-","△")&amp;"】")</f>
        <v>【246.04】</v>
      </c>
      <c r="BL6" s="52">
        <f t="shared" si="3"/>
        <v>99.2</v>
      </c>
      <c r="BM6" s="52">
        <f>BM7</f>
        <v>89.72</v>
      </c>
      <c r="BN6" s="52">
        <f>BN7</f>
        <v>92.58</v>
      </c>
      <c r="BO6" s="52">
        <f>BO7</f>
        <v>89.73</v>
      </c>
      <c r="BP6" s="52">
        <f t="shared" si="3"/>
        <v>92</v>
      </c>
      <c r="BQ6" s="52">
        <f t="shared" si="3"/>
        <v>89.26</v>
      </c>
      <c r="BR6" s="52">
        <f t="shared" si="3"/>
        <v>90.99</v>
      </c>
      <c r="BS6" s="52">
        <f t="shared" si="3"/>
        <v>93.58</v>
      </c>
      <c r="BT6" s="52">
        <f t="shared" si="3"/>
        <v>93.31</v>
      </c>
      <c r="BU6" s="52">
        <f t="shared" si="3"/>
        <v>92.2</v>
      </c>
      <c r="BV6" s="50" t="str">
        <f>IF(BV7="-","【-】","【"&amp;SUBSTITUTE(TEXT(BV7,"#,##0.00"),"-","△")&amp;"】")</f>
        <v>【114.16】</v>
      </c>
      <c r="BW6" s="52">
        <f t="shared" si="3"/>
        <v>33.479999999999997</v>
      </c>
      <c r="BX6" s="52">
        <f>BX7</f>
        <v>36.700000000000003</v>
      </c>
      <c r="BY6" s="52">
        <f>BY7</f>
        <v>35.56</v>
      </c>
      <c r="BZ6" s="52">
        <f>BZ7</f>
        <v>36.69</v>
      </c>
      <c r="CA6" s="52">
        <f t="shared" si="3"/>
        <v>35.79</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72.959999999999994</v>
      </c>
      <c r="CI6" s="52">
        <f>CI7</f>
        <v>65.72</v>
      </c>
      <c r="CJ6" s="52">
        <f>CJ7</f>
        <v>65.44</v>
      </c>
      <c r="CK6" s="52">
        <f>CK7</f>
        <v>66.3</v>
      </c>
      <c r="CL6" s="52">
        <f t="shared" si="5"/>
        <v>65.89</v>
      </c>
      <c r="CM6" s="52">
        <f t="shared" si="5"/>
        <v>42.48</v>
      </c>
      <c r="CN6" s="52">
        <f t="shared" si="5"/>
        <v>42.43</v>
      </c>
      <c r="CO6" s="52">
        <f t="shared" si="5"/>
        <v>43.12</v>
      </c>
      <c r="CP6" s="52">
        <f t="shared" si="5"/>
        <v>43.85</v>
      </c>
      <c r="CQ6" s="52">
        <f t="shared" si="5"/>
        <v>44.05</v>
      </c>
      <c r="CR6" s="50" t="str">
        <f>IF(CR7="-","【-】","【"&amp;SUBSTITUTE(TEXT(CR7,"#,##0.00"),"-","△")&amp;"】")</f>
        <v>【55.52】</v>
      </c>
      <c r="CS6" s="52">
        <f t="shared" ref="CS6:DB6" si="6">CS7</f>
        <v>86.25</v>
      </c>
      <c r="CT6" s="52">
        <f>CT7</f>
        <v>75.83</v>
      </c>
      <c r="CU6" s="52">
        <f>CU7</f>
        <v>75.83</v>
      </c>
      <c r="CV6" s="52">
        <f>CV7</f>
        <v>75.83</v>
      </c>
      <c r="CW6" s="52">
        <f t="shared" si="6"/>
        <v>75.83</v>
      </c>
      <c r="CX6" s="52">
        <f t="shared" si="6"/>
        <v>61.29</v>
      </c>
      <c r="CY6" s="52">
        <f t="shared" si="6"/>
        <v>61.07</v>
      </c>
      <c r="CZ6" s="52">
        <f t="shared" si="6"/>
        <v>61.62</v>
      </c>
      <c r="DA6" s="52">
        <f t="shared" si="6"/>
        <v>61.64</v>
      </c>
      <c r="DB6" s="52">
        <f t="shared" si="6"/>
        <v>61.85</v>
      </c>
      <c r="DC6" s="50" t="str">
        <f>IF(DC7="-","【-】","【"&amp;SUBSTITUTE(TEXT(DC7,"#,##0.00"),"-","△")&amp;"】")</f>
        <v>【77.10】</v>
      </c>
      <c r="DD6" s="52">
        <f t="shared" ref="DD6:DM6" si="7">DD7</f>
        <v>64.569999999999993</v>
      </c>
      <c r="DE6" s="52">
        <f>DE7</f>
        <v>65.489999999999995</v>
      </c>
      <c r="DF6" s="52">
        <f>DF7</f>
        <v>63.7</v>
      </c>
      <c r="DG6" s="52">
        <f>DG7</f>
        <v>62.53</v>
      </c>
      <c r="DH6" s="52">
        <f t="shared" si="7"/>
        <v>62.32</v>
      </c>
      <c r="DI6" s="52">
        <f t="shared" si="7"/>
        <v>48.15</v>
      </c>
      <c r="DJ6" s="52">
        <f t="shared" si="7"/>
        <v>49.38</v>
      </c>
      <c r="DK6" s="52">
        <f t="shared" si="7"/>
        <v>51.15</v>
      </c>
      <c r="DL6" s="52">
        <f t="shared" si="7"/>
        <v>52.15</v>
      </c>
      <c r="DM6" s="52">
        <f t="shared" si="7"/>
        <v>52.21</v>
      </c>
      <c r="DN6" s="50" t="str">
        <f>IF(DN7="-","【-】","【"&amp;SUBSTITUTE(TEXT(DN7,"#,##0.00"),"-","△")&amp;"】")</f>
        <v>【58.53】</v>
      </c>
      <c r="DO6" s="52">
        <f t="shared" ref="DO6:DX6" si="8">DO7</f>
        <v>89.44</v>
      </c>
      <c r="DP6" s="52">
        <f>DP7</f>
        <v>88.09</v>
      </c>
      <c r="DQ6" s="52">
        <f>DQ7</f>
        <v>86.41</v>
      </c>
      <c r="DR6" s="52">
        <f>DR7</f>
        <v>84.99</v>
      </c>
      <c r="DS6" s="52">
        <f t="shared" si="8"/>
        <v>83.75</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0</v>
      </c>
      <c r="EA6" s="52">
        <f>EA7</f>
        <v>0</v>
      </c>
      <c r="EB6" s="52">
        <f>EB7</f>
        <v>0.15</v>
      </c>
      <c r="EC6" s="52">
        <f>EC7</f>
        <v>1.43</v>
      </c>
      <c r="ED6" s="52">
        <f t="shared" si="9"/>
        <v>0</v>
      </c>
      <c r="EE6" s="52">
        <f t="shared" si="9"/>
        <v>0.45</v>
      </c>
      <c r="EF6" s="52">
        <f t="shared" si="9"/>
        <v>2.36</v>
      </c>
      <c r="EG6" s="52">
        <f t="shared" si="9"/>
        <v>0.11</v>
      </c>
      <c r="EH6" s="52">
        <f t="shared" si="9"/>
        <v>0.11</v>
      </c>
      <c r="EI6" s="52">
        <f t="shared" si="9"/>
        <v>0.11</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24000</v>
      </c>
      <c r="L7" s="54" t="s">
        <v>96</v>
      </c>
      <c r="M7" s="55">
        <v>1</v>
      </c>
      <c r="N7" s="55">
        <v>15814</v>
      </c>
      <c r="O7" s="56" t="s">
        <v>97</v>
      </c>
      <c r="P7" s="56">
        <v>93.2</v>
      </c>
      <c r="Q7" s="55">
        <v>6</v>
      </c>
      <c r="R7" s="55">
        <v>18200</v>
      </c>
      <c r="S7" s="54" t="s">
        <v>98</v>
      </c>
      <c r="T7" s="57">
        <v>149.07</v>
      </c>
      <c r="U7" s="57">
        <v>97.7</v>
      </c>
      <c r="V7" s="57">
        <v>96.61</v>
      </c>
      <c r="W7" s="57">
        <v>94.28</v>
      </c>
      <c r="X7" s="57">
        <v>98.59</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1385.88</v>
      </c>
      <c r="AQ7" s="57">
        <v>1493.13</v>
      </c>
      <c r="AR7" s="57">
        <v>1066.21</v>
      </c>
      <c r="AS7" s="57">
        <v>1706.39</v>
      </c>
      <c r="AT7" s="57">
        <v>1621.22</v>
      </c>
      <c r="AU7" s="57">
        <v>654.62</v>
      </c>
      <c r="AV7" s="57">
        <v>619</v>
      </c>
      <c r="AW7" s="57">
        <v>688.41</v>
      </c>
      <c r="AX7" s="57">
        <v>649.91999999999996</v>
      </c>
      <c r="AY7" s="57">
        <v>680.22</v>
      </c>
      <c r="AZ7" s="57">
        <v>450.05</v>
      </c>
      <c r="BA7" s="57">
        <v>0</v>
      </c>
      <c r="BB7" s="57">
        <v>0</v>
      </c>
      <c r="BC7" s="57">
        <v>0</v>
      </c>
      <c r="BD7" s="57">
        <v>0</v>
      </c>
      <c r="BE7" s="57">
        <v>0</v>
      </c>
      <c r="BF7" s="57">
        <v>587.77</v>
      </c>
      <c r="BG7" s="57">
        <v>552.4</v>
      </c>
      <c r="BH7" s="57">
        <v>505.25</v>
      </c>
      <c r="BI7" s="57">
        <v>531.53</v>
      </c>
      <c r="BJ7" s="57">
        <v>504.73</v>
      </c>
      <c r="BK7" s="57">
        <v>246.04</v>
      </c>
      <c r="BL7" s="57">
        <v>99.2</v>
      </c>
      <c r="BM7" s="57">
        <v>89.72</v>
      </c>
      <c r="BN7" s="57">
        <v>92.58</v>
      </c>
      <c r="BO7" s="57">
        <v>89.73</v>
      </c>
      <c r="BP7" s="57">
        <v>92</v>
      </c>
      <c r="BQ7" s="57">
        <v>89.26</v>
      </c>
      <c r="BR7" s="57">
        <v>90.99</v>
      </c>
      <c r="BS7" s="57">
        <v>93.58</v>
      </c>
      <c r="BT7" s="57">
        <v>93.31</v>
      </c>
      <c r="BU7" s="57">
        <v>92.2</v>
      </c>
      <c r="BV7" s="57">
        <v>114.16</v>
      </c>
      <c r="BW7" s="57">
        <v>33.479999999999997</v>
      </c>
      <c r="BX7" s="57">
        <v>36.700000000000003</v>
      </c>
      <c r="BY7" s="57">
        <v>35.56</v>
      </c>
      <c r="BZ7" s="57">
        <v>36.69</v>
      </c>
      <c r="CA7" s="57">
        <v>35.79</v>
      </c>
      <c r="CB7" s="57">
        <v>34.57</v>
      </c>
      <c r="CC7" s="57">
        <v>34.1</v>
      </c>
      <c r="CD7" s="57">
        <v>33.79</v>
      </c>
      <c r="CE7" s="57">
        <v>33.81</v>
      </c>
      <c r="CF7" s="57">
        <v>34.33</v>
      </c>
      <c r="CG7" s="57">
        <v>18.71</v>
      </c>
      <c r="CH7" s="57">
        <v>72.959999999999994</v>
      </c>
      <c r="CI7" s="57">
        <v>65.72</v>
      </c>
      <c r="CJ7" s="57">
        <v>65.44</v>
      </c>
      <c r="CK7" s="57">
        <v>66.3</v>
      </c>
      <c r="CL7" s="57">
        <v>65.89</v>
      </c>
      <c r="CM7" s="57">
        <v>42.48</v>
      </c>
      <c r="CN7" s="57">
        <v>42.43</v>
      </c>
      <c r="CO7" s="57">
        <v>43.12</v>
      </c>
      <c r="CP7" s="57">
        <v>43.85</v>
      </c>
      <c r="CQ7" s="57">
        <v>44.05</v>
      </c>
      <c r="CR7" s="57">
        <v>55.52</v>
      </c>
      <c r="CS7" s="57">
        <v>86.25</v>
      </c>
      <c r="CT7" s="57">
        <v>75.83</v>
      </c>
      <c r="CU7" s="57">
        <v>75.83</v>
      </c>
      <c r="CV7" s="57">
        <v>75.83</v>
      </c>
      <c r="CW7" s="57">
        <v>75.83</v>
      </c>
      <c r="CX7" s="57">
        <v>61.29</v>
      </c>
      <c r="CY7" s="57">
        <v>61.07</v>
      </c>
      <c r="CZ7" s="57">
        <v>61.62</v>
      </c>
      <c r="DA7" s="57">
        <v>61.64</v>
      </c>
      <c r="DB7" s="57">
        <v>61.85</v>
      </c>
      <c r="DC7" s="57">
        <v>77.099999999999994</v>
      </c>
      <c r="DD7" s="57">
        <v>64.569999999999993</v>
      </c>
      <c r="DE7" s="57">
        <v>65.489999999999995</v>
      </c>
      <c r="DF7" s="57">
        <v>63.7</v>
      </c>
      <c r="DG7" s="57">
        <v>62.53</v>
      </c>
      <c r="DH7" s="57">
        <v>62.32</v>
      </c>
      <c r="DI7" s="57">
        <v>48.15</v>
      </c>
      <c r="DJ7" s="57">
        <v>49.38</v>
      </c>
      <c r="DK7" s="57">
        <v>51.15</v>
      </c>
      <c r="DL7" s="57">
        <v>52.15</v>
      </c>
      <c r="DM7" s="57">
        <v>52.21</v>
      </c>
      <c r="DN7" s="57">
        <v>58.53</v>
      </c>
      <c r="DO7" s="57">
        <v>89.44</v>
      </c>
      <c r="DP7" s="57">
        <v>88.09</v>
      </c>
      <c r="DQ7" s="57">
        <v>86.41</v>
      </c>
      <c r="DR7" s="57">
        <v>84.99</v>
      </c>
      <c r="DS7" s="57">
        <v>83.75</v>
      </c>
      <c r="DT7" s="57">
        <v>19.010000000000002</v>
      </c>
      <c r="DU7" s="57">
        <v>14.92</v>
      </c>
      <c r="DV7" s="57">
        <v>20.8</v>
      </c>
      <c r="DW7" s="57">
        <v>29.43</v>
      </c>
      <c r="DX7" s="57">
        <v>32.03</v>
      </c>
      <c r="DY7" s="57">
        <v>45.47</v>
      </c>
      <c r="DZ7" s="57">
        <v>0</v>
      </c>
      <c r="EA7" s="57">
        <v>0</v>
      </c>
      <c r="EB7" s="57">
        <v>0.15</v>
      </c>
      <c r="EC7" s="57">
        <v>1.43</v>
      </c>
      <c r="ED7" s="57">
        <v>0</v>
      </c>
      <c r="EE7" s="57">
        <v>0.45</v>
      </c>
      <c r="EF7" s="57">
        <v>2.36</v>
      </c>
      <c r="EG7" s="57">
        <v>0.11</v>
      </c>
      <c r="EH7" s="57">
        <v>0.11</v>
      </c>
      <c r="EI7" s="57">
        <v>0.11</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149.07</v>
      </c>
      <c r="V11" s="64">
        <f>IF(U6="-",NA(),U6)</f>
        <v>97.7</v>
      </c>
      <c r="W11" s="64">
        <f>IF(V6="-",NA(),V6)</f>
        <v>96.61</v>
      </c>
      <c r="X11" s="64">
        <f>IF(W6="-",NA(),W6)</f>
        <v>94.28</v>
      </c>
      <c r="Y11" s="64">
        <f>IF(X6="-",NA(),X6)</f>
        <v>98.59</v>
      </c>
      <c r="AE11" s="63" t="s">
        <v>23</v>
      </c>
      <c r="AF11" s="64">
        <f>IF(AE6="-",NA(),AE6)</f>
        <v>0</v>
      </c>
      <c r="AG11" s="64">
        <f>IF(AF6="-",NA(),AF6)</f>
        <v>0</v>
      </c>
      <c r="AH11" s="64">
        <f>IF(AG6="-",NA(),AG6)</f>
        <v>0</v>
      </c>
      <c r="AI11" s="64">
        <f>IF(AH6="-",NA(),AH6)</f>
        <v>0</v>
      </c>
      <c r="AJ11" s="64">
        <f>IF(AI6="-",NA(),AI6)</f>
        <v>0</v>
      </c>
      <c r="AP11" s="63" t="s">
        <v>23</v>
      </c>
      <c r="AQ11" s="64">
        <f>IF(AP6="-",NA(),AP6)</f>
        <v>1385.88</v>
      </c>
      <c r="AR11" s="64">
        <f>IF(AQ6="-",NA(),AQ6)</f>
        <v>1493.13</v>
      </c>
      <c r="AS11" s="64">
        <f>IF(AR6="-",NA(),AR6)</f>
        <v>1066.21</v>
      </c>
      <c r="AT11" s="64">
        <f>IF(AS6="-",NA(),AS6)</f>
        <v>1706.39</v>
      </c>
      <c r="AU11" s="64">
        <f>IF(AT6="-",NA(),AT6)</f>
        <v>1621.22</v>
      </c>
      <c r="BA11" s="63" t="s">
        <v>23</v>
      </c>
      <c r="BB11" s="64">
        <f>IF(BA6="-",NA(),BA6)</f>
        <v>0</v>
      </c>
      <c r="BC11" s="64">
        <f>IF(BB6="-",NA(),BB6)</f>
        <v>0</v>
      </c>
      <c r="BD11" s="64">
        <f>IF(BC6="-",NA(),BC6)</f>
        <v>0</v>
      </c>
      <c r="BE11" s="64">
        <f>IF(BD6="-",NA(),BD6)</f>
        <v>0</v>
      </c>
      <c r="BF11" s="64">
        <f>IF(BE6="-",NA(),BE6)</f>
        <v>0</v>
      </c>
      <c r="BL11" s="63" t="s">
        <v>23</v>
      </c>
      <c r="BM11" s="64">
        <f>IF(BL6="-",NA(),BL6)</f>
        <v>99.2</v>
      </c>
      <c r="BN11" s="64">
        <f>IF(BM6="-",NA(),BM6)</f>
        <v>89.72</v>
      </c>
      <c r="BO11" s="64">
        <f>IF(BN6="-",NA(),BN6)</f>
        <v>92.58</v>
      </c>
      <c r="BP11" s="64">
        <f>IF(BO6="-",NA(),BO6)</f>
        <v>89.73</v>
      </c>
      <c r="BQ11" s="64">
        <f>IF(BP6="-",NA(),BP6)</f>
        <v>92</v>
      </c>
      <c r="BW11" s="63" t="s">
        <v>23</v>
      </c>
      <c r="BX11" s="64">
        <f>IF(BW6="-",NA(),BW6)</f>
        <v>33.479999999999997</v>
      </c>
      <c r="BY11" s="64">
        <f>IF(BX6="-",NA(),BX6)</f>
        <v>36.700000000000003</v>
      </c>
      <c r="BZ11" s="64">
        <f>IF(BY6="-",NA(),BY6)</f>
        <v>35.56</v>
      </c>
      <c r="CA11" s="64">
        <f>IF(BZ6="-",NA(),BZ6)</f>
        <v>36.69</v>
      </c>
      <c r="CB11" s="64">
        <f>IF(CA6="-",NA(),CA6)</f>
        <v>35.79</v>
      </c>
      <c r="CH11" s="63" t="s">
        <v>23</v>
      </c>
      <c r="CI11" s="64">
        <f>IF(CH6="-",NA(),CH6)</f>
        <v>72.959999999999994</v>
      </c>
      <c r="CJ11" s="64">
        <f>IF(CI6="-",NA(),CI6)</f>
        <v>65.72</v>
      </c>
      <c r="CK11" s="64">
        <f>IF(CJ6="-",NA(),CJ6)</f>
        <v>65.44</v>
      </c>
      <c r="CL11" s="64">
        <f>IF(CK6="-",NA(),CK6)</f>
        <v>66.3</v>
      </c>
      <c r="CM11" s="64">
        <f>IF(CL6="-",NA(),CL6)</f>
        <v>65.89</v>
      </c>
      <c r="CS11" s="63" t="s">
        <v>23</v>
      </c>
      <c r="CT11" s="64">
        <f>IF(CS6="-",NA(),CS6)</f>
        <v>86.25</v>
      </c>
      <c r="CU11" s="64">
        <f>IF(CT6="-",NA(),CT6)</f>
        <v>75.83</v>
      </c>
      <c r="CV11" s="64">
        <f>IF(CU6="-",NA(),CU6)</f>
        <v>75.83</v>
      </c>
      <c r="CW11" s="64">
        <f>IF(CV6="-",NA(),CV6)</f>
        <v>75.83</v>
      </c>
      <c r="CX11" s="64">
        <f>IF(CW6="-",NA(),CW6)</f>
        <v>75.83</v>
      </c>
      <c r="DD11" s="63" t="s">
        <v>23</v>
      </c>
      <c r="DE11" s="64">
        <f>IF(DD6="-",NA(),DD6)</f>
        <v>64.569999999999993</v>
      </c>
      <c r="DF11" s="64">
        <f>IF(DE6="-",NA(),DE6)</f>
        <v>65.489999999999995</v>
      </c>
      <c r="DG11" s="64">
        <f>IF(DF6="-",NA(),DF6)</f>
        <v>63.7</v>
      </c>
      <c r="DH11" s="64">
        <f>IF(DG6="-",NA(),DG6)</f>
        <v>62.53</v>
      </c>
      <c r="DI11" s="64">
        <f>IF(DH6="-",NA(),DH6)</f>
        <v>62.32</v>
      </c>
      <c r="DO11" s="63" t="s">
        <v>23</v>
      </c>
      <c r="DP11" s="64">
        <f>IF(DO6="-",NA(),DO6)</f>
        <v>89.44</v>
      </c>
      <c r="DQ11" s="64">
        <f>IF(DP6="-",NA(),DP6)</f>
        <v>88.09</v>
      </c>
      <c r="DR11" s="64">
        <f>IF(DQ6="-",NA(),DQ6)</f>
        <v>86.41</v>
      </c>
      <c r="DS11" s="64">
        <f>IF(DR6="-",NA(),DR6)</f>
        <v>84.99</v>
      </c>
      <c r="DT11" s="64">
        <f>IF(DS6="-",NA(),DS6)</f>
        <v>83.75</v>
      </c>
      <c r="DZ11" s="63" t="s">
        <v>23</v>
      </c>
      <c r="EA11" s="64">
        <f>IF(DZ6="-",NA(),DZ6)</f>
        <v>0</v>
      </c>
      <c r="EB11" s="64">
        <f>IF(EA6="-",NA(),EA6)</f>
        <v>0</v>
      </c>
      <c r="EC11" s="64">
        <f>IF(EB6="-",NA(),EB6)</f>
        <v>0.15</v>
      </c>
      <c r="ED11" s="64">
        <f>IF(EC6="-",NA(),EC6)</f>
        <v>1.43</v>
      </c>
      <c r="EE11" s="64">
        <f>IF(ED6="-",NA(),ED6)</f>
        <v>0</v>
      </c>
    </row>
    <row r="12" spans="1:140" x14ac:dyDescent="0.15">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大介</cp:lastModifiedBy>
  <cp:lastPrinted>2020-01-30T06:46:53Z</cp:lastPrinted>
  <dcterms:created xsi:type="dcterms:W3CDTF">2019-12-05T07:46:58Z</dcterms:created>
  <dcterms:modified xsi:type="dcterms:W3CDTF">2020-01-30T06:46:56Z</dcterms:modified>
  <cp:category/>
</cp:coreProperties>
</file>