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総務財政係\回答･依頼文書（他都市回答含む）\県市町課\経営比較分析表\H30決算\"/>
    </mc:Choice>
  </mc:AlternateContent>
  <workbookProtection workbookAlgorithmName="SHA-512" workbookHashValue="RWKJkjTSK6d9nwwWmkX7vu4cpkW4U994mhQv1YvaapBBAb0+0178OlTAI60mmRcTxgUypik3Ur4l0ZEWDRCWOg==" workbookSaltValue="Y61Eqk/9E06JYqG6X94vAQ==" workbookSpinCount="100000" lockStructure="1"/>
  <bookViews>
    <workbookView xWindow="0" yWindow="0" windowWidth="15360" windowHeight="7635"/>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21" i="5" l="1"/>
  <c r="CE20" i="5"/>
  <c r="AO20" i="5"/>
  <c r="AN20" i="5"/>
  <c r="AM20" i="5"/>
  <c r="AL20" i="5"/>
  <c r="AK20" i="5"/>
  <c r="CG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C14" i="5"/>
  <c r="CC21" i="5" s="1"/>
  <c r="CG13" i="5"/>
  <c r="CG20" i="5" s="1"/>
  <c r="CF13" i="5"/>
  <c r="CF20" i="5" s="1"/>
  <c r="CE13" i="5"/>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F12" i="5"/>
  <c r="CF19" i="5" s="1"/>
  <c r="CE12" i="5"/>
  <c r="CE19" i="5" s="1"/>
  <c r="CD12" i="5"/>
  <c r="CD19" i="5" s="1"/>
  <c r="CC12" i="5"/>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F11" i="5"/>
  <c r="CF18" i="5" s="1"/>
  <c r="CE11" i="5"/>
  <c r="CE18" i="5" s="1"/>
  <c r="CD11" i="5"/>
  <c r="CD18" i="5" s="1"/>
  <c r="CC11" i="5"/>
  <c r="BV11" i="5"/>
  <c r="BU11" i="5"/>
  <c r="BT11" i="5"/>
  <c r="BS11" i="5"/>
  <c r="BR11" i="5"/>
  <c r="BK11" i="5"/>
  <c r="BJ11" i="5"/>
  <c r="BI11" i="5"/>
  <c r="BH11" i="5"/>
  <c r="BG11" i="5"/>
  <c r="AZ11" i="5"/>
  <c r="AY11" i="5"/>
  <c r="AX11" i="5"/>
  <c r="AW11" i="5"/>
  <c r="AV11" i="5"/>
  <c r="J10" i="5"/>
  <c r="EV16" i="5" s="1"/>
  <c r="FD8" i="5"/>
  <c r="ET8" i="5"/>
  <c r="EJ8" i="5"/>
  <c r="DZ8" i="5"/>
  <c r="DP8" i="5"/>
  <c r="DF8" i="5"/>
  <c r="CV8" i="5"/>
  <c r="CB8" i="5"/>
  <c r="BQ8" i="5"/>
  <c r="BF8" i="5"/>
  <c r="AU8" i="5"/>
  <c r="AJ8" i="5"/>
  <c r="AK6" i="5"/>
  <c r="AJ6" i="5"/>
  <c r="AI6" i="5"/>
  <c r="AH6" i="5"/>
  <c r="AG6" i="5"/>
  <c r="AF6" i="5"/>
  <c r="AE6" i="5"/>
  <c r="AD6" i="5"/>
  <c r="AC6" i="5"/>
  <c r="AB6" i="5"/>
  <c r="AA6" i="5"/>
  <c r="Z12" i="4" s="1"/>
  <c r="Z6" i="5"/>
  <c r="Y6" i="5"/>
  <c r="X6" i="5"/>
  <c r="W6" i="5"/>
  <c r="Z10" i="4" s="1"/>
  <c r="V6" i="5"/>
  <c r="U6" i="5"/>
  <c r="T6" i="5"/>
  <c r="S6" i="5"/>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J12" i="4"/>
  <c r="B12" i="4"/>
  <c r="R10" i="4"/>
  <c r="J10" i="4"/>
  <c r="B10" i="4"/>
  <c r="BK9" i="4"/>
  <c r="BF9" i="4"/>
  <c r="BA9" i="4"/>
  <c r="AV9" i="4"/>
  <c r="AQ9" i="4"/>
  <c r="BK8" i="4"/>
  <c r="BF8" i="4"/>
  <c r="BA8" i="4"/>
  <c r="AV8" i="4"/>
  <c r="AQ8" i="4"/>
  <c r="Z8" i="4"/>
  <c r="R8" i="4"/>
  <c r="J8" i="4"/>
  <c r="B8" i="4"/>
  <c r="FI16" i="5" l="1"/>
  <c r="DU16" i="5"/>
  <c r="BK16" i="5"/>
  <c r="AO11" i="5"/>
  <c r="EE10" i="5"/>
  <c r="CG10" i="5"/>
  <c r="AZ10" i="5"/>
  <c r="EY16" i="5"/>
  <c r="DK16" i="5"/>
  <c r="AZ16" i="5"/>
  <c r="FI10" i="5"/>
  <c r="DU10" i="5"/>
  <c r="BV10" i="5"/>
  <c r="EE16" i="5"/>
  <c r="BV16" i="5"/>
  <c r="EO10" i="5"/>
  <c r="DA10" i="5"/>
  <c r="EO16" i="5"/>
  <c r="DA16" i="5"/>
  <c r="EY10" i="5"/>
  <c r="DK10" i="5"/>
  <c r="BK10" i="5"/>
  <c r="CG17" i="5"/>
  <c r="AO17" i="5"/>
  <c r="BK7" i="4"/>
  <c r="AL11" i="5"/>
  <c r="FF16" i="5"/>
  <c r="AV7" i="4"/>
  <c r="K10" i="5"/>
  <c r="AW10" i="5"/>
  <c r="CX10" i="5"/>
  <c r="EL10" i="5"/>
  <c r="BS16" i="5"/>
  <c r="EB16" i="5"/>
  <c r="AL17" i="5"/>
  <c r="CD17" i="5"/>
  <c r="BH16" i="5"/>
  <c r="DR16" i="5"/>
  <c r="L10" i="5"/>
  <c r="BH10" i="5"/>
  <c r="DH10" i="5"/>
  <c r="EV10" i="5"/>
  <c r="CX16" i="5"/>
  <c r="EL16" i="5"/>
  <c r="CD10" i="5"/>
  <c r="EB10" i="5"/>
  <c r="I10" i="5"/>
  <c r="BS10" i="5"/>
  <c r="DR10" i="5"/>
  <c r="FF10" i="5"/>
  <c r="AW16" i="5"/>
  <c r="DH16" i="5"/>
  <c r="CF17" i="5" l="1"/>
  <c r="AN17" i="5"/>
  <c r="ED16" i="5"/>
  <c r="BU16" i="5"/>
  <c r="EN10" i="5"/>
  <c r="CZ10" i="5"/>
  <c r="AY10" i="5"/>
  <c r="BF7" i="4"/>
  <c r="EX10" i="5"/>
  <c r="DJ10" i="5"/>
  <c r="FH16" i="5"/>
  <c r="DT16" i="5"/>
  <c r="BJ16" i="5"/>
  <c r="AN11" i="5"/>
  <c r="ED10" i="5"/>
  <c r="CF10" i="5"/>
  <c r="EN16" i="5"/>
  <c r="EX16" i="5"/>
  <c r="DJ16" i="5"/>
  <c r="AY16" i="5"/>
  <c r="FH10" i="5"/>
  <c r="DT10" i="5"/>
  <c r="BU10" i="5"/>
  <c r="CZ16" i="5"/>
  <c r="BJ10" i="5"/>
  <c r="FE16" i="5"/>
  <c r="DQ16" i="5"/>
  <c r="BG16" i="5"/>
  <c r="AK11" i="5"/>
  <c r="EA10" i="5"/>
  <c r="CC10" i="5"/>
  <c r="EU16" i="5"/>
  <c r="DG16" i="5"/>
  <c r="AV16" i="5"/>
  <c r="FE10" i="5"/>
  <c r="DQ10" i="5"/>
  <c r="BR10" i="5"/>
  <c r="CC17" i="5"/>
  <c r="AK17" i="5"/>
  <c r="EK16" i="5"/>
  <c r="CW16" i="5"/>
  <c r="EU10" i="5"/>
  <c r="DG10" i="5"/>
  <c r="BG10" i="5"/>
  <c r="EA16" i="5"/>
  <c r="BR16" i="5"/>
  <c r="EK10" i="5"/>
  <c r="CW10" i="5"/>
  <c r="AV10" i="5"/>
  <c r="AQ7" i="4"/>
  <c r="EM16" i="5"/>
  <c r="CY16" i="5"/>
  <c r="EW10" i="5"/>
  <c r="DI10" i="5"/>
  <c r="BI10" i="5"/>
  <c r="DI16" i="5"/>
  <c r="AX16" i="5"/>
  <c r="CE17" i="5"/>
  <c r="AM17" i="5"/>
  <c r="EC16" i="5"/>
  <c r="BT16" i="5"/>
  <c r="EM10" i="5"/>
  <c r="CY10" i="5"/>
  <c r="AX10" i="5"/>
  <c r="BA7" i="4"/>
  <c r="FG10" i="5"/>
  <c r="DS10" i="5"/>
  <c r="BT10" i="5"/>
  <c r="FG16" i="5"/>
  <c r="DS16" i="5"/>
  <c r="BI16" i="5"/>
  <c r="AM11" i="5"/>
  <c r="EC10" i="5"/>
  <c r="CE10" i="5"/>
  <c r="EW16" i="5"/>
</calcChain>
</file>

<file path=xl/sharedStrings.xml><?xml version="1.0" encoding="utf-8"?>
<sst xmlns="http://schemas.openxmlformats.org/spreadsheetml/2006/main" count="317" uniqueCount="135">
  <si>
    <t>経営比較分析表（平成30年度決算）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</si>
  <si>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</si>
  <si>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</si>
  <si>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</si>
  <si>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</si>
  <si>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</si>
  <si>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</si>
  <si>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</si>
  <si>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</si>
  <si>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</si>
  <si>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</si>
  <si>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</si>
  <si>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</si>
  <si>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</si>
  <si>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</si>
  <si>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</si>
  <si>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</si>
  <si>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</si>
  <si>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</si>
  <si>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</si>
  <si>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</si>
  <si>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</si>
  <si>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</si>
  <si>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</si>
  <si>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</si>
  <si>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</si>
  <si>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</si>
  <si>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</si>
  <si>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</si>
  <si>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</si>
  <si>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</si>
  <si>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</si>
  <si>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</si>
  <si>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</si>
  <si>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</si>
  <si>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</si>
  <si>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</si>
  <si>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</si>
  <si>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</si>
  <si>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</si>
  <si>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</si>
  <si>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</si>
  <si>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</si>
  <si>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</si>
  <si>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</si>
  <si>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</si>
  <si>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</si>
  <si>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</si>
  <si>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</si>
  <si>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</si>
  <si>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</si>
  <si>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</si>
  <si>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</si>
  <si>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</si>
  <si>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</si>
  <si>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</si>
  <si>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</si>
  <si>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</si>
  <si>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</si>
  <si>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</si>
  <si>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</si>
  <si>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</si>
  <si>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</si>
  <si>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</si>
  <si>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</si>
  <si>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</si>
  <si>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</si>
  <si>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</si>
  <si>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</si>
  <si>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</si>
  <si>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</si>
  <si>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</si>
  <si>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</si>
  <si>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</si>
  <si>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</si>
  <si>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</si>
  <si>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</si>
  <si>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</si>
  <si>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</si>
  <si>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</si>
  <si>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</si>
  <si>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</si>
  <si>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</si>
  <si>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</si>
  <si>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</si>
  <si>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</si>
  <si>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</si>
  <si>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</si>
  <si>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2018</t>
  </si>
  <si>
    <t>352021</t>
  </si>
  <si>
    <t>46</t>
  </si>
  <si>
    <t>03</t>
  </si>
  <si>
    <t>3</t>
  </si>
  <si>
    <t>000</t>
  </si>
  <si>
    <t>山口県　宇部市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</si>
  <si>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</si>
  <si>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</si>
  <si>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</si>
  <si>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</si>
  <si>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</si>
  <si>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</si>
  <si>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</si>
  <si>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</si>
  <si>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</si>
  <si>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</si>
  <si>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</si>
  <si>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</si>
  <si>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</si>
  <si>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</si>
  <si>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</si>
  <si>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</si>
  <si>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</si>
  <si>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</si>
  <si>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</si>
  <si>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当該値</t>
    <phoneticPr fontId="3"/>
  </si>
  <si>
    <t>平均値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</si>
  <si>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</si>
  <si>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</si>
  <si>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</si>
  <si>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</si>
  <si>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</si>
  <si>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</si>
  <si>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</si>
  <si>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</si>
  <si>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</si>
  <si>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</si>
  <si>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</si>
  <si>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当該値</t>
    <phoneticPr fontId="3"/>
  </si>
  <si>
    <t>平均値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</si>
  <si>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</si>
  <si>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</si>
  <si>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</si>
  <si>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走行キロ当たりの運送原価については、民間事業者に比べ低い水準を維持しているものの、減便等による実車走行キロは減少し、固定費の削減が進んでいないため、増加傾向となっている。また、走行キロ当たりの収入については、民間事業者と比較すると非常に低く、乗車効率も他団体に比べて低くなっており、路線の最適化による利便性の向上が急務である。
　したがって、引き続き「宇部市地域公共交通網形成計画」及びこれを具体化する「宇部市地域公共交通再編実施計画」に基づく路線再編を着実に進め、利便性の向上を図りながら、乗車効率の改善及び収入の確保を図る必要がある。</t>
    <rPh sb="42" eb="44">
      <t>ゲンビン</t>
    </rPh>
    <rPh sb="44" eb="45">
      <t>トウ</t>
    </rPh>
    <rPh sb="48" eb="50">
      <t>ジッシャ</t>
    </rPh>
    <rPh sb="50" eb="52">
      <t>ソウコウ</t>
    </rPh>
    <rPh sb="55" eb="57">
      <t>ゲンショウ</t>
    </rPh>
    <rPh sb="59" eb="62">
      <t>コテイヒ</t>
    </rPh>
    <rPh sb="63" eb="65">
      <t>サクゲン</t>
    </rPh>
    <rPh sb="66" eb="67">
      <t>スス</t>
    </rPh>
    <rPh sb="75" eb="77">
      <t>ゾウカ</t>
    </rPh>
    <rPh sb="77" eb="79">
      <t>ケイコウ</t>
    </rPh>
    <rPh sb="89" eb="91">
      <t>ソウコウ</t>
    </rPh>
    <rPh sb="142" eb="144">
      <t>ロセン</t>
    </rPh>
    <rPh sb="145" eb="148">
      <t>サイテキカ</t>
    </rPh>
    <rPh sb="151" eb="154">
      <t>リベンセイ</t>
    </rPh>
    <rPh sb="155" eb="157">
      <t>コウジョウ</t>
    </rPh>
    <rPh sb="158" eb="160">
      <t>キュウム</t>
    </rPh>
    <phoneticPr fontId="3"/>
  </si>
  <si>
    <t>　平成30年度は、経常収支比率及び営業収支比率が共に前年度と比較して減少している。これは、慢性的な運転士不足により受注体制が整わないことによる貸切自動車収入が減少が主な要因である。また、今後多くの運転士の定年退職が迎え、運転士不足が深刻化し、より一層厳しい経営環境となることが予想されることから、更なる減便や路線廃止といった利用者への影響が懸念される。
　したがって、経営の健全化のため、大型二種免許取得費用助成制度等を活用した採用を進める一方で、新たに短時間勤務等、多様な就労形態による採用を進め、運転士の確保に向けて最優先に取り組む必要がある。</t>
    <rPh sb="34" eb="36">
      <t>ゲンショウ</t>
    </rPh>
    <rPh sb="93" eb="95">
      <t>コンゴ</t>
    </rPh>
    <rPh sb="107" eb="108">
      <t>ムカ</t>
    </rPh>
    <phoneticPr fontId="3"/>
  </si>
  <si>
    <t>　人口減少、少子高齢化の進展により、今後も輸送人員の減少が見込まれる中、「使いやすく、持続可能な地域公共交通網」を形成するため、引き続き「宇部市地域公共交通網形成計画」及びこれを具体化する「宇部市地域公共交通再編実施計画」に基づく路線再編を着実に進め、事業規模の適正化を図る必要がある。
　また、宇部市営旅客自動車運送事業審議会の意見を踏まえた中長期的な経営戦略を作成し、事業の健全化に向けた事業運営を展開していく必要がある。</t>
    <rPh sb="148" eb="152">
      <t>ウベシエイ</t>
    </rPh>
    <rPh sb="152" eb="154">
      <t>リョカク</t>
    </rPh>
    <rPh sb="154" eb="157">
      <t>ジドウシャ</t>
    </rPh>
    <rPh sb="157" eb="159">
      <t>ウンソウ</t>
    </rPh>
    <rPh sb="159" eb="161">
      <t>ジギョウ</t>
    </rPh>
    <rPh sb="161" eb="164">
      <t>シンギカイ</t>
    </rPh>
    <rPh sb="165" eb="167">
      <t>イケン</t>
    </rPh>
    <rPh sb="168" eb="169">
      <t>フ</t>
    </rPh>
    <rPh sb="172" eb="176">
      <t>チュウチョウキテキ</t>
    </rPh>
    <rPh sb="177" eb="179">
      <t>ケイエイ</t>
    </rPh>
    <rPh sb="179" eb="181">
      <t>センリャク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</si>
</sst>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79" fontId="4" fillId="0" borderId="4"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41640</c:v>
                </c:pt>
                <c:pt idx="1">
                  <c:v>42005</c:v>
                </c:pt>
                <c:pt idx="2">
                  <c:v>42370</c:v>
                </c:pt>
                <c:pt idx="3">
                  <c:v>42736</c:v>
                </c:pt>
                <c:pt idx="4">
                  <c:v>43101</c:v>
                </c:pt>
              </c:numCache>
            </c:numRef>
          </c:cat>
          <c:val>
            <c:numRef>
              <c:f>データ!$AK$18:$AO$18</c:f>
              <c:numCache>
                <c:formatCode>#,##0.0;"▲ "#,##0.0</c:formatCode>
                <c:ptCount val="5"/>
                <c:pt idx="0">
                  <c:v>96</c:v>
                </c:pt>
                <c:pt idx="1">
                  <c:v>100.7</c:v>
                </c:pt>
                <c:pt idx="2">
                  <c:v>97.2</c:v>
                </c:pt>
                <c:pt idx="3">
                  <c:v>100.3</c:v>
                </c:pt>
                <c:pt idx="4">
                  <c:v>98.2</c:v>
                </c:pt>
              </c:numCache>
            </c:numRef>
          </c:val>
          <c:extLst xmlns:c16r2="http://schemas.microsoft.com/office/drawing/2015/06/chart">
            <c:ext xmlns:c16="http://schemas.microsoft.com/office/drawing/2014/chart" uri="{C3380CC4-5D6E-409C-BE32-E72D297353CC}">
              <c16:uniqueId val="{00000000-C5D1-4558-8E3A-51B44D72F210}"/>
            </c:ext>
          </c:extLst>
        </c:ser>
        <c:dLbls>
          <c:showLegendKey val="0"/>
          <c:showVal val="0"/>
          <c:showCatName val="0"/>
          <c:showSerName val="0"/>
          <c:showPercent val="0"/>
          <c:showBubbleSize val="0"/>
        </c:dLbls>
        <c:gapWidth val="180"/>
        <c:overlap val="-90"/>
        <c:axId val="160489560"/>
        <c:axId val="356661848"/>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41640</c:v>
                </c:pt>
                <c:pt idx="1">
                  <c:v>42005</c:v>
                </c:pt>
                <c:pt idx="2">
                  <c:v>42370</c:v>
                </c:pt>
                <c:pt idx="3">
                  <c:v>42736</c:v>
                </c:pt>
                <c:pt idx="4">
                  <c:v>43101</c:v>
                </c:pt>
              </c:numCache>
            </c:numRef>
          </c:cat>
          <c:val>
            <c:numRef>
              <c:f>データ!$AK$19:$AO$19</c:f>
              <c:numCache>
                <c:formatCode>#,##0.0;"▲ "#,##0.0</c:formatCode>
                <c:ptCount val="5"/>
                <c:pt idx="0">
                  <c:v>102.8</c:v>
                </c:pt>
                <c:pt idx="1">
                  <c:v>104.1</c:v>
                </c:pt>
                <c:pt idx="2">
                  <c:v>103.5</c:v>
                </c:pt>
                <c:pt idx="3">
                  <c:v>103.3</c:v>
                </c:pt>
                <c:pt idx="4">
                  <c:v>102.4</c:v>
                </c:pt>
              </c:numCache>
            </c:numRef>
          </c:val>
          <c:smooth val="0"/>
          <c:extLst xmlns:c16r2="http://schemas.microsoft.com/office/drawing/2015/06/chart">
            <c:ext xmlns:c16="http://schemas.microsoft.com/office/drawing/2014/chart" uri="{C3380CC4-5D6E-409C-BE32-E72D297353CC}">
              <c16:uniqueId val="{00000001-C5D1-4558-8E3A-51B44D72F210}"/>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41640</c:v>
                </c:pt>
                <c:pt idx="1">
                  <c:v>42005</c:v>
                </c:pt>
                <c:pt idx="2">
                  <c:v>42370</c:v>
                </c:pt>
                <c:pt idx="3">
                  <c:v>42736</c:v>
                </c:pt>
                <c:pt idx="4">
                  <c:v>43101</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5D1-4558-8E3A-51B44D72F210}"/>
            </c:ext>
          </c:extLst>
        </c:ser>
        <c:dLbls>
          <c:showLegendKey val="0"/>
          <c:showVal val="0"/>
          <c:showCatName val="0"/>
          <c:showSerName val="0"/>
          <c:showPercent val="0"/>
          <c:showBubbleSize val="0"/>
        </c:dLbls>
        <c:marker val="1"/>
        <c:smooth val="0"/>
        <c:axId val="160489560"/>
        <c:axId val="356661848"/>
      </c:lineChart>
      <c:catAx>
        <c:axId val="160489560"/>
        <c:scaling>
          <c:orientation val="minMax"/>
        </c:scaling>
        <c:delete val="0"/>
        <c:axPos val="b"/>
        <c:numFmt formatCode="ge" sourceLinked="1"/>
        <c:majorTickMark val="none"/>
        <c:minorTickMark val="none"/>
        <c:tickLblPos val="none"/>
        <c:crossAx val="356661848"/>
        <c:crosses val="autoZero"/>
        <c:auto val="0"/>
        <c:lblAlgn val="ctr"/>
        <c:lblOffset val="100"/>
        <c:noMultiLvlLbl val="1"/>
      </c:catAx>
      <c:valAx>
        <c:axId val="356661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4895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41640</c:v>
                </c:pt>
                <c:pt idx="1">
                  <c:v>42005</c:v>
                </c:pt>
                <c:pt idx="2">
                  <c:v>42370</c:v>
                </c:pt>
                <c:pt idx="3">
                  <c:v>42736</c:v>
                </c:pt>
                <c:pt idx="4">
                  <c:v>43101</c:v>
                </c:pt>
              </c:numCache>
            </c:numRef>
          </c:cat>
          <c:val>
            <c:numRef>
              <c:f>データ!$EA$17:$EE$17</c:f>
              <c:numCache>
                <c:formatCode>#,##0.00;"▲ "#,##0.00</c:formatCode>
                <c:ptCount val="5"/>
                <c:pt idx="0">
                  <c:v>197.11</c:v>
                </c:pt>
                <c:pt idx="1">
                  <c:v>197.57</c:v>
                </c:pt>
                <c:pt idx="2">
                  <c:v>202.15</c:v>
                </c:pt>
                <c:pt idx="3">
                  <c:v>210.53</c:v>
                </c:pt>
                <c:pt idx="4">
                  <c:v>216.87</c:v>
                </c:pt>
              </c:numCache>
            </c:numRef>
          </c:val>
          <c:extLst xmlns:c16r2="http://schemas.microsoft.com/office/drawing/2015/06/chart">
            <c:ext xmlns:c16="http://schemas.microsoft.com/office/drawing/2014/chart" uri="{C3380CC4-5D6E-409C-BE32-E72D297353CC}">
              <c16:uniqueId val="{00000000-F07D-48A8-9BA7-5E54E203C856}"/>
            </c:ext>
          </c:extLst>
        </c:ser>
        <c:dLbls>
          <c:showLegendKey val="0"/>
          <c:showVal val="0"/>
          <c:showCatName val="0"/>
          <c:showSerName val="0"/>
          <c:showPercent val="0"/>
          <c:showBubbleSize val="0"/>
        </c:dLbls>
        <c:gapWidth val="180"/>
        <c:overlap val="-90"/>
        <c:axId val="357477192"/>
        <c:axId val="357477976"/>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41640</c:v>
                </c:pt>
                <c:pt idx="1">
                  <c:v>42005</c:v>
                </c:pt>
                <c:pt idx="2">
                  <c:v>42370</c:v>
                </c:pt>
                <c:pt idx="3">
                  <c:v>42736</c:v>
                </c:pt>
                <c:pt idx="4">
                  <c:v>43101</c:v>
                </c:pt>
              </c:numCache>
            </c:numRef>
          </c:cat>
          <c:val>
            <c:numRef>
              <c:f>データ!$EA$18:$EE$18</c:f>
              <c:numCache>
                <c:formatCode>#,##0.00;"▲ "#,##0.00</c:formatCode>
                <c:ptCount val="5"/>
                <c:pt idx="0">
                  <c:v>301.06</c:v>
                </c:pt>
                <c:pt idx="1">
                  <c:v>303.04000000000002</c:v>
                </c:pt>
                <c:pt idx="2">
                  <c:v>306.25</c:v>
                </c:pt>
                <c:pt idx="3">
                  <c:v>312.58</c:v>
                </c:pt>
                <c:pt idx="4">
                  <c:v>317.69</c:v>
                </c:pt>
              </c:numCache>
            </c:numRef>
          </c:val>
          <c:smooth val="0"/>
          <c:extLst xmlns:c16r2="http://schemas.microsoft.com/office/drawing/2015/06/chart">
            <c:ext xmlns:c16="http://schemas.microsoft.com/office/drawing/2014/chart" uri="{C3380CC4-5D6E-409C-BE32-E72D297353CC}">
              <c16:uniqueId val="{00000001-F07D-48A8-9BA7-5E54E203C856}"/>
            </c:ext>
          </c:extLst>
        </c:ser>
        <c:dLbls>
          <c:showLegendKey val="0"/>
          <c:showVal val="0"/>
          <c:showCatName val="0"/>
          <c:showSerName val="0"/>
          <c:showPercent val="0"/>
          <c:showBubbleSize val="0"/>
        </c:dLbls>
        <c:marker val="1"/>
        <c:smooth val="0"/>
        <c:axId val="357477192"/>
        <c:axId val="357477976"/>
      </c:lineChart>
      <c:catAx>
        <c:axId val="357477192"/>
        <c:scaling>
          <c:orientation val="minMax"/>
        </c:scaling>
        <c:delete val="0"/>
        <c:axPos val="b"/>
        <c:numFmt formatCode="ge" sourceLinked="1"/>
        <c:majorTickMark val="none"/>
        <c:minorTickMark val="none"/>
        <c:tickLblPos val="none"/>
        <c:crossAx val="357477976"/>
        <c:crosses val="autoZero"/>
        <c:auto val="0"/>
        <c:lblAlgn val="ctr"/>
        <c:lblOffset val="100"/>
        <c:noMultiLvlLbl val="1"/>
      </c:catAx>
      <c:valAx>
        <c:axId val="35747797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4771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41640</c:v>
                </c:pt>
                <c:pt idx="1">
                  <c:v>42005</c:v>
                </c:pt>
                <c:pt idx="2">
                  <c:v>42370</c:v>
                </c:pt>
                <c:pt idx="3">
                  <c:v>42736</c:v>
                </c:pt>
                <c:pt idx="4">
                  <c:v>43101</c:v>
                </c:pt>
              </c:numCache>
            </c:numRef>
          </c:cat>
          <c:val>
            <c:numRef>
              <c:f>データ!$FE$17:$FI$17</c:f>
              <c:numCache>
                <c:formatCode>#,##0.0;"▲ "#,##0.0</c:formatCode>
                <c:ptCount val="5"/>
                <c:pt idx="0">
                  <c:v>9</c:v>
                </c:pt>
                <c:pt idx="1">
                  <c:v>8.9</c:v>
                </c:pt>
                <c:pt idx="2">
                  <c:v>9.1999999999999993</c:v>
                </c:pt>
                <c:pt idx="3">
                  <c:v>9.4</c:v>
                </c:pt>
                <c:pt idx="4">
                  <c:v>9.6</c:v>
                </c:pt>
              </c:numCache>
            </c:numRef>
          </c:val>
          <c:extLst xmlns:c16r2="http://schemas.microsoft.com/office/drawing/2015/06/chart">
            <c:ext xmlns:c16="http://schemas.microsoft.com/office/drawing/2014/chart" uri="{C3380CC4-5D6E-409C-BE32-E72D297353CC}">
              <c16:uniqueId val="{00000000-7111-4F3F-9E06-FF3080258229}"/>
            </c:ext>
          </c:extLst>
        </c:ser>
        <c:dLbls>
          <c:showLegendKey val="0"/>
          <c:showVal val="0"/>
          <c:showCatName val="0"/>
          <c:showSerName val="0"/>
          <c:showPercent val="0"/>
          <c:showBubbleSize val="0"/>
        </c:dLbls>
        <c:gapWidth val="180"/>
        <c:overlap val="-90"/>
        <c:axId val="357478368"/>
        <c:axId val="357478760"/>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41640</c:v>
                </c:pt>
                <c:pt idx="1">
                  <c:v>42005</c:v>
                </c:pt>
                <c:pt idx="2">
                  <c:v>42370</c:v>
                </c:pt>
                <c:pt idx="3">
                  <c:v>42736</c:v>
                </c:pt>
                <c:pt idx="4">
                  <c:v>43101</c:v>
                </c:pt>
              </c:numCache>
            </c:numRef>
          </c:cat>
          <c:val>
            <c:numRef>
              <c:f>データ!$FE$18:$FI$18</c:f>
              <c:numCache>
                <c:formatCode>#,##0.0;"▲ "#,##0.0</c:formatCode>
                <c:ptCount val="5"/>
                <c:pt idx="0">
                  <c:v>17.399999999999999</c:v>
                </c:pt>
                <c:pt idx="1">
                  <c:v>17.7</c:v>
                </c:pt>
                <c:pt idx="2">
                  <c:v>18</c:v>
                </c:pt>
                <c:pt idx="3">
                  <c:v>18.399999999999999</c:v>
                </c:pt>
                <c:pt idx="4">
                  <c:v>18.3</c:v>
                </c:pt>
              </c:numCache>
            </c:numRef>
          </c:val>
          <c:smooth val="0"/>
          <c:extLst xmlns:c16r2="http://schemas.microsoft.com/office/drawing/2015/06/chart">
            <c:ext xmlns:c16="http://schemas.microsoft.com/office/drawing/2014/chart" uri="{C3380CC4-5D6E-409C-BE32-E72D297353CC}">
              <c16:uniqueId val="{00000001-7111-4F3F-9E06-FF3080258229}"/>
            </c:ext>
          </c:extLst>
        </c:ser>
        <c:dLbls>
          <c:showLegendKey val="0"/>
          <c:showVal val="0"/>
          <c:showCatName val="0"/>
          <c:showSerName val="0"/>
          <c:showPercent val="0"/>
          <c:showBubbleSize val="0"/>
        </c:dLbls>
        <c:marker val="1"/>
        <c:smooth val="0"/>
        <c:axId val="357478368"/>
        <c:axId val="357478760"/>
      </c:lineChart>
      <c:catAx>
        <c:axId val="357478368"/>
        <c:scaling>
          <c:orientation val="minMax"/>
        </c:scaling>
        <c:delete val="0"/>
        <c:axPos val="b"/>
        <c:numFmt formatCode="ge" sourceLinked="1"/>
        <c:majorTickMark val="none"/>
        <c:minorTickMark val="none"/>
        <c:tickLblPos val="none"/>
        <c:crossAx val="357478760"/>
        <c:crosses val="autoZero"/>
        <c:auto val="0"/>
        <c:lblAlgn val="ctr"/>
        <c:lblOffset val="100"/>
        <c:noMultiLvlLbl val="1"/>
      </c:catAx>
      <c:valAx>
        <c:axId val="357478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4783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41640</c:v>
                </c:pt>
                <c:pt idx="1">
                  <c:v>42005</c:v>
                </c:pt>
                <c:pt idx="2">
                  <c:v>42370</c:v>
                </c:pt>
                <c:pt idx="3">
                  <c:v>42736</c:v>
                </c:pt>
                <c:pt idx="4">
                  <c:v>43101</c:v>
                </c:pt>
              </c:numCache>
            </c:numRef>
          </c:cat>
          <c:val>
            <c:numRef>
              <c:f>データ!$BR$17:$BV$17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93-4A6A-9163-5FBFFE1130A7}"/>
            </c:ext>
          </c:extLst>
        </c:ser>
        <c:dLbls>
          <c:showLegendKey val="0"/>
          <c:showVal val="0"/>
          <c:showCatName val="0"/>
          <c:showSerName val="0"/>
          <c:showPercent val="0"/>
          <c:showBubbleSize val="0"/>
        </c:dLbls>
        <c:gapWidth val="180"/>
        <c:overlap val="-90"/>
        <c:axId val="357480720"/>
        <c:axId val="356658712"/>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41640</c:v>
                </c:pt>
                <c:pt idx="1">
                  <c:v>42005</c:v>
                </c:pt>
                <c:pt idx="2">
                  <c:v>42370</c:v>
                </c:pt>
                <c:pt idx="3">
                  <c:v>42736</c:v>
                </c:pt>
                <c:pt idx="4">
                  <c:v>43101</c:v>
                </c:pt>
              </c:numCache>
            </c:numRef>
          </c:cat>
          <c:val>
            <c:numRef>
              <c:f>データ!$BR$18:$BV$18</c:f>
              <c:numCache>
                <c:formatCode>#,##0.0;"▲ "#,##0.0</c:formatCode>
                <c:ptCount val="5"/>
                <c:pt idx="0">
                  <c:v>102.5</c:v>
                </c:pt>
                <c:pt idx="1">
                  <c:v>90.4</c:v>
                </c:pt>
                <c:pt idx="2">
                  <c:v>86.1</c:v>
                </c:pt>
                <c:pt idx="3">
                  <c:v>62.9</c:v>
                </c:pt>
                <c:pt idx="4">
                  <c:v>34.799999999999997</c:v>
                </c:pt>
              </c:numCache>
            </c:numRef>
          </c:val>
          <c:smooth val="0"/>
          <c:extLst xmlns:c16r2="http://schemas.microsoft.com/office/drawing/2015/06/chart">
            <c:ext xmlns:c16="http://schemas.microsoft.com/office/drawing/2014/chart" uri="{C3380CC4-5D6E-409C-BE32-E72D297353CC}">
              <c16:uniqueId val="{00000001-6993-4A6A-9163-5FBFFE1130A7}"/>
            </c:ext>
          </c:extLst>
        </c:ser>
        <c:dLbls>
          <c:showLegendKey val="0"/>
          <c:showVal val="0"/>
          <c:showCatName val="0"/>
          <c:showSerName val="0"/>
          <c:showPercent val="0"/>
          <c:showBubbleSize val="0"/>
        </c:dLbls>
        <c:marker val="1"/>
        <c:smooth val="0"/>
        <c:axId val="357480720"/>
        <c:axId val="356658712"/>
      </c:lineChart>
      <c:catAx>
        <c:axId val="357480720"/>
        <c:scaling>
          <c:orientation val="minMax"/>
        </c:scaling>
        <c:delete val="0"/>
        <c:axPos val="b"/>
        <c:numFmt formatCode="ge" sourceLinked="1"/>
        <c:majorTickMark val="none"/>
        <c:minorTickMark val="none"/>
        <c:tickLblPos val="none"/>
        <c:crossAx val="356658712"/>
        <c:crosses val="autoZero"/>
        <c:auto val="0"/>
        <c:lblAlgn val="ctr"/>
        <c:lblOffset val="100"/>
        <c:noMultiLvlLbl val="1"/>
      </c:catAx>
      <c:valAx>
        <c:axId val="356658712"/>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4807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41640</c:v>
                </c:pt>
                <c:pt idx="1">
                  <c:v>42005</c:v>
                </c:pt>
                <c:pt idx="2">
                  <c:v>42370</c:v>
                </c:pt>
                <c:pt idx="3">
                  <c:v>42736</c:v>
                </c:pt>
                <c:pt idx="4">
                  <c:v>43101</c:v>
                </c:pt>
              </c:numCache>
            </c:numRef>
          </c:cat>
          <c:val>
            <c:numRef>
              <c:f>データ!$AV$17:$AZ$17</c:f>
              <c:numCache>
                <c:formatCode>#,##0.0;"▲ "#,##0.0</c:formatCode>
                <c:ptCount val="5"/>
                <c:pt idx="0">
                  <c:v>64.5</c:v>
                </c:pt>
                <c:pt idx="1">
                  <c:v>65.900000000000006</c:v>
                </c:pt>
                <c:pt idx="2">
                  <c:v>61.6</c:v>
                </c:pt>
                <c:pt idx="3">
                  <c:v>62.7</c:v>
                </c:pt>
                <c:pt idx="4">
                  <c:v>60.9</c:v>
                </c:pt>
              </c:numCache>
            </c:numRef>
          </c:val>
          <c:extLst xmlns:c16r2="http://schemas.microsoft.com/office/drawing/2015/06/chart">
            <c:ext xmlns:c16="http://schemas.microsoft.com/office/drawing/2014/chart" uri="{C3380CC4-5D6E-409C-BE32-E72D297353CC}">
              <c16:uniqueId val="{00000000-541E-4856-8273-55F16598FD77}"/>
            </c:ext>
          </c:extLst>
        </c:ser>
        <c:dLbls>
          <c:showLegendKey val="0"/>
          <c:showVal val="0"/>
          <c:showCatName val="0"/>
          <c:showSerName val="0"/>
          <c:showPercent val="0"/>
          <c:showBubbleSize val="0"/>
        </c:dLbls>
        <c:gapWidth val="180"/>
        <c:overlap val="-90"/>
        <c:axId val="356663808"/>
        <c:axId val="356659496"/>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41640</c:v>
                </c:pt>
                <c:pt idx="1">
                  <c:v>42005</c:v>
                </c:pt>
                <c:pt idx="2">
                  <c:v>42370</c:v>
                </c:pt>
                <c:pt idx="3">
                  <c:v>42736</c:v>
                </c:pt>
                <c:pt idx="4">
                  <c:v>43101</c:v>
                </c:pt>
              </c:numCache>
            </c:numRef>
          </c:cat>
          <c:val>
            <c:numRef>
              <c:f>データ!$AV$18:$AZ$18</c:f>
              <c:numCache>
                <c:formatCode>#,##0.0;"▲ "#,##0.0</c:formatCode>
                <c:ptCount val="5"/>
                <c:pt idx="0">
                  <c:v>93.3</c:v>
                </c:pt>
                <c:pt idx="1">
                  <c:v>95.5</c:v>
                </c:pt>
                <c:pt idx="2">
                  <c:v>94.2</c:v>
                </c:pt>
                <c:pt idx="3">
                  <c:v>94</c:v>
                </c:pt>
                <c:pt idx="4">
                  <c:v>93.2</c:v>
                </c:pt>
              </c:numCache>
            </c:numRef>
          </c:val>
          <c:smooth val="0"/>
          <c:extLst xmlns:c16r2="http://schemas.microsoft.com/office/drawing/2015/06/chart">
            <c:ext xmlns:c16="http://schemas.microsoft.com/office/drawing/2014/chart" uri="{C3380CC4-5D6E-409C-BE32-E72D297353CC}">
              <c16:uniqueId val="{00000001-541E-4856-8273-55F16598FD77}"/>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41640</c:v>
                </c:pt>
                <c:pt idx="1">
                  <c:v>42005</c:v>
                </c:pt>
                <c:pt idx="2">
                  <c:v>42370</c:v>
                </c:pt>
                <c:pt idx="3">
                  <c:v>42736</c:v>
                </c:pt>
                <c:pt idx="4">
                  <c:v>43101</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41E-4856-8273-55F16598FD77}"/>
            </c:ext>
          </c:extLst>
        </c:ser>
        <c:dLbls>
          <c:showLegendKey val="0"/>
          <c:showVal val="0"/>
          <c:showCatName val="0"/>
          <c:showSerName val="0"/>
          <c:showPercent val="0"/>
          <c:showBubbleSize val="0"/>
        </c:dLbls>
        <c:marker val="1"/>
        <c:smooth val="0"/>
        <c:axId val="356663808"/>
        <c:axId val="356659496"/>
      </c:lineChart>
      <c:catAx>
        <c:axId val="356663808"/>
        <c:scaling>
          <c:orientation val="minMax"/>
        </c:scaling>
        <c:delete val="0"/>
        <c:axPos val="b"/>
        <c:numFmt formatCode="ge" sourceLinked="1"/>
        <c:majorTickMark val="none"/>
        <c:minorTickMark val="none"/>
        <c:tickLblPos val="none"/>
        <c:crossAx val="356659496"/>
        <c:crosses val="autoZero"/>
        <c:auto val="0"/>
        <c:lblAlgn val="ctr"/>
        <c:lblOffset val="100"/>
        <c:noMultiLvlLbl val="1"/>
      </c:catAx>
      <c:valAx>
        <c:axId val="356659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6638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41640</c:v>
                </c:pt>
                <c:pt idx="1">
                  <c:v>42005</c:v>
                </c:pt>
                <c:pt idx="2">
                  <c:v>42370</c:v>
                </c:pt>
                <c:pt idx="3">
                  <c:v>42736</c:v>
                </c:pt>
                <c:pt idx="4">
                  <c:v>43101</c:v>
                </c:pt>
              </c:numCache>
            </c:numRef>
          </c:cat>
          <c:val>
            <c:numRef>
              <c:f>データ!$BG$17:$BK$17</c:f>
              <c:numCache>
                <c:formatCode>#,##0.0;"▲ "#,##0.0</c:formatCode>
                <c:ptCount val="5"/>
                <c:pt idx="0">
                  <c:v>433.4</c:v>
                </c:pt>
                <c:pt idx="1">
                  <c:v>500.2</c:v>
                </c:pt>
                <c:pt idx="2">
                  <c:v>466.7</c:v>
                </c:pt>
                <c:pt idx="3">
                  <c:v>500.2</c:v>
                </c:pt>
                <c:pt idx="4">
                  <c:v>521.4</c:v>
                </c:pt>
              </c:numCache>
            </c:numRef>
          </c:val>
          <c:extLst xmlns:c16r2="http://schemas.microsoft.com/office/drawing/2015/06/chart">
            <c:ext xmlns:c16="http://schemas.microsoft.com/office/drawing/2014/chart" uri="{C3380CC4-5D6E-409C-BE32-E72D297353CC}">
              <c16:uniqueId val="{00000000-43CB-4DA5-BAC4-C4735E39156F}"/>
            </c:ext>
          </c:extLst>
        </c:ser>
        <c:dLbls>
          <c:showLegendKey val="0"/>
          <c:showVal val="0"/>
          <c:showCatName val="0"/>
          <c:showSerName val="0"/>
          <c:showPercent val="0"/>
          <c:showBubbleSize val="0"/>
        </c:dLbls>
        <c:gapWidth val="180"/>
        <c:overlap val="-90"/>
        <c:axId val="356657144"/>
        <c:axId val="356659888"/>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41640</c:v>
                </c:pt>
                <c:pt idx="1">
                  <c:v>42005</c:v>
                </c:pt>
                <c:pt idx="2">
                  <c:v>42370</c:v>
                </c:pt>
                <c:pt idx="3">
                  <c:v>42736</c:v>
                </c:pt>
                <c:pt idx="4">
                  <c:v>43101</c:v>
                </c:pt>
              </c:numCache>
            </c:numRef>
          </c:cat>
          <c:val>
            <c:numRef>
              <c:f>データ!$BG$18:$BK$18</c:f>
              <c:numCache>
                <c:formatCode>#,##0.0;"▲ "#,##0.0</c:formatCode>
                <c:ptCount val="5"/>
                <c:pt idx="0">
                  <c:v>96.5</c:v>
                </c:pt>
                <c:pt idx="1">
                  <c:v>97.7</c:v>
                </c:pt>
                <c:pt idx="2">
                  <c:v>100</c:v>
                </c:pt>
                <c:pt idx="3">
                  <c:v>156.69999999999999</c:v>
                </c:pt>
                <c:pt idx="4">
                  <c:v>155.30000000000001</c:v>
                </c:pt>
              </c:numCache>
            </c:numRef>
          </c:val>
          <c:smooth val="0"/>
          <c:extLst xmlns:c16r2="http://schemas.microsoft.com/office/drawing/2015/06/chart">
            <c:ext xmlns:c16="http://schemas.microsoft.com/office/drawing/2014/chart" uri="{C3380CC4-5D6E-409C-BE32-E72D297353CC}">
              <c16:uniqueId val="{00000001-43CB-4DA5-BAC4-C4735E39156F}"/>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41640</c:v>
                </c:pt>
                <c:pt idx="1">
                  <c:v>42005</c:v>
                </c:pt>
                <c:pt idx="2">
                  <c:v>42370</c:v>
                </c:pt>
                <c:pt idx="3">
                  <c:v>42736</c:v>
                </c:pt>
                <c:pt idx="4">
                  <c:v>43101</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3CB-4DA5-BAC4-C4735E39156F}"/>
            </c:ext>
          </c:extLst>
        </c:ser>
        <c:dLbls>
          <c:showLegendKey val="0"/>
          <c:showVal val="0"/>
          <c:showCatName val="0"/>
          <c:showSerName val="0"/>
          <c:showPercent val="0"/>
          <c:showBubbleSize val="0"/>
        </c:dLbls>
        <c:marker val="1"/>
        <c:smooth val="0"/>
        <c:axId val="356657144"/>
        <c:axId val="356659888"/>
      </c:lineChart>
      <c:catAx>
        <c:axId val="356657144"/>
        <c:scaling>
          <c:orientation val="minMax"/>
        </c:scaling>
        <c:delete val="0"/>
        <c:axPos val="b"/>
        <c:numFmt formatCode="ge" sourceLinked="1"/>
        <c:majorTickMark val="none"/>
        <c:minorTickMark val="none"/>
        <c:tickLblPos val="none"/>
        <c:crossAx val="356659888"/>
        <c:crosses val="autoZero"/>
        <c:auto val="0"/>
        <c:lblAlgn val="ctr"/>
        <c:lblOffset val="100"/>
        <c:noMultiLvlLbl val="1"/>
      </c:catAx>
      <c:valAx>
        <c:axId val="356659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6571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データ!$CC$18:$CG$18</c:f>
              <c:numCache>
                <c:formatCode>#,##0.0;"▲ "#,##0.0</c:formatCode>
                <c:ptCount val="5"/>
                <c:pt idx="0">
                  <c:v>89.8</c:v>
                </c:pt>
                <c:pt idx="1">
                  <c:v>88.3</c:v>
                </c:pt>
                <c:pt idx="2">
                  <c:v>93.8</c:v>
                </c:pt>
                <c:pt idx="3">
                  <c:v>95.6</c:v>
                </c:pt>
                <c:pt idx="4">
                  <c:v>89.2</c:v>
                </c:pt>
              </c:numCache>
            </c:numRef>
          </c:val>
          <c:extLst xmlns:c16r2="http://schemas.microsoft.com/office/drawing/2015/06/chart">
            <c:ext xmlns:c16="http://schemas.microsoft.com/office/drawing/2014/chart" uri="{C3380CC4-5D6E-409C-BE32-E72D297353CC}">
              <c16:uniqueId val="{00000000-0B84-4E21-B785-4C6BDF71622D}"/>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データ!$CC$19:$CG$19</c:f>
              <c:numCache>
                <c:formatCode>#,##0.0;"▲ "#,##0.0</c:formatCode>
                <c:ptCount val="5"/>
                <c:pt idx="0">
                  <c:v>410.4</c:v>
                </c:pt>
                <c:pt idx="1">
                  <c:v>402.2</c:v>
                </c:pt>
                <c:pt idx="2">
                  <c:v>420.6</c:v>
                </c:pt>
                <c:pt idx="3">
                  <c:v>416.9</c:v>
                </c:pt>
                <c:pt idx="4">
                  <c:v>419.4</c:v>
                </c:pt>
              </c:numCache>
            </c:numRef>
          </c:val>
          <c:extLst xmlns:c16r2="http://schemas.microsoft.com/office/drawing/2015/06/chart">
            <c:ext xmlns:c16="http://schemas.microsoft.com/office/drawing/2014/chart" uri="{C3380CC4-5D6E-409C-BE32-E72D297353CC}">
              <c16:uniqueId val="{00000001-0B84-4E21-B785-4C6BDF71622D}"/>
            </c:ext>
          </c:extLst>
        </c:ser>
        <c:dLbls>
          <c:showLegendKey val="0"/>
          <c:showVal val="0"/>
          <c:showCatName val="0"/>
          <c:showSerName val="0"/>
          <c:showPercent val="0"/>
          <c:showBubbleSize val="0"/>
        </c:dLbls>
        <c:gapWidth val="150"/>
        <c:axId val="356660280"/>
        <c:axId val="356656752"/>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41640</c:v>
                </c:pt>
                <c:pt idx="1">
                  <c:v>42005</c:v>
                </c:pt>
                <c:pt idx="2">
                  <c:v>42370</c:v>
                </c:pt>
                <c:pt idx="3">
                  <c:v>42736</c:v>
                </c:pt>
                <c:pt idx="4">
                  <c:v>43101</c:v>
                </c:pt>
              </c:numCache>
            </c:numRef>
          </c:cat>
          <c:val>
            <c:numRef>
              <c:f>データ!$CC$20:$CG$20</c:f>
              <c:numCache>
                <c:formatCode>#,##0.0;"▲ "#,##0.0</c:formatCode>
                <c:ptCount val="5"/>
                <c:pt idx="0">
                  <c:v>15.7</c:v>
                </c:pt>
                <c:pt idx="1">
                  <c:v>13.6</c:v>
                </c:pt>
                <c:pt idx="2">
                  <c:v>14.6</c:v>
                </c:pt>
                <c:pt idx="3">
                  <c:v>14.5</c:v>
                </c:pt>
                <c:pt idx="4">
                  <c:v>14.7</c:v>
                </c:pt>
              </c:numCache>
            </c:numRef>
          </c:val>
          <c:smooth val="0"/>
          <c:extLst xmlns:c16r2="http://schemas.microsoft.com/office/drawing/2015/06/chart">
            <c:ext xmlns:c16="http://schemas.microsoft.com/office/drawing/2014/chart" uri="{C3380CC4-5D6E-409C-BE32-E72D297353CC}">
              <c16:uniqueId val="{00000002-0B84-4E21-B785-4C6BDF71622D}"/>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41640</c:v>
                </c:pt>
                <c:pt idx="1">
                  <c:v>42005</c:v>
                </c:pt>
                <c:pt idx="2">
                  <c:v>42370</c:v>
                </c:pt>
                <c:pt idx="3">
                  <c:v>42736</c:v>
                </c:pt>
                <c:pt idx="4">
                  <c:v>43101</c:v>
                </c:pt>
              </c:numCache>
            </c:numRef>
          </c:cat>
          <c:val>
            <c:numRef>
              <c:f>データ!$CC$21:$CG$21</c:f>
              <c:numCache>
                <c:formatCode>#,##0.0;"▲ "#,##0.0</c:formatCode>
                <c:ptCount val="5"/>
                <c:pt idx="0">
                  <c:v>181.8</c:v>
                </c:pt>
                <c:pt idx="1">
                  <c:v>177.3</c:v>
                </c:pt>
                <c:pt idx="2">
                  <c:v>180</c:v>
                </c:pt>
                <c:pt idx="3">
                  <c:v>180.1</c:v>
                </c:pt>
                <c:pt idx="4">
                  <c:v>182.9</c:v>
                </c:pt>
              </c:numCache>
            </c:numRef>
          </c:val>
          <c:smooth val="0"/>
          <c:extLst xmlns:c16r2="http://schemas.microsoft.com/office/drawing/2015/06/chart">
            <c:ext xmlns:c16="http://schemas.microsoft.com/office/drawing/2014/chart" uri="{C3380CC4-5D6E-409C-BE32-E72D297353CC}">
              <c16:uniqueId val="{00000003-0B84-4E21-B785-4C6BDF71622D}"/>
            </c:ext>
          </c:extLst>
        </c:ser>
        <c:dLbls>
          <c:showLegendKey val="0"/>
          <c:showVal val="0"/>
          <c:showCatName val="0"/>
          <c:showSerName val="0"/>
          <c:showPercent val="0"/>
          <c:showBubbleSize val="0"/>
        </c:dLbls>
        <c:marker val="1"/>
        <c:smooth val="0"/>
        <c:axId val="356660280"/>
        <c:axId val="356656752"/>
      </c:lineChart>
      <c:catAx>
        <c:axId val="356660280"/>
        <c:scaling>
          <c:orientation val="minMax"/>
        </c:scaling>
        <c:delete val="0"/>
        <c:axPos val="b"/>
        <c:numFmt formatCode="ge" sourceLinked="1"/>
        <c:majorTickMark val="none"/>
        <c:minorTickMark val="none"/>
        <c:tickLblPos val="none"/>
        <c:crossAx val="356656752"/>
        <c:crosses val="autoZero"/>
        <c:auto val="0"/>
        <c:lblAlgn val="ctr"/>
        <c:lblOffset val="100"/>
        <c:noMultiLvlLbl val="1"/>
      </c:catAx>
      <c:valAx>
        <c:axId val="356656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6602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41640</c:v>
                </c:pt>
                <c:pt idx="1">
                  <c:v>42005</c:v>
                </c:pt>
                <c:pt idx="2">
                  <c:v>42370</c:v>
                </c:pt>
                <c:pt idx="3">
                  <c:v>42736</c:v>
                </c:pt>
                <c:pt idx="4">
                  <c:v>43101</c:v>
                </c:pt>
              </c:numCache>
            </c:numRef>
          </c:cat>
          <c:val>
            <c:numRef>
              <c:f>データ!$CW$17:$DA$17</c:f>
              <c:numCache>
                <c:formatCode>#,##0.0;"▲ "#,##0.0</c:formatCode>
                <c:ptCount val="5"/>
                <c:pt idx="0">
                  <c:v>21.9</c:v>
                </c:pt>
                <c:pt idx="1">
                  <c:v>21.9</c:v>
                </c:pt>
                <c:pt idx="2">
                  <c:v>22.3</c:v>
                </c:pt>
                <c:pt idx="3">
                  <c:v>22.9</c:v>
                </c:pt>
                <c:pt idx="4">
                  <c:v>21.3</c:v>
                </c:pt>
              </c:numCache>
            </c:numRef>
          </c:val>
          <c:extLst xmlns:c16r2="http://schemas.microsoft.com/office/drawing/2015/06/chart">
            <c:ext xmlns:c16="http://schemas.microsoft.com/office/drawing/2014/chart" uri="{C3380CC4-5D6E-409C-BE32-E72D297353CC}">
              <c16:uniqueId val="{00000000-353F-460C-8562-BDCB01F7DE80}"/>
            </c:ext>
          </c:extLst>
        </c:ser>
        <c:dLbls>
          <c:showLegendKey val="0"/>
          <c:showVal val="0"/>
          <c:showCatName val="0"/>
          <c:showSerName val="0"/>
          <c:showPercent val="0"/>
          <c:showBubbleSize val="0"/>
        </c:dLbls>
        <c:gapWidth val="180"/>
        <c:overlap val="-90"/>
        <c:axId val="356657928"/>
        <c:axId val="356663024"/>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41640</c:v>
                </c:pt>
                <c:pt idx="1">
                  <c:v>42005</c:v>
                </c:pt>
                <c:pt idx="2">
                  <c:v>42370</c:v>
                </c:pt>
                <c:pt idx="3">
                  <c:v>42736</c:v>
                </c:pt>
                <c:pt idx="4">
                  <c:v>43101</c:v>
                </c:pt>
              </c:numCache>
            </c:numRef>
          </c:cat>
          <c:val>
            <c:numRef>
              <c:f>データ!$CW$18:$DA$18</c:f>
              <c:numCache>
                <c:formatCode>#,##0.0;"▲ "#,##0.0</c:formatCode>
                <c:ptCount val="5"/>
                <c:pt idx="0">
                  <c:v>8.6999999999999993</c:v>
                </c:pt>
                <c:pt idx="1">
                  <c:v>7.7</c:v>
                </c:pt>
                <c:pt idx="2">
                  <c:v>8.1</c:v>
                </c:pt>
                <c:pt idx="3">
                  <c:v>8</c:v>
                </c:pt>
                <c:pt idx="4">
                  <c:v>8</c:v>
                </c:pt>
              </c:numCache>
            </c:numRef>
          </c:val>
          <c:smooth val="0"/>
          <c:extLst xmlns:c16r2="http://schemas.microsoft.com/office/drawing/2015/06/chart">
            <c:ext xmlns:c16="http://schemas.microsoft.com/office/drawing/2014/chart" uri="{C3380CC4-5D6E-409C-BE32-E72D297353CC}">
              <c16:uniqueId val="{00000001-353F-460C-8562-BDCB01F7DE80}"/>
            </c:ext>
          </c:extLst>
        </c:ser>
        <c:dLbls>
          <c:showLegendKey val="0"/>
          <c:showVal val="0"/>
          <c:showCatName val="0"/>
          <c:showSerName val="0"/>
          <c:showPercent val="0"/>
          <c:showBubbleSize val="0"/>
        </c:dLbls>
        <c:marker val="1"/>
        <c:smooth val="0"/>
        <c:axId val="356657928"/>
        <c:axId val="356663024"/>
      </c:lineChart>
      <c:catAx>
        <c:axId val="356657928"/>
        <c:scaling>
          <c:orientation val="minMax"/>
        </c:scaling>
        <c:delete val="0"/>
        <c:axPos val="b"/>
        <c:numFmt formatCode="ge" sourceLinked="1"/>
        <c:majorTickMark val="none"/>
        <c:minorTickMark val="none"/>
        <c:tickLblPos val="none"/>
        <c:crossAx val="356663024"/>
        <c:crosses val="autoZero"/>
        <c:auto val="0"/>
        <c:lblAlgn val="ctr"/>
        <c:lblOffset val="100"/>
        <c:noMultiLvlLbl val="1"/>
      </c:catAx>
      <c:valAx>
        <c:axId val="356663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6579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41640</c:v>
                </c:pt>
                <c:pt idx="1">
                  <c:v>42005</c:v>
                </c:pt>
                <c:pt idx="2">
                  <c:v>42370</c:v>
                </c:pt>
                <c:pt idx="3">
                  <c:v>42736</c:v>
                </c:pt>
                <c:pt idx="4">
                  <c:v>43101</c:v>
                </c:pt>
              </c:numCache>
            </c:numRef>
          </c:cat>
          <c:val>
            <c:numRef>
              <c:f>データ!$DG$17:$DK$17</c:f>
              <c:numCache>
                <c:formatCode>#,##0.0;"▲ "#,##0.0</c:formatCode>
                <c:ptCount val="5"/>
                <c:pt idx="0">
                  <c:v>22.7</c:v>
                </c:pt>
                <c:pt idx="1">
                  <c:v>30.7</c:v>
                </c:pt>
                <c:pt idx="2">
                  <c:v>30.8</c:v>
                </c:pt>
                <c:pt idx="3">
                  <c:v>27.4</c:v>
                </c:pt>
                <c:pt idx="4">
                  <c:v>24.9</c:v>
                </c:pt>
              </c:numCache>
            </c:numRef>
          </c:val>
          <c:extLst xmlns:c16r2="http://schemas.microsoft.com/office/drawing/2015/06/chart">
            <c:ext xmlns:c16="http://schemas.microsoft.com/office/drawing/2014/chart" uri="{C3380CC4-5D6E-409C-BE32-E72D297353CC}">
              <c16:uniqueId val="{00000000-9098-4426-83FE-0BD903ED8586}"/>
            </c:ext>
          </c:extLst>
        </c:ser>
        <c:dLbls>
          <c:showLegendKey val="0"/>
          <c:showVal val="0"/>
          <c:showCatName val="0"/>
          <c:showSerName val="0"/>
          <c:showPercent val="0"/>
          <c:showBubbleSize val="0"/>
        </c:dLbls>
        <c:gapWidth val="180"/>
        <c:overlap val="-90"/>
        <c:axId val="356663416"/>
        <c:axId val="35748268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41640</c:v>
                </c:pt>
                <c:pt idx="1">
                  <c:v>42005</c:v>
                </c:pt>
                <c:pt idx="2">
                  <c:v>42370</c:v>
                </c:pt>
                <c:pt idx="3">
                  <c:v>42736</c:v>
                </c:pt>
                <c:pt idx="4">
                  <c:v>43101</c:v>
                </c:pt>
              </c:numCache>
            </c:numRef>
          </c:cat>
          <c:val>
            <c:numRef>
              <c:f>データ!$DG$18:$DK$18</c:f>
              <c:numCache>
                <c:formatCode>#,##0.0;"▲ "#,##0.0</c:formatCode>
                <c:ptCount val="5"/>
                <c:pt idx="0">
                  <c:v>30.9</c:v>
                </c:pt>
                <c:pt idx="1">
                  <c:v>27</c:v>
                </c:pt>
                <c:pt idx="2">
                  <c:v>22.5</c:v>
                </c:pt>
                <c:pt idx="3">
                  <c:v>21.9</c:v>
                </c:pt>
                <c:pt idx="4">
                  <c:v>23.3</c:v>
                </c:pt>
              </c:numCache>
            </c:numRef>
          </c:val>
          <c:smooth val="0"/>
          <c:extLst xmlns:c16r2="http://schemas.microsoft.com/office/drawing/2015/06/chart">
            <c:ext xmlns:c16="http://schemas.microsoft.com/office/drawing/2014/chart" uri="{C3380CC4-5D6E-409C-BE32-E72D297353CC}">
              <c16:uniqueId val="{00000001-9098-4426-83FE-0BD903ED8586}"/>
            </c:ext>
          </c:extLst>
        </c:ser>
        <c:dLbls>
          <c:showLegendKey val="0"/>
          <c:showVal val="0"/>
          <c:showCatName val="0"/>
          <c:showSerName val="0"/>
          <c:showPercent val="0"/>
          <c:showBubbleSize val="0"/>
        </c:dLbls>
        <c:marker val="1"/>
        <c:smooth val="0"/>
        <c:axId val="356663416"/>
        <c:axId val="357482680"/>
      </c:lineChart>
      <c:catAx>
        <c:axId val="356663416"/>
        <c:scaling>
          <c:orientation val="minMax"/>
        </c:scaling>
        <c:delete val="0"/>
        <c:axPos val="b"/>
        <c:numFmt formatCode="ge" sourceLinked="1"/>
        <c:majorTickMark val="none"/>
        <c:minorTickMark val="none"/>
        <c:tickLblPos val="none"/>
        <c:crossAx val="357482680"/>
        <c:crosses val="autoZero"/>
        <c:auto val="0"/>
        <c:lblAlgn val="ctr"/>
        <c:lblOffset val="100"/>
        <c:noMultiLvlLbl val="1"/>
      </c:catAx>
      <c:valAx>
        <c:axId val="357482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6634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41640</c:v>
                </c:pt>
                <c:pt idx="1">
                  <c:v>42005</c:v>
                </c:pt>
                <c:pt idx="2">
                  <c:v>42370</c:v>
                </c:pt>
                <c:pt idx="3">
                  <c:v>42736</c:v>
                </c:pt>
                <c:pt idx="4">
                  <c:v>43101</c:v>
                </c:pt>
              </c:numCache>
            </c:numRef>
          </c:cat>
          <c:val>
            <c:numRef>
              <c:f>データ!$DQ$17:$DU$17</c:f>
              <c:numCache>
                <c:formatCode>#,##0.0;"▲ "#,##0.0</c:formatCode>
                <c:ptCount val="5"/>
                <c:pt idx="0">
                  <c:v>83.5</c:v>
                </c:pt>
                <c:pt idx="1">
                  <c:v>81</c:v>
                </c:pt>
                <c:pt idx="2">
                  <c:v>82.9</c:v>
                </c:pt>
                <c:pt idx="3">
                  <c:v>83</c:v>
                </c:pt>
                <c:pt idx="4">
                  <c:v>84.2</c:v>
                </c:pt>
              </c:numCache>
            </c:numRef>
          </c:val>
          <c:extLst xmlns:c16r2="http://schemas.microsoft.com/office/drawing/2015/06/chart">
            <c:ext xmlns:c16="http://schemas.microsoft.com/office/drawing/2014/chart" uri="{C3380CC4-5D6E-409C-BE32-E72D297353CC}">
              <c16:uniqueId val="{00000000-8DF5-48DD-A238-6F87FF0BFA7D}"/>
            </c:ext>
          </c:extLst>
        </c:ser>
        <c:dLbls>
          <c:showLegendKey val="0"/>
          <c:showVal val="0"/>
          <c:showCatName val="0"/>
          <c:showSerName val="0"/>
          <c:showPercent val="0"/>
          <c:showBubbleSize val="0"/>
        </c:dLbls>
        <c:gapWidth val="180"/>
        <c:overlap val="-90"/>
        <c:axId val="357483464"/>
        <c:axId val="357483856"/>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41640</c:v>
                </c:pt>
                <c:pt idx="1">
                  <c:v>42005</c:v>
                </c:pt>
                <c:pt idx="2">
                  <c:v>42370</c:v>
                </c:pt>
                <c:pt idx="3">
                  <c:v>42736</c:v>
                </c:pt>
                <c:pt idx="4">
                  <c:v>43101</c:v>
                </c:pt>
              </c:numCache>
            </c:numRef>
          </c:cat>
          <c:val>
            <c:numRef>
              <c:f>データ!$DQ$18:$DU$18</c:f>
              <c:numCache>
                <c:formatCode>#,##0.0;"▲ "#,##0.0</c:formatCode>
                <c:ptCount val="5"/>
                <c:pt idx="0">
                  <c:v>79.3</c:v>
                </c:pt>
                <c:pt idx="1">
                  <c:v>78.900000000000006</c:v>
                </c:pt>
                <c:pt idx="2">
                  <c:v>78.400000000000006</c:v>
                </c:pt>
                <c:pt idx="3">
                  <c:v>77.8</c:v>
                </c:pt>
                <c:pt idx="4">
                  <c:v>77.400000000000006</c:v>
                </c:pt>
              </c:numCache>
            </c:numRef>
          </c:val>
          <c:smooth val="0"/>
          <c:extLst xmlns:c16r2="http://schemas.microsoft.com/office/drawing/2015/06/chart">
            <c:ext xmlns:c16="http://schemas.microsoft.com/office/drawing/2014/chart" uri="{C3380CC4-5D6E-409C-BE32-E72D297353CC}">
              <c16:uniqueId val="{00000001-8DF5-48DD-A238-6F87FF0BFA7D}"/>
            </c:ext>
          </c:extLst>
        </c:ser>
        <c:dLbls>
          <c:showLegendKey val="0"/>
          <c:showVal val="0"/>
          <c:showCatName val="0"/>
          <c:showSerName val="0"/>
          <c:showPercent val="0"/>
          <c:showBubbleSize val="0"/>
        </c:dLbls>
        <c:marker val="1"/>
        <c:smooth val="0"/>
        <c:axId val="357483464"/>
        <c:axId val="357483856"/>
      </c:lineChart>
      <c:catAx>
        <c:axId val="357483464"/>
        <c:scaling>
          <c:orientation val="minMax"/>
        </c:scaling>
        <c:delete val="0"/>
        <c:axPos val="b"/>
        <c:numFmt formatCode="ge" sourceLinked="1"/>
        <c:majorTickMark val="none"/>
        <c:minorTickMark val="none"/>
        <c:tickLblPos val="none"/>
        <c:crossAx val="357483856"/>
        <c:crosses val="autoZero"/>
        <c:auto val="0"/>
        <c:lblAlgn val="ctr"/>
        <c:lblOffset val="100"/>
        <c:noMultiLvlLbl val="1"/>
      </c:catAx>
      <c:valAx>
        <c:axId val="357483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4834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41640</c:v>
                </c:pt>
                <c:pt idx="1">
                  <c:v>42005</c:v>
                </c:pt>
                <c:pt idx="2">
                  <c:v>42370</c:v>
                </c:pt>
                <c:pt idx="3">
                  <c:v>42736</c:v>
                </c:pt>
                <c:pt idx="4">
                  <c:v>43101</c:v>
                </c:pt>
              </c:numCache>
            </c:numRef>
          </c:cat>
          <c:val>
            <c:numRef>
              <c:f>データ!$EU$17:$EY$17</c:f>
              <c:numCache>
                <c:formatCode>#,##0.00;"▲ "#,##0.00</c:formatCode>
                <c:ptCount val="5"/>
                <c:pt idx="0">
                  <c:v>232.28</c:v>
                </c:pt>
                <c:pt idx="1">
                  <c:v>240.71</c:v>
                </c:pt>
                <c:pt idx="2">
                  <c:v>251.51</c:v>
                </c:pt>
                <c:pt idx="3">
                  <c:v>259.33</c:v>
                </c:pt>
                <c:pt idx="4">
                  <c:v>266.70999999999998</c:v>
                </c:pt>
              </c:numCache>
            </c:numRef>
          </c:val>
          <c:extLst xmlns:c16r2="http://schemas.microsoft.com/office/drawing/2015/06/chart">
            <c:ext xmlns:c16="http://schemas.microsoft.com/office/drawing/2014/chart" uri="{C3380CC4-5D6E-409C-BE32-E72D297353CC}">
              <c16:uniqueId val="{00000000-894A-4336-AE5F-F702B4AE0DAF}"/>
            </c:ext>
          </c:extLst>
        </c:ser>
        <c:dLbls>
          <c:showLegendKey val="0"/>
          <c:showVal val="0"/>
          <c:showCatName val="0"/>
          <c:showSerName val="0"/>
          <c:showPercent val="0"/>
          <c:showBubbleSize val="0"/>
        </c:dLbls>
        <c:gapWidth val="180"/>
        <c:overlap val="-90"/>
        <c:axId val="357481112"/>
        <c:axId val="357481896"/>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41640</c:v>
                </c:pt>
                <c:pt idx="1">
                  <c:v>42005</c:v>
                </c:pt>
                <c:pt idx="2">
                  <c:v>42370</c:v>
                </c:pt>
                <c:pt idx="3">
                  <c:v>42736</c:v>
                </c:pt>
                <c:pt idx="4">
                  <c:v>43101</c:v>
                </c:pt>
              </c:numCache>
            </c:numRef>
          </c:cat>
          <c:val>
            <c:numRef>
              <c:f>データ!$EU$18:$EY$18</c:f>
              <c:numCache>
                <c:formatCode>#,##0.00;"▲ "#,##0.00</c:formatCode>
                <c:ptCount val="5"/>
                <c:pt idx="0">
                  <c:v>204.54</c:v>
                </c:pt>
                <c:pt idx="1">
                  <c:v>208.81</c:v>
                </c:pt>
                <c:pt idx="2">
                  <c:v>215.3</c:v>
                </c:pt>
                <c:pt idx="3">
                  <c:v>223.92</c:v>
                </c:pt>
                <c:pt idx="4">
                  <c:v>230.1</c:v>
                </c:pt>
              </c:numCache>
            </c:numRef>
          </c:val>
          <c:smooth val="0"/>
          <c:extLst xmlns:c16r2="http://schemas.microsoft.com/office/drawing/2015/06/chart">
            <c:ext xmlns:c16="http://schemas.microsoft.com/office/drawing/2014/chart" uri="{C3380CC4-5D6E-409C-BE32-E72D297353CC}">
              <c16:uniqueId val="{00000001-894A-4336-AE5F-F702B4AE0DAF}"/>
            </c:ext>
          </c:extLst>
        </c:ser>
        <c:dLbls>
          <c:showLegendKey val="0"/>
          <c:showVal val="0"/>
          <c:showCatName val="0"/>
          <c:showSerName val="0"/>
          <c:showPercent val="0"/>
          <c:showBubbleSize val="0"/>
        </c:dLbls>
        <c:marker val="1"/>
        <c:smooth val="0"/>
        <c:axId val="357481112"/>
        <c:axId val="357481896"/>
      </c:lineChart>
      <c:catAx>
        <c:axId val="357481112"/>
        <c:scaling>
          <c:orientation val="minMax"/>
        </c:scaling>
        <c:delete val="0"/>
        <c:axPos val="b"/>
        <c:numFmt formatCode="ge" sourceLinked="1"/>
        <c:majorTickMark val="none"/>
        <c:minorTickMark val="none"/>
        <c:tickLblPos val="none"/>
        <c:crossAx val="357481896"/>
        <c:crosses val="autoZero"/>
        <c:auto val="0"/>
        <c:lblAlgn val="ctr"/>
        <c:lblOffset val="100"/>
        <c:noMultiLvlLbl val="1"/>
      </c:catAx>
      <c:valAx>
        <c:axId val="35748189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4811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41640</c:v>
                </c:pt>
                <c:pt idx="1">
                  <c:v>42005</c:v>
                </c:pt>
                <c:pt idx="2">
                  <c:v>42370</c:v>
                </c:pt>
                <c:pt idx="3">
                  <c:v>42736</c:v>
                </c:pt>
                <c:pt idx="4">
                  <c:v>43101</c:v>
                </c:pt>
              </c:numCache>
            </c:numRef>
          </c:cat>
          <c:val>
            <c:numRef>
              <c:f>データ!$EK$17:$EO$17</c:f>
              <c:numCache>
                <c:formatCode>#,##0.00;"▲ "#,##0.00</c:formatCode>
                <c:ptCount val="5"/>
                <c:pt idx="0">
                  <c:v>331.33</c:v>
                </c:pt>
                <c:pt idx="1">
                  <c:v>330.07</c:v>
                </c:pt>
                <c:pt idx="2">
                  <c:v>339.77</c:v>
                </c:pt>
                <c:pt idx="3">
                  <c:v>355.29</c:v>
                </c:pt>
                <c:pt idx="4">
                  <c:v>373.95</c:v>
                </c:pt>
              </c:numCache>
            </c:numRef>
          </c:val>
          <c:extLst xmlns:c16r2="http://schemas.microsoft.com/office/drawing/2015/06/chart">
            <c:ext xmlns:c16="http://schemas.microsoft.com/office/drawing/2014/chart" uri="{C3380CC4-5D6E-409C-BE32-E72D297353CC}">
              <c16:uniqueId val="{00000000-EAD8-478A-98BB-A50D0011EF4F}"/>
            </c:ext>
          </c:extLst>
        </c:ser>
        <c:dLbls>
          <c:showLegendKey val="0"/>
          <c:showVal val="0"/>
          <c:showCatName val="0"/>
          <c:showSerName val="0"/>
          <c:showPercent val="0"/>
          <c:showBubbleSize val="0"/>
        </c:dLbls>
        <c:gapWidth val="180"/>
        <c:overlap val="-90"/>
        <c:axId val="357476800"/>
        <c:axId val="357477584"/>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41640</c:v>
                </c:pt>
                <c:pt idx="1">
                  <c:v>42005</c:v>
                </c:pt>
                <c:pt idx="2">
                  <c:v>42370</c:v>
                </c:pt>
                <c:pt idx="3">
                  <c:v>42736</c:v>
                </c:pt>
                <c:pt idx="4">
                  <c:v>43101</c:v>
                </c:pt>
              </c:numCache>
            </c:numRef>
          </c:cat>
          <c:val>
            <c:numRef>
              <c:f>データ!$EK$18:$EO$18</c:f>
              <c:numCache>
                <c:formatCode>#,##0.00;"▲ "#,##0.00</c:formatCode>
                <c:ptCount val="5"/>
                <c:pt idx="0">
                  <c:v>340.95</c:v>
                </c:pt>
                <c:pt idx="1">
                  <c:v>342.04</c:v>
                </c:pt>
                <c:pt idx="2">
                  <c:v>349.87</c:v>
                </c:pt>
                <c:pt idx="3">
                  <c:v>370.24</c:v>
                </c:pt>
                <c:pt idx="4">
                  <c:v>383.84</c:v>
                </c:pt>
              </c:numCache>
            </c:numRef>
          </c:val>
          <c:smooth val="0"/>
          <c:extLst xmlns:c16r2="http://schemas.microsoft.com/office/drawing/2015/06/chart">
            <c:ext xmlns:c16="http://schemas.microsoft.com/office/drawing/2014/chart" uri="{C3380CC4-5D6E-409C-BE32-E72D297353CC}">
              <c16:uniqueId val="{00000001-EAD8-478A-98BB-A50D0011EF4F}"/>
            </c:ext>
          </c:extLst>
        </c:ser>
        <c:dLbls>
          <c:showLegendKey val="0"/>
          <c:showVal val="0"/>
          <c:showCatName val="0"/>
          <c:showSerName val="0"/>
          <c:showPercent val="0"/>
          <c:showBubbleSize val="0"/>
        </c:dLbls>
        <c:marker val="1"/>
        <c:smooth val="0"/>
        <c:axId val="357476800"/>
        <c:axId val="357477584"/>
      </c:lineChart>
      <c:catAx>
        <c:axId val="357476800"/>
        <c:scaling>
          <c:orientation val="minMax"/>
        </c:scaling>
        <c:delete val="0"/>
        <c:axPos val="b"/>
        <c:numFmt formatCode="ge" sourceLinked="1"/>
        <c:majorTickMark val="none"/>
        <c:minorTickMark val="none"/>
        <c:tickLblPos val="none"/>
        <c:crossAx val="357477584"/>
        <c:crosses val="autoZero"/>
        <c:auto val="0"/>
        <c:lblAlgn val="ctr"/>
        <c:lblOffset val="100"/>
        <c:noMultiLvlLbl val="1"/>
      </c:catAx>
      <c:valAx>
        <c:axId val="3574775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74768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 xmlns:a16="http://schemas.microsoft.com/office/drawing/2014/main" id="{00000000-0008-0000-0000-000004000000}"/>
                </a:ext>
              </a:extLst>
            </xdr:cNvPr>
            <xdr:cNvPicPr>
              <a:picLocks noChangeAspect="1" noChangeArrowheads="1"/>
              <a:extLst>
                <a:ext uri="{84589F7E-364E-4C9E-8A38-B11213B215E9}">
                  <a14:cameraTool cellRange="データ!AJ11:AO13" spid="_x0000_s106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 xmlns:a16="http://schemas.microsoft.com/office/drawing/2014/main" id="{00000000-0008-0000-0000-000008000000}"/>
                </a:ext>
              </a:extLst>
            </xdr:cNvPr>
            <xdr:cNvPicPr>
              <a:picLocks noChangeAspect="1" noChangeArrowheads="1"/>
              <a:extLst>
                <a:ext uri="{84589F7E-364E-4C9E-8A38-B11213B215E9}">
                  <a14:cameraTool cellRange="データ!AU10:AZ12" spid="_x0000_s106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 xmlns:a16="http://schemas.microsoft.com/office/drawing/2014/main" id="{00000000-0008-0000-0000-00000B000000}"/>
                </a:ext>
              </a:extLst>
            </xdr:cNvPr>
            <xdr:cNvPicPr>
              <a:picLocks noChangeAspect="1" noChangeArrowheads="1"/>
              <a:extLst>
                <a:ext uri="{84589F7E-364E-4C9E-8A38-B11213B215E9}">
                  <a14:cameraTool cellRange="データ!BF10:BK12" spid="_x0000_s106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 xmlns:a16="http://schemas.microsoft.com/office/drawing/2014/main" id="{00000000-0008-0000-0000-00000F000000}"/>
            </a:ext>
          </a:extLst>
        </xdr:cNvPr>
        <xdr:cNvGrpSpPr/>
      </xdr:nvGrpSpPr>
      <xdr:grpSpPr>
        <a:xfrm>
          <a:off x="15272684" y="3162487"/>
          <a:ext cx="2237441" cy="744178"/>
          <a:chOff x="15464118" y="2936502"/>
          <a:chExt cx="2266389" cy="741260"/>
        </a:xfrm>
      </xdr:grpSpPr>
      <xdr:sp macro="" textlink="">
        <xdr:nvSpPr>
          <xdr:cNvPr id="10" name="テキスト ボックス 9">
            <a:extLst>
              <a:ext uri="{FF2B5EF4-FFF2-40B4-BE49-F238E27FC236}">
                <a16:creationId xmlns=""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 xmlns:a16="http://schemas.microsoft.com/office/drawing/2014/main" id="{00000000-0008-0000-0000-00001A000000}"/>
                </a:ext>
              </a:extLst>
            </xdr:cNvPr>
            <xdr:cNvPicPr preferRelativeResize="0">
              <a:picLocks noChangeArrowheads="1"/>
              <a:extLst>
                <a:ext uri="{84589F7E-364E-4C9E-8A38-B11213B215E9}">
                  <a14:cameraTool cellRange="データ!CB10:CG14" spid="_x0000_s106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 xmlns:a16="http://schemas.microsoft.com/office/drawing/2014/main" id="{00000000-0008-0000-0000-00001D000000}"/>
                </a:ext>
              </a:extLst>
            </xdr:cNvPr>
            <xdr:cNvPicPr>
              <a:picLocks noChangeAspect="1" noChangeArrowheads="1"/>
              <a:extLst>
                <a:ext uri="{84589F7E-364E-4C9E-8A38-B11213B215E9}">
                  <a14:cameraTool cellRange="データ!CV10:DA12" spid="_x0000_s106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 xmlns:a16="http://schemas.microsoft.com/office/drawing/2014/main" id="{00000000-0008-0000-0000-000028000000}"/>
                </a:ext>
              </a:extLst>
            </xdr:cNvPr>
            <xdr:cNvPicPr>
              <a:picLocks noChangeAspect="1" noChangeArrowheads="1"/>
              <a:extLst>
                <a:ext uri="{84589F7E-364E-4C9E-8A38-B11213B215E9}">
                  <a14:cameraTool cellRange="データ!DF10:DK12" spid="_x0000_s106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 xmlns:a16="http://schemas.microsoft.com/office/drawing/2014/main" id="{00000000-0008-0000-0000-00002B000000}"/>
                </a:ext>
              </a:extLst>
            </xdr:cNvPr>
            <xdr:cNvPicPr>
              <a:picLocks noChangeAspect="1" noChangeArrowheads="1"/>
              <a:extLst>
                <a:ext uri="{84589F7E-364E-4C9E-8A38-B11213B215E9}">
                  <a14:cameraTool cellRange="データ!DP10:DU12" spid="_x0000_s106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 xmlns:a16="http://schemas.microsoft.com/office/drawing/2014/main" id="{00000000-0008-0000-0000-00002C000000}"/>
            </a:ext>
          </a:extLst>
        </xdr:cNvPr>
        <xdr:cNvGrpSpPr/>
      </xdr:nvGrpSpPr>
      <xdr:grpSpPr>
        <a:xfrm>
          <a:off x="15272684" y="7154583"/>
          <a:ext cx="2237441" cy="512099"/>
          <a:chOff x="15464118" y="2936502"/>
          <a:chExt cx="2266389" cy="510348"/>
        </a:xfrm>
      </xdr:grpSpPr>
      <xdr:sp macro="" textlink="">
        <xdr:nvSpPr>
          <xdr:cNvPr id="31" name="テキスト ボックス 30">
            <a:extLst>
              <a:ext uri="{FF2B5EF4-FFF2-40B4-BE49-F238E27FC236}">
                <a16:creationId xmlns=""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 xmlns:a16="http://schemas.microsoft.com/office/drawing/2014/main" id="{00000000-0008-0000-0000-000032000000}"/>
            </a:ext>
          </a:extLst>
        </xdr:cNvPr>
        <xdr:cNvGrpSpPr/>
      </xdr:nvGrpSpPr>
      <xdr:grpSpPr>
        <a:xfrm>
          <a:off x="15379541" y="11697518"/>
          <a:ext cx="2237441" cy="512101"/>
          <a:chOff x="15464118" y="2936502"/>
          <a:chExt cx="2266389" cy="510350"/>
        </a:xfrm>
      </xdr:grpSpPr>
      <xdr:sp macro="" textlink="">
        <xdr:nvSpPr>
          <xdr:cNvPr id="37" name="テキスト ボックス 36">
            <a:extLst>
              <a:ext uri="{FF2B5EF4-FFF2-40B4-BE49-F238E27FC236}">
                <a16:creationId xmlns=""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 xmlns:a16="http://schemas.microsoft.com/office/drawing/2014/main" id="{00000000-0008-0000-0000-000038000000}"/>
            </a:ext>
          </a:extLst>
        </xdr:cNvPr>
        <xdr:cNvGrpSpPr/>
      </xdr:nvGrpSpPr>
      <xdr:grpSpPr>
        <a:xfrm>
          <a:off x="10844609" y="11697518"/>
          <a:ext cx="2389122" cy="512100"/>
          <a:chOff x="15312438" y="2936502"/>
          <a:chExt cx="2418070" cy="510349"/>
        </a:xfrm>
      </xdr:grpSpPr>
      <xdr:sp macro="" textlink="">
        <xdr:nvSpPr>
          <xdr:cNvPr id="43" name="テキスト ボックス 42">
            <a:extLst>
              <a:ext uri="{FF2B5EF4-FFF2-40B4-BE49-F238E27FC236}">
                <a16:creationId xmlns=""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 xmlns:a16="http://schemas.microsoft.com/office/drawing/2014/main" id="{00000000-0008-0000-0000-000040000000}"/>
                </a:ext>
              </a:extLst>
            </xdr:cNvPr>
            <xdr:cNvPicPr>
              <a:picLocks noChangeAspect="1" noChangeArrowheads="1"/>
              <a:extLst>
                <a:ext uri="{84589F7E-364E-4C9E-8A38-B11213B215E9}">
                  <a14:cameraTool cellRange="データ!ET10:EY12" spid="_x0000_s106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 xmlns:a16="http://schemas.microsoft.com/office/drawing/2014/main" id="{00000000-0008-0000-0000-000043000000}"/>
                </a:ext>
              </a:extLst>
            </xdr:cNvPr>
            <xdr:cNvPicPr>
              <a:picLocks noChangeAspect="1" noChangeArrowheads="1"/>
              <a:extLst>
                <a:ext uri="{84589F7E-364E-4C9E-8A38-B11213B215E9}">
                  <a14:cameraTool cellRange="データ!EJ10:EO12" spid="_x0000_s106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 xmlns:a16="http://schemas.microsoft.com/office/drawing/2014/main" id="{00000000-0008-0000-0000-000046000000}"/>
                </a:ext>
              </a:extLst>
            </xdr:cNvPr>
            <xdr:cNvPicPr>
              <a:picLocks noChangeAspect="1" noChangeArrowheads="1"/>
              <a:extLst>
                <a:ext uri="{84589F7E-364E-4C9E-8A38-B11213B215E9}">
                  <a14:cameraTool cellRange="データ!DZ10:EE12" spid="_x0000_s107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 xmlns:a16="http://schemas.microsoft.com/office/drawing/2014/main" id="{00000000-0008-0000-0000-000049000000}"/>
                </a:ext>
              </a:extLst>
            </xdr:cNvPr>
            <xdr:cNvPicPr>
              <a:picLocks noChangeAspect="1" noChangeArrowheads="1"/>
              <a:extLst>
                <a:ext uri="{84589F7E-364E-4C9E-8A38-B11213B215E9}">
                  <a14:cameraTool cellRange="データ!FD10:FI12" spid="_x0000_s107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 xmlns:a16="http://schemas.microsoft.com/office/drawing/2014/main" id="{00000000-0008-0000-0000-00000E000000}"/>
                </a:ext>
              </a:extLst>
            </xdr:cNvPr>
            <xdr:cNvPicPr>
              <a:picLocks noChangeAspect="1" noChangeArrowheads="1"/>
              <a:extLst>
                <a:ext uri="{84589F7E-364E-4C9E-8A38-B11213B215E9}">
                  <a14:cameraTool cellRange="データ!BQ10:BV12" spid="_x0000_s107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 xmlns:a16="http://schemas.microsoft.com/office/drawing/2014/main" id="{00000000-0008-0000-0000-00004B000000}"/>
            </a:ext>
          </a:extLst>
        </xdr:cNvPr>
        <xdr:cNvGrpSpPr/>
      </xdr:nvGrpSpPr>
      <xdr:grpSpPr>
        <a:xfrm>
          <a:off x="6472181" y="7146017"/>
          <a:ext cx="2237440" cy="512099"/>
          <a:chOff x="15464118" y="2936502"/>
          <a:chExt cx="2266389" cy="510348"/>
        </a:xfrm>
      </xdr:grpSpPr>
      <xdr:sp macro="" textlink="">
        <xdr:nvSpPr>
          <xdr:cNvPr id="60" name="テキスト ボックス 59">
            <a:extLst>
              <a:ext uri="{FF2B5EF4-FFF2-40B4-BE49-F238E27FC236}">
                <a16:creationId xmlns=""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F2" zoomScale="96" zoomScaleNormal="96" zoomScaleSheetLayoutView="100" workbookViewId="0">
      <selection activeCell="BK88" sqref="BK88"/>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山口県　宇部市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f>データ!I10</f>
        <v>41640</v>
      </c>
      <c r="AR7" s="92"/>
      <c r="AS7" s="92"/>
      <c r="AT7" s="92"/>
      <c r="AU7" s="93"/>
      <c r="AV7" s="94">
        <f>データ!J10</f>
        <v>42005</v>
      </c>
      <c r="AW7" s="92"/>
      <c r="AX7" s="92"/>
      <c r="AY7" s="92"/>
      <c r="AZ7" s="93"/>
      <c r="BA7" s="94">
        <f>データ!K10</f>
        <v>42370</v>
      </c>
      <c r="BB7" s="92"/>
      <c r="BC7" s="92"/>
      <c r="BD7" s="92"/>
      <c r="BE7" s="93"/>
      <c r="BF7" s="94">
        <f>データ!L10</f>
        <v>42736</v>
      </c>
      <c r="BG7" s="92"/>
      <c r="BH7" s="92"/>
      <c r="BI7" s="92"/>
      <c r="BJ7" s="93"/>
      <c r="BK7" s="94">
        <f>データ!M10</f>
        <v>43101</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2585</v>
      </c>
      <c r="AR8" s="101"/>
      <c r="AS8" s="101"/>
      <c r="AT8" s="101"/>
      <c r="AU8" s="102"/>
      <c r="AV8" s="103">
        <f>データ!AC6</f>
        <v>2574</v>
      </c>
      <c r="AW8" s="101"/>
      <c r="AX8" s="101"/>
      <c r="AY8" s="101"/>
      <c r="AZ8" s="102"/>
      <c r="BA8" s="103">
        <f>データ!AD6</f>
        <v>2497</v>
      </c>
      <c r="BB8" s="101"/>
      <c r="BC8" s="101"/>
      <c r="BD8" s="101"/>
      <c r="BE8" s="102"/>
      <c r="BF8" s="103">
        <f>データ!AE6</f>
        <v>2417</v>
      </c>
      <c r="BG8" s="101"/>
      <c r="BH8" s="101"/>
      <c r="BI8" s="101"/>
      <c r="BJ8" s="102"/>
      <c r="BK8" s="103">
        <f>データ!AF6</f>
        <v>2343</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232044</v>
      </c>
      <c r="AR9" s="106"/>
      <c r="AS9" s="106"/>
      <c r="AT9" s="106"/>
      <c r="AU9" s="106"/>
      <c r="AV9" s="107">
        <f>データ!AH6</f>
        <v>227191</v>
      </c>
      <c r="AW9" s="108"/>
      <c r="AX9" s="108"/>
      <c r="AY9" s="108"/>
      <c r="AZ9" s="105"/>
      <c r="BA9" s="107">
        <f>データ!AI6</f>
        <v>234120</v>
      </c>
      <c r="BB9" s="108"/>
      <c r="BC9" s="108"/>
      <c r="BD9" s="108"/>
      <c r="BE9" s="105"/>
      <c r="BF9" s="107">
        <f>データ!AJ6</f>
        <v>231106</v>
      </c>
      <c r="BG9" s="108"/>
      <c r="BH9" s="108"/>
      <c r="BI9" s="108"/>
      <c r="BJ9" s="105"/>
      <c r="BK9" s="107">
        <f>データ!AK6</f>
        <v>209067</v>
      </c>
      <c r="BL9" s="108"/>
      <c r="BM9" s="108"/>
      <c r="BN9" s="108"/>
      <c r="BO9" s="105"/>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200.7</v>
      </c>
      <c r="K10" s="112"/>
      <c r="L10" s="112"/>
      <c r="M10" s="112"/>
      <c r="N10" s="112"/>
      <c r="O10" s="112"/>
      <c r="P10" s="112"/>
      <c r="Q10" s="112"/>
      <c r="R10" s="106">
        <f>データ!V6</f>
        <v>2452</v>
      </c>
      <c r="S10" s="106"/>
      <c r="T10" s="106"/>
      <c r="U10" s="106"/>
      <c r="V10" s="106"/>
      <c r="W10" s="106"/>
      <c r="X10" s="106"/>
      <c r="Y10" s="106"/>
      <c r="Z10" s="106">
        <f>データ!W6</f>
        <v>74</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115</v>
      </c>
      <c r="C12" s="108"/>
      <c r="D12" s="108"/>
      <c r="E12" s="108"/>
      <c r="F12" s="108"/>
      <c r="G12" s="108"/>
      <c r="H12" s="108"/>
      <c r="I12" s="105"/>
      <c r="J12" s="113" t="str">
        <f>データ!Y6</f>
        <v>-</v>
      </c>
      <c r="K12" s="113"/>
      <c r="L12" s="113"/>
      <c r="M12" s="113"/>
      <c r="N12" s="113"/>
      <c r="O12" s="113"/>
      <c r="P12" s="113"/>
      <c r="Q12" s="113"/>
      <c r="R12" s="114" t="str">
        <f>データ!Z6</f>
        <v>有</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133</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132</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134</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Oqvcu0nl9pWP4lAt+fxy6KNbYXMVdeP5jNdcTDkDASJGXpCvLHu2RZT7m4E7zskoReSo9M/su+AEPCtztCN8Ew==" saltValue="YOaSh/ITre4EZT2Uw1kpKw=="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2018</v>
      </c>
      <c r="J6" s="55" t="str">
        <f t="shared" ref="J6:AK6" si="3">J7</f>
        <v>352021</v>
      </c>
      <c r="K6" s="55" t="str">
        <f t="shared" si="3"/>
        <v>46</v>
      </c>
      <c r="L6" s="55" t="str">
        <f t="shared" si="3"/>
        <v>03</v>
      </c>
      <c r="M6" s="56" t="str">
        <f>M7</f>
        <v>3</v>
      </c>
      <c r="N6" s="56" t="str">
        <f>N7</f>
        <v>000</v>
      </c>
      <c r="O6" s="55" t="str">
        <f t="shared" si="3"/>
        <v>山口県　宇部市</v>
      </c>
      <c r="P6" s="55" t="str">
        <f t="shared" si="3"/>
        <v>法適用</v>
      </c>
      <c r="Q6" s="55" t="str">
        <f t="shared" si="3"/>
        <v>交通事業</v>
      </c>
      <c r="R6" s="55" t="str">
        <f t="shared" si="3"/>
        <v>自動車運送事業</v>
      </c>
      <c r="S6" s="55" t="str">
        <f t="shared" si="3"/>
        <v>自治体職員</v>
      </c>
      <c r="T6" s="57" t="str">
        <f t="shared" si="3"/>
        <v>-</v>
      </c>
      <c r="U6" s="57">
        <f t="shared" si="3"/>
        <v>200.7</v>
      </c>
      <c r="V6" s="58">
        <f t="shared" si="3"/>
        <v>2452</v>
      </c>
      <c r="W6" s="58">
        <f t="shared" si="3"/>
        <v>74</v>
      </c>
      <c r="X6" s="58">
        <f t="shared" si="3"/>
        <v>115</v>
      </c>
      <c r="Y6" s="57" t="str">
        <f>Y7</f>
        <v>-</v>
      </c>
      <c r="Z6" s="55" t="str">
        <f t="shared" si="3"/>
        <v>有</v>
      </c>
      <c r="AA6" s="55" t="str">
        <f t="shared" si="3"/>
        <v>有</v>
      </c>
      <c r="AB6" s="58">
        <f t="shared" si="3"/>
        <v>2585</v>
      </c>
      <c r="AC6" s="58">
        <f t="shared" si="3"/>
        <v>2574</v>
      </c>
      <c r="AD6" s="58">
        <f t="shared" si="3"/>
        <v>2497</v>
      </c>
      <c r="AE6" s="58">
        <f t="shared" si="3"/>
        <v>2417</v>
      </c>
      <c r="AF6" s="58">
        <f t="shared" si="3"/>
        <v>2343</v>
      </c>
      <c r="AG6" s="58">
        <f t="shared" si="3"/>
        <v>232044</v>
      </c>
      <c r="AH6" s="58">
        <f t="shared" si="3"/>
        <v>227191</v>
      </c>
      <c r="AI6" s="58">
        <f t="shared" si="3"/>
        <v>234120</v>
      </c>
      <c r="AJ6" s="58">
        <f t="shared" si="3"/>
        <v>231106</v>
      </c>
      <c r="AK6" s="58">
        <f t="shared" si="3"/>
        <v>209067</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200.7</v>
      </c>
      <c r="V7" s="65">
        <v>2452</v>
      </c>
      <c r="W7" s="65">
        <v>74</v>
      </c>
      <c r="X7" s="65">
        <v>115</v>
      </c>
      <c r="Y7" s="64" t="s">
        <v>99</v>
      </c>
      <c r="Z7" s="63" t="s">
        <v>100</v>
      </c>
      <c r="AA7" s="63" t="s">
        <v>100</v>
      </c>
      <c r="AB7" s="65">
        <v>2585</v>
      </c>
      <c r="AC7" s="65">
        <v>2574</v>
      </c>
      <c r="AD7" s="65">
        <v>2497</v>
      </c>
      <c r="AE7" s="65">
        <v>2417</v>
      </c>
      <c r="AF7" s="65">
        <v>2343</v>
      </c>
      <c r="AG7" s="65">
        <v>232044</v>
      </c>
      <c r="AH7" s="65">
        <v>227191</v>
      </c>
      <c r="AI7" s="65">
        <v>234120</v>
      </c>
      <c r="AJ7" s="65">
        <v>231106</v>
      </c>
      <c r="AK7" s="65">
        <v>209067</v>
      </c>
      <c r="AL7" s="64">
        <v>96</v>
      </c>
      <c r="AM7" s="64">
        <v>100.7</v>
      </c>
      <c r="AN7" s="64">
        <v>97.2</v>
      </c>
      <c r="AO7" s="64">
        <v>100.3</v>
      </c>
      <c r="AP7" s="64">
        <v>98.2</v>
      </c>
      <c r="AQ7" s="64">
        <v>102.8</v>
      </c>
      <c r="AR7" s="64">
        <v>104.1</v>
      </c>
      <c r="AS7" s="64">
        <v>103.5</v>
      </c>
      <c r="AT7" s="64">
        <v>103.3</v>
      </c>
      <c r="AU7" s="64">
        <v>102.4</v>
      </c>
      <c r="AV7" s="64">
        <v>100</v>
      </c>
      <c r="AW7" s="64">
        <v>64.5</v>
      </c>
      <c r="AX7" s="64">
        <v>65.900000000000006</v>
      </c>
      <c r="AY7" s="64">
        <v>61.6</v>
      </c>
      <c r="AZ7" s="64">
        <v>62.7</v>
      </c>
      <c r="BA7" s="64">
        <v>60.9</v>
      </c>
      <c r="BB7" s="64">
        <v>93.3</v>
      </c>
      <c r="BC7" s="64">
        <v>95.5</v>
      </c>
      <c r="BD7" s="64">
        <v>94.2</v>
      </c>
      <c r="BE7" s="64">
        <v>94</v>
      </c>
      <c r="BF7" s="64">
        <v>93.2</v>
      </c>
      <c r="BG7" s="64">
        <v>100</v>
      </c>
      <c r="BH7" s="64">
        <v>433.4</v>
      </c>
      <c r="BI7" s="64">
        <v>500.2</v>
      </c>
      <c r="BJ7" s="64">
        <v>466.7</v>
      </c>
      <c r="BK7" s="64">
        <v>500.2</v>
      </c>
      <c r="BL7" s="64">
        <v>521.4</v>
      </c>
      <c r="BM7" s="64">
        <v>96.5</v>
      </c>
      <c r="BN7" s="64">
        <v>97.7</v>
      </c>
      <c r="BO7" s="64">
        <v>100</v>
      </c>
      <c r="BP7" s="64">
        <v>156.69999999999999</v>
      </c>
      <c r="BQ7" s="64">
        <v>155.30000000000001</v>
      </c>
      <c r="BR7" s="64">
        <v>100</v>
      </c>
      <c r="BS7" s="64">
        <v>0</v>
      </c>
      <c r="BT7" s="64">
        <v>0</v>
      </c>
      <c r="BU7" s="64">
        <v>0</v>
      </c>
      <c r="BV7" s="64">
        <v>0</v>
      </c>
      <c r="BW7" s="64">
        <v>0</v>
      </c>
      <c r="BX7" s="64">
        <v>102.5</v>
      </c>
      <c r="BY7" s="64">
        <v>90.4</v>
      </c>
      <c r="BZ7" s="64">
        <v>86.1</v>
      </c>
      <c r="CA7" s="64">
        <v>62.9</v>
      </c>
      <c r="CB7" s="64">
        <v>34.799999999999997</v>
      </c>
      <c r="CC7" s="64">
        <v>0</v>
      </c>
      <c r="CD7" s="64">
        <v>89.8</v>
      </c>
      <c r="CE7" s="64">
        <v>88.3</v>
      </c>
      <c r="CF7" s="64">
        <v>93.8</v>
      </c>
      <c r="CG7" s="64">
        <v>95.6</v>
      </c>
      <c r="CH7" s="64">
        <v>89.2</v>
      </c>
      <c r="CI7" s="64">
        <v>15.7</v>
      </c>
      <c r="CJ7" s="64">
        <v>13.6</v>
      </c>
      <c r="CK7" s="64">
        <v>14.6</v>
      </c>
      <c r="CL7" s="64">
        <v>14.5</v>
      </c>
      <c r="CM7" s="64">
        <v>14.7</v>
      </c>
      <c r="CN7" s="64">
        <v>410.4</v>
      </c>
      <c r="CO7" s="64">
        <v>402.2</v>
      </c>
      <c r="CP7" s="64">
        <v>420.6</v>
      </c>
      <c r="CQ7" s="64">
        <v>416.9</v>
      </c>
      <c r="CR7" s="64">
        <v>419.4</v>
      </c>
      <c r="CS7" s="64">
        <v>181.8</v>
      </c>
      <c r="CT7" s="64">
        <v>177.3</v>
      </c>
      <c r="CU7" s="64">
        <v>180</v>
      </c>
      <c r="CV7" s="64">
        <v>180.1</v>
      </c>
      <c r="CW7" s="64">
        <v>182.9</v>
      </c>
      <c r="CX7" s="64">
        <v>21.9</v>
      </c>
      <c r="CY7" s="64">
        <v>21.9</v>
      </c>
      <c r="CZ7" s="64">
        <v>22.3</v>
      </c>
      <c r="DA7" s="64">
        <v>22.9</v>
      </c>
      <c r="DB7" s="64">
        <v>21.3</v>
      </c>
      <c r="DC7" s="64">
        <v>8.6999999999999993</v>
      </c>
      <c r="DD7" s="64">
        <v>7.7</v>
      </c>
      <c r="DE7" s="64">
        <v>8.1</v>
      </c>
      <c r="DF7" s="64">
        <v>8</v>
      </c>
      <c r="DG7" s="64">
        <v>8</v>
      </c>
      <c r="DH7" s="64">
        <v>22.7</v>
      </c>
      <c r="DI7" s="64">
        <v>30.7</v>
      </c>
      <c r="DJ7" s="64">
        <v>30.8</v>
      </c>
      <c r="DK7" s="64">
        <v>27.4</v>
      </c>
      <c r="DL7" s="64">
        <v>24.9</v>
      </c>
      <c r="DM7" s="64">
        <v>30.9</v>
      </c>
      <c r="DN7" s="64">
        <v>27</v>
      </c>
      <c r="DO7" s="64">
        <v>22.5</v>
      </c>
      <c r="DP7" s="64">
        <v>21.9</v>
      </c>
      <c r="DQ7" s="64">
        <v>23.3</v>
      </c>
      <c r="DR7" s="64">
        <v>83.5</v>
      </c>
      <c r="DS7" s="64">
        <v>81</v>
      </c>
      <c r="DT7" s="64">
        <v>82.9</v>
      </c>
      <c r="DU7" s="64">
        <v>83</v>
      </c>
      <c r="DV7" s="64">
        <v>84.2</v>
      </c>
      <c r="DW7" s="64">
        <v>79.3</v>
      </c>
      <c r="DX7" s="64">
        <v>78.900000000000006</v>
      </c>
      <c r="DY7" s="64">
        <v>78.400000000000006</v>
      </c>
      <c r="DZ7" s="64">
        <v>77.8</v>
      </c>
      <c r="EA7" s="64">
        <v>77.400000000000006</v>
      </c>
      <c r="EB7" s="66">
        <v>197.11</v>
      </c>
      <c r="EC7" s="66">
        <v>197.57</v>
      </c>
      <c r="ED7" s="66">
        <v>202.15</v>
      </c>
      <c r="EE7" s="66">
        <v>210.53</v>
      </c>
      <c r="EF7" s="66">
        <v>216.87</v>
      </c>
      <c r="EG7" s="66">
        <v>301.06</v>
      </c>
      <c r="EH7" s="66">
        <v>303.04000000000002</v>
      </c>
      <c r="EI7" s="66">
        <v>306.25</v>
      </c>
      <c r="EJ7" s="66">
        <v>312.58</v>
      </c>
      <c r="EK7" s="66">
        <v>317.69</v>
      </c>
      <c r="EL7" s="66">
        <v>331.33</v>
      </c>
      <c r="EM7" s="66">
        <v>330.07</v>
      </c>
      <c r="EN7" s="66">
        <v>339.77</v>
      </c>
      <c r="EO7" s="66">
        <v>355.29</v>
      </c>
      <c r="EP7" s="66">
        <v>373.95</v>
      </c>
      <c r="EQ7" s="66">
        <v>340.95</v>
      </c>
      <c r="ER7" s="66">
        <v>342.04</v>
      </c>
      <c r="ES7" s="66">
        <v>349.87</v>
      </c>
      <c r="ET7" s="66">
        <v>370.24</v>
      </c>
      <c r="EU7" s="66">
        <v>383.84</v>
      </c>
      <c r="EV7" s="66">
        <v>232.28</v>
      </c>
      <c r="EW7" s="66">
        <v>240.71</v>
      </c>
      <c r="EX7" s="66">
        <v>251.51</v>
      </c>
      <c r="EY7" s="66">
        <v>259.33</v>
      </c>
      <c r="EZ7" s="66">
        <v>266.70999999999998</v>
      </c>
      <c r="FA7" s="66">
        <v>204.54</v>
      </c>
      <c r="FB7" s="66">
        <v>208.81</v>
      </c>
      <c r="FC7" s="66">
        <v>215.3</v>
      </c>
      <c r="FD7" s="66">
        <v>223.92</v>
      </c>
      <c r="FE7" s="66">
        <v>230.1</v>
      </c>
      <c r="FF7" s="64">
        <v>9</v>
      </c>
      <c r="FG7" s="64">
        <v>8.9</v>
      </c>
      <c r="FH7" s="64">
        <v>9.1999999999999993</v>
      </c>
      <c r="FI7" s="64">
        <v>9.4</v>
      </c>
      <c r="FJ7" s="64">
        <v>9.6</v>
      </c>
      <c r="FK7" s="64">
        <v>17.399999999999999</v>
      </c>
      <c r="FL7" s="64">
        <v>17.7</v>
      </c>
      <c r="FM7" s="64">
        <v>18</v>
      </c>
      <c r="FN7" s="64">
        <v>18.399999999999999</v>
      </c>
      <c r="FO7" s="64">
        <v>18.3</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f>DATEVALUE($I$6-4&amp;"年1月1日")</f>
        <v>41640</v>
      </c>
      <c r="J10" s="70">
        <f>DATEVALUE($I$6-3&amp;"年1月1日")</f>
        <v>42005</v>
      </c>
      <c r="K10" s="70">
        <f>DATEVALUE($I$6-2&amp;"年1月1日")</f>
        <v>42370</v>
      </c>
      <c r="L10" s="70">
        <f>DATEVALUE($I$6-1&amp;"年1月1日")</f>
        <v>42736</v>
      </c>
      <c r="M10" s="70">
        <f>DATEVALUE($I$6&amp;"年1月1日")</f>
        <v>43101</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41640</v>
      </c>
      <c r="AW10" s="73">
        <f>$J$10</f>
        <v>42005</v>
      </c>
      <c r="AX10" s="73">
        <f>$K$10</f>
        <v>42370</v>
      </c>
      <c r="AY10" s="73">
        <f>$L$10</f>
        <v>42736</v>
      </c>
      <c r="AZ10" s="73">
        <f>$M$10</f>
        <v>43101</v>
      </c>
      <c r="BA10" s="71"/>
      <c r="BB10" s="72"/>
      <c r="BC10" s="71"/>
      <c r="BD10" s="71"/>
      <c r="BE10" s="71"/>
      <c r="BF10" s="72"/>
      <c r="BG10" s="73">
        <f>$I$10</f>
        <v>41640</v>
      </c>
      <c r="BH10" s="73">
        <f>$J$10</f>
        <v>42005</v>
      </c>
      <c r="BI10" s="73">
        <f>$K$10</f>
        <v>42370</v>
      </c>
      <c r="BJ10" s="73">
        <f>$L$10</f>
        <v>42736</v>
      </c>
      <c r="BK10" s="73">
        <f>$M$10</f>
        <v>43101</v>
      </c>
      <c r="BL10" s="71"/>
      <c r="BM10" s="71"/>
      <c r="BN10" s="71"/>
      <c r="BO10" s="71"/>
      <c r="BP10" s="71"/>
      <c r="BQ10" s="72"/>
      <c r="BR10" s="73">
        <f>$I$10</f>
        <v>41640</v>
      </c>
      <c r="BS10" s="73">
        <f>$J$10</f>
        <v>42005</v>
      </c>
      <c r="BT10" s="73">
        <f>$K$10</f>
        <v>42370</v>
      </c>
      <c r="BU10" s="73">
        <f>$L$10</f>
        <v>42736</v>
      </c>
      <c r="BV10" s="73">
        <f>$M$10</f>
        <v>43101</v>
      </c>
      <c r="BW10" s="71"/>
      <c r="BX10" s="71"/>
      <c r="BY10" s="71"/>
      <c r="BZ10" s="71"/>
      <c r="CA10" s="71"/>
      <c r="CB10" s="72"/>
      <c r="CC10" s="73">
        <f>$I$10</f>
        <v>41640</v>
      </c>
      <c r="CD10" s="73">
        <f>$J$10</f>
        <v>42005</v>
      </c>
      <c r="CE10" s="73">
        <f>$K$10</f>
        <v>42370</v>
      </c>
      <c r="CF10" s="73">
        <f>$L$10</f>
        <v>42736</v>
      </c>
      <c r="CG10" s="73">
        <f>$M$10</f>
        <v>43101</v>
      </c>
      <c r="CH10" s="71"/>
      <c r="CI10" s="71"/>
      <c r="CJ10" s="71"/>
      <c r="CK10" s="71"/>
      <c r="CL10" s="71"/>
      <c r="CM10" s="71"/>
      <c r="CN10" s="71"/>
      <c r="CO10" s="71"/>
      <c r="CP10" s="71"/>
      <c r="CQ10" s="71"/>
      <c r="CR10" s="71"/>
      <c r="CS10" s="71"/>
      <c r="CT10" s="71"/>
      <c r="CU10" s="71"/>
      <c r="CV10" s="72"/>
      <c r="CW10" s="73">
        <f>$I$10</f>
        <v>41640</v>
      </c>
      <c r="CX10" s="73">
        <f>$J$10</f>
        <v>42005</v>
      </c>
      <c r="CY10" s="73">
        <f>$K$10</f>
        <v>42370</v>
      </c>
      <c r="CZ10" s="73">
        <f>$L$10</f>
        <v>42736</v>
      </c>
      <c r="DA10" s="73">
        <f>$M$10</f>
        <v>43101</v>
      </c>
      <c r="DB10" s="71"/>
      <c r="DC10" s="71"/>
      <c r="DD10" s="71"/>
      <c r="DE10" s="71"/>
      <c r="DF10" s="72"/>
      <c r="DG10" s="73">
        <f>$I$10</f>
        <v>41640</v>
      </c>
      <c r="DH10" s="73">
        <f>$J$10</f>
        <v>42005</v>
      </c>
      <c r="DI10" s="73">
        <f>$K$10</f>
        <v>42370</v>
      </c>
      <c r="DJ10" s="73">
        <f>$L$10</f>
        <v>42736</v>
      </c>
      <c r="DK10" s="73">
        <f>$M$10</f>
        <v>43101</v>
      </c>
      <c r="DL10" s="71"/>
      <c r="DM10" s="71"/>
      <c r="DN10" s="71"/>
      <c r="DO10" s="71"/>
      <c r="DP10" s="72"/>
      <c r="DQ10" s="73">
        <f>$I$10</f>
        <v>41640</v>
      </c>
      <c r="DR10" s="73">
        <f>$J$10</f>
        <v>42005</v>
      </c>
      <c r="DS10" s="73">
        <f>$K$10</f>
        <v>42370</v>
      </c>
      <c r="DT10" s="73">
        <f>$L$10</f>
        <v>42736</v>
      </c>
      <c r="DU10" s="73">
        <f>$M$10</f>
        <v>43101</v>
      </c>
      <c r="DV10" s="71"/>
      <c r="DW10" s="71"/>
      <c r="DX10" s="71"/>
      <c r="DY10" s="71"/>
      <c r="DZ10" s="72"/>
      <c r="EA10" s="73">
        <f>$I$10</f>
        <v>41640</v>
      </c>
      <c r="EB10" s="73">
        <f>$J$10</f>
        <v>42005</v>
      </c>
      <c r="EC10" s="73">
        <f>$K$10</f>
        <v>42370</v>
      </c>
      <c r="ED10" s="73">
        <f>$L$10</f>
        <v>42736</v>
      </c>
      <c r="EE10" s="73">
        <f>$M$10</f>
        <v>43101</v>
      </c>
      <c r="EF10" s="71"/>
      <c r="EG10" s="71"/>
      <c r="EH10" s="71"/>
      <c r="EI10" s="71"/>
      <c r="EJ10" s="72"/>
      <c r="EK10" s="73">
        <f>$I$10</f>
        <v>41640</v>
      </c>
      <c r="EL10" s="73">
        <f>$J$10</f>
        <v>42005</v>
      </c>
      <c r="EM10" s="73">
        <f>$K$10</f>
        <v>42370</v>
      </c>
      <c r="EN10" s="73">
        <f>$L$10</f>
        <v>42736</v>
      </c>
      <c r="EO10" s="73">
        <f>$M$10</f>
        <v>43101</v>
      </c>
      <c r="EP10" s="71"/>
      <c r="EQ10" s="71"/>
      <c r="ER10" s="71"/>
      <c r="ES10" s="71"/>
      <c r="ET10" s="72"/>
      <c r="EU10" s="73">
        <f>$I$10</f>
        <v>41640</v>
      </c>
      <c r="EV10" s="73">
        <f>$J$10</f>
        <v>42005</v>
      </c>
      <c r="EW10" s="73">
        <f>$K$10</f>
        <v>42370</v>
      </c>
      <c r="EX10" s="73">
        <f>$L$10</f>
        <v>42736</v>
      </c>
      <c r="EY10" s="73">
        <f>$M$10</f>
        <v>43101</v>
      </c>
      <c r="EZ10" s="71"/>
      <c r="FA10" s="71"/>
      <c r="FB10" s="71"/>
      <c r="FC10" s="71"/>
      <c r="FD10" s="72"/>
      <c r="FE10" s="73">
        <f>$I$10</f>
        <v>41640</v>
      </c>
      <c r="FF10" s="73">
        <f>$J$10</f>
        <v>42005</v>
      </c>
      <c r="FG10" s="73">
        <f>$K$10</f>
        <v>42370</v>
      </c>
      <c r="FH10" s="73">
        <f>$L$10</f>
        <v>42736</v>
      </c>
      <c r="FI10" s="73">
        <f>$M$10</f>
        <v>43101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41640</v>
      </c>
      <c r="AL11" s="73">
        <f>$J$10</f>
        <v>42005</v>
      </c>
      <c r="AM11" s="73">
        <f>$K$10</f>
        <v>42370</v>
      </c>
      <c r="AN11" s="73">
        <f>$L$10</f>
        <v>42736</v>
      </c>
      <c r="AO11" s="73">
        <f>$M$10</f>
        <v>43101</v>
      </c>
      <c r="AP11" s="71"/>
      <c r="AQ11" s="71"/>
      <c r="AR11" s="71"/>
      <c r="AS11" s="71"/>
      <c r="AT11" s="71"/>
      <c r="AU11" s="74" t="s">
        <v>108</v>
      </c>
      <c r="AV11" s="75">
        <f>AW7</f>
        <v>64.5</v>
      </c>
      <c r="AW11" s="75">
        <f>AX7</f>
        <v>65.900000000000006</v>
      </c>
      <c r="AX11" s="75">
        <f>AY7</f>
        <v>61.6</v>
      </c>
      <c r="AY11" s="75">
        <f>AZ7</f>
        <v>62.7</v>
      </c>
      <c r="AZ11" s="75">
        <f>BA7</f>
        <v>60.9</v>
      </c>
      <c r="BA11" s="71"/>
      <c r="BB11" s="72"/>
      <c r="BC11" s="71"/>
      <c r="BD11" s="71"/>
      <c r="BE11" s="71"/>
      <c r="BF11" s="74" t="s">
        <v>108</v>
      </c>
      <c r="BG11" s="75">
        <f>BH7</f>
        <v>433.4</v>
      </c>
      <c r="BH11" s="75">
        <f>BI7</f>
        <v>500.2</v>
      </c>
      <c r="BI11" s="75">
        <f>BJ7</f>
        <v>466.7</v>
      </c>
      <c r="BJ11" s="75">
        <f>BK7</f>
        <v>500.2</v>
      </c>
      <c r="BK11" s="75">
        <f>BL7</f>
        <v>521.4</v>
      </c>
      <c r="BL11" s="71"/>
      <c r="BM11" s="71"/>
      <c r="BN11" s="71"/>
      <c r="BO11" s="71"/>
      <c r="BP11" s="71"/>
      <c r="BQ11" s="74" t="s">
        <v>109</v>
      </c>
      <c r="BR11" s="75">
        <f>BS7</f>
        <v>0</v>
      </c>
      <c r="BS11" s="75">
        <f>BT7</f>
        <v>0</v>
      </c>
      <c r="BT11" s="75">
        <f>BU7</f>
        <v>0</v>
      </c>
      <c r="BU11" s="75">
        <f>BV7</f>
        <v>0</v>
      </c>
      <c r="BV11" s="75">
        <f>BW7</f>
        <v>0</v>
      </c>
      <c r="BW11" s="71"/>
      <c r="BX11" s="71"/>
      <c r="BY11" s="71"/>
      <c r="BZ11" s="71"/>
      <c r="CA11" s="71"/>
      <c r="CB11" s="74" t="s">
        <v>110</v>
      </c>
      <c r="CC11" s="75">
        <f>CD7</f>
        <v>89.8</v>
      </c>
      <c r="CD11" s="75">
        <f>CE7</f>
        <v>88.3</v>
      </c>
      <c r="CE11" s="75">
        <f>CF7</f>
        <v>93.8</v>
      </c>
      <c r="CF11" s="75">
        <f>CG7</f>
        <v>95.6</v>
      </c>
      <c r="CG11" s="75">
        <f>CH7</f>
        <v>89.2</v>
      </c>
      <c r="CH11" s="71"/>
      <c r="CI11" s="71"/>
      <c r="CJ11" s="71"/>
      <c r="CK11" s="71"/>
      <c r="CL11" s="71"/>
      <c r="CM11" s="71"/>
      <c r="CN11" s="71"/>
      <c r="CO11" s="71"/>
      <c r="CP11" s="71"/>
      <c r="CQ11" s="71"/>
      <c r="CR11" s="71"/>
      <c r="CS11" s="71"/>
      <c r="CT11" s="71"/>
      <c r="CU11" s="71"/>
      <c r="CV11" s="74" t="s">
        <v>108</v>
      </c>
      <c r="CW11" s="75">
        <f>CX7</f>
        <v>21.9</v>
      </c>
      <c r="CX11" s="75">
        <f>CY7</f>
        <v>21.9</v>
      </c>
      <c r="CY11" s="75">
        <f>CZ7</f>
        <v>22.3</v>
      </c>
      <c r="CZ11" s="75">
        <f>DA7</f>
        <v>22.9</v>
      </c>
      <c r="DA11" s="75">
        <f>DB7</f>
        <v>21.3</v>
      </c>
      <c r="DB11" s="71"/>
      <c r="DC11" s="71"/>
      <c r="DD11" s="71"/>
      <c r="DE11" s="71"/>
      <c r="DF11" s="74" t="s">
        <v>108</v>
      </c>
      <c r="DG11" s="75">
        <f>DH7</f>
        <v>22.7</v>
      </c>
      <c r="DH11" s="75">
        <f>DI7</f>
        <v>30.7</v>
      </c>
      <c r="DI11" s="75">
        <f>DJ7</f>
        <v>30.8</v>
      </c>
      <c r="DJ11" s="75">
        <f>DK7</f>
        <v>27.4</v>
      </c>
      <c r="DK11" s="75">
        <f>DL7</f>
        <v>24.9</v>
      </c>
      <c r="DL11" s="71"/>
      <c r="DM11" s="71"/>
      <c r="DN11" s="71"/>
      <c r="DO11" s="71"/>
      <c r="DP11" s="74" t="s">
        <v>111</v>
      </c>
      <c r="DQ11" s="75">
        <f>DR7</f>
        <v>83.5</v>
      </c>
      <c r="DR11" s="75">
        <f>DS7</f>
        <v>81</v>
      </c>
      <c r="DS11" s="75">
        <f>DT7</f>
        <v>82.9</v>
      </c>
      <c r="DT11" s="75">
        <f>DU7</f>
        <v>83</v>
      </c>
      <c r="DU11" s="75">
        <f>DV7</f>
        <v>84.2</v>
      </c>
      <c r="DV11" s="71"/>
      <c r="DW11" s="71"/>
      <c r="DX11" s="71"/>
      <c r="DY11" s="71"/>
      <c r="DZ11" s="74" t="s">
        <v>112</v>
      </c>
      <c r="EA11" s="76">
        <f>EB7</f>
        <v>197.11</v>
      </c>
      <c r="EB11" s="76">
        <f>EC7</f>
        <v>197.57</v>
      </c>
      <c r="EC11" s="76">
        <f>ED7</f>
        <v>202.15</v>
      </c>
      <c r="ED11" s="76">
        <f>EE7</f>
        <v>210.53</v>
      </c>
      <c r="EE11" s="76">
        <f>EF7</f>
        <v>216.87</v>
      </c>
      <c r="EF11" s="71"/>
      <c r="EG11" s="71"/>
      <c r="EH11" s="71"/>
      <c r="EI11" s="71"/>
      <c r="EJ11" s="74" t="s">
        <v>108</v>
      </c>
      <c r="EK11" s="76">
        <f>EL7</f>
        <v>331.33</v>
      </c>
      <c r="EL11" s="76">
        <f>EM7</f>
        <v>330.07</v>
      </c>
      <c r="EM11" s="76">
        <f>EN7</f>
        <v>339.77</v>
      </c>
      <c r="EN11" s="76">
        <f>EO7</f>
        <v>355.29</v>
      </c>
      <c r="EO11" s="76">
        <f>EP7</f>
        <v>373.95</v>
      </c>
      <c r="EP11" s="71"/>
      <c r="EQ11" s="71"/>
      <c r="ER11" s="71"/>
      <c r="ES11" s="71"/>
      <c r="ET11" s="74" t="s">
        <v>113</v>
      </c>
      <c r="EU11" s="76">
        <f>EV7</f>
        <v>232.28</v>
      </c>
      <c r="EV11" s="76">
        <f>EW7</f>
        <v>240.71</v>
      </c>
      <c r="EW11" s="76">
        <f>EX7</f>
        <v>251.51</v>
      </c>
      <c r="EX11" s="76">
        <f>EY7</f>
        <v>259.33</v>
      </c>
      <c r="EY11" s="76">
        <f>EZ7</f>
        <v>266.70999999999998</v>
      </c>
      <c r="EZ11" s="71"/>
      <c r="FA11" s="71"/>
      <c r="FB11" s="71"/>
      <c r="FC11" s="71"/>
      <c r="FD11" s="74" t="s">
        <v>114</v>
      </c>
      <c r="FE11" s="75">
        <f>FF7</f>
        <v>9</v>
      </c>
      <c r="FF11" s="75">
        <f>FG7</f>
        <v>8.9</v>
      </c>
      <c r="FG11" s="75">
        <f>FH7</f>
        <v>9.1999999999999993</v>
      </c>
      <c r="FH11" s="75">
        <f>FI7</f>
        <v>9.4</v>
      </c>
      <c r="FI11" s="75">
        <f>FJ7</f>
        <v>9.6</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96</v>
      </c>
      <c r="AL12" s="75">
        <f>AM7</f>
        <v>100.7</v>
      </c>
      <c r="AM12" s="75">
        <f>AN7</f>
        <v>97.2</v>
      </c>
      <c r="AN12" s="75">
        <f>AO7</f>
        <v>100.3</v>
      </c>
      <c r="AO12" s="75">
        <f>AP7</f>
        <v>98.2</v>
      </c>
      <c r="AP12" s="71"/>
      <c r="AQ12" s="71"/>
      <c r="AR12" s="71"/>
      <c r="AS12" s="71"/>
      <c r="AT12" s="71"/>
      <c r="AU12" s="74" t="s">
        <v>115</v>
      </c>
      <c r="AV12" s="75">
        <f>BB7</f>
        <v>93.3</v>
      </c>
      <c r="AW12" s="75">
        <f>BC7</f>
        <v>95.5</v>
      </c>
      <c r="AX12" s="75">
        <f>BD7</f>
        <v>94.2</v>
      </c>
      <c r="AY12" s="75">
        <f>BE7</f>
        <v>94</v>
      </c>
      <c r="AZ12" s="75">
        <f>BF7</f>
        <v>93.2</v>
      </c>
      <c r="BA12" s="71"/>
      <c r="BB12" s="72"/>
      <c r="BC12" s="71"/>
      <c r="BD12" s="71"/>
      <c r="BE12" s="71"/>
      <c r="BF12" s="74" t="s">
        <v>116</v>
      </c>
      <c r="BG12" s="75">
        <f>BM7</f>
        <v>96.5</v>
      </c>
      <c r="BH12" s="75">
        <f>BN7</f>
        <v>97.7</v>
      </c>
      <c r="BI12" s="75">
        <f>BO7</f>
        <v>100</v>
      </c>
      <c r="BJ12" s="75">
        <f>BP7</f>
        <v>156.69999999999999</v>
      </c>
      <c r="BK12" s="75">
        <f>BQ7</f>
        <v>155.30000000000001</v>
      </c>
      <c r="BL12" s="71"/>
      <c r="BM12" s="71"/>
      <c r="BN12" s="71"/>
      <c r="BO12" s="71"/>
      <c r="BP12" s="71"/>
      <c r="BQ12" s="74" t="s">
        <v>117</v>
      </c>
      <c r="BR12" s="75">
        <f>BX7</f>
        <v>102.5</v>
      </c>
      <c r="BS12" s="75">
        <f>BY7</f>
        <v>90.4</v>
      </c>
      <c r="BT12" s="75">
        <f>BZ7</f>
        <v>86.1</v>
      </c>
      <c r="BU12" s="75">
        <f>CA7</f>
        <v>62.9</v>
      </c>
      <c r="BV12" s="75">
        <f>CB7</f>
        <v>34.799999999999997</v>
      </c>
      <c r="BW12" s="71"/>
      <c r="BX12" s="71"/>
      <c r="BY12" s="71"/>
      <c r="BZ12" s="71"/>
      <c r="CA12" s="71"/>
      <c r="CB12" s="74" t="s">
        <v>118</v>
      </c>
      <c r="CC12" s="75">
        <f>CN7</f>
        <v>410.4</v>
      </c>
      <c r="CD12" s="75">
        <f>CO7</f>
        <v>402.2</v>
      </c>
      <c r="CE12" s="75">
        <f>CP7</f>
        <v>420.6</v>
      </c>
      <c r="CF12" s="75">
        <f>CQ7</f>
        <v>416.9</v>
      </c>
      <c r="CG12" s="75">
        <f>CR7</f>
        <v>419.4</v>
      </c>
      <c r="CH12" s="71"/>
      <c r="CI12" s="71"/>
      <c r="CJ12" s="71"/>
      <c r="CK12" s="71"/>
      <c r="CL12" s="71"/>
      <c r="CM12" s="71"/>
      <c r="CN12" s="71"/>
      <c r="CO12" s="71"/>
      <c r="CP12" s="71"/>
      <c r="CQ12" s="71"/>
      <c r="CR12" s="71"/>
      <c r="CS12" s="71"/>
      <c r="CT12" s="71"/>
      <c r="CU12" s="71"/>
      <c r="CV12" s="74" t="s">
        <v>119</v>
      </c>
      <c r="CW12" s="75">
        <f>DC7</f>
        <v>8.6999999999999993</v>
      </c>
      <c r="CX12" s="75">
        <f>DD7</f>
        <v>7.7</v>
      </c>
      <c r="CY12" s="75">
        <f>DE7</f>
        <v>8.1</v>
      </c>
      <c r="CZ12" s="75">
        <f>DF7</f>
        <v>8</v>
      </c>
      <c r="DA12" s="75">
        <f>DG7</f>
        <v>8</v>
      </c>
      <c r="DB12" s="71"/>
      <c r="DC12" s="71"/>
      <c r="DD12" s="71"/>
      <c r="DE12" s="71"/>
      <c r="DF12" s="74" t="s">
        <v>120</v>
      </c>
      <c r="DG12" s="75">
        <f>DM7</f>
        <v>30.9</v>
      </c>
      <c r="DH12" s="75">
        <f>DN7</f>
        <v>27</v>
      </c>
      <c r="DI12" s="75">
        <f>DO7</f>
        <v>22.5</v>
      </c>
      <c r="DJ12" s="75">
        <f>DP7</f>
        <v>21.9</v>
      </c>
      <c r="DK12" s="75">
        <f>DQ7</f>
        <v>23.3</v>
      </c>
      <c r="DL12" s="71"/>
      <c r="DM12" s="71"/>
      <c r="DN12" s="71"/>
      <c r="DO12" s="71"/>
      <c r="DP12" s="74" t="s">
        <v>116</v>
      </c>
      <c r="DQ12" s="75">
        <f>DW7</f>
        <v>79.3</v>
      </c>
      <c r="DR12" s="75">
        <f>DX7</f>
        <v>78.900000000000006</v>
      </c>
      <c r="DS12" s="75">
        <f>DY7</f>
        <v>78.400000000000006</v>
      </c>
      <c r="DT12" s="75">
        <f>DZ7</f>
        <v>77.8</v>
      </c>
      <c r="DU12" s="75">
        <f>EA7</f>
        <v>77.400000000000006</v>
      </c>
      <c r="DV12" s="71"/>
      <c r="DW12" s="71"/>
      <c r="DX12" s="71"/>
      <c r="DY12" s="71"/>
      <c r="DZ12" s="74" t="s">
        <v>120</v>
      </c>
      <c r="EA12" s="76">
        <f>EG7</f>
        <v>301.06</v>
      </c>
      <c r="EB12" s="76">
        <f>EH7</f>
        <v>303.04000000000002</v>
      </c>
      <c r="EC12" s="76">
        <f>EI7</f>
        <v>306.25</v>
      </c>
      <c r="ED12" s="76">
        <f>EJ7</f>
        <v>312.58</v>
      </c>
      <c r="EE12" s="76">
        <f>EK7</f>
        <v>317.69</v>
      </c>
      <c r="EF12" s="71"/>
      <c r="EG12" s="71"/>
      <c r="EH12" s="71"/>
      <c r="EI12" s="71"/>
      <c r="EJ12" s="74" t="s">
        <v>121</v>
      </c>
      <c r="EK12" s="76">
        <f>EQ7</f>
        <v>340.95</v>
      </c>
      <c r="EL12" s="76">
        <f>ER7</f>
        <v>342.04</v>
      </c>
      <c r="EM12" s="76">
        <f>ES7</f>
        <v>349.87</v>
      </c>
      <c r="EN12" s="76">
        <f>ET7</f>
        <v>370.24</v>
      </c>
      <c r="EO12" s="76">
        <f>EU7</f>
        <v>383.84</v>
      </c>
      <c r="EP12" s="71"/>
      <c r="EQ12" s="71"/>
      <c r="ER12" s="71"/>
      <c r="ES12" s="71"/>
      <c r="ET12" s="74" t="s">
        <v>120</v>
      </c>
      <c r="EU12" s="76">
        <f>FA7</f>
        <v>204.54</v>
      </c>
      <c r="EV12" s="76">
        <f>FB7</f>
        <v>208.81</v>
      </c>
      <c r="EW12" s="76">
        <f>FC7</f>
        <v>215.3</v>
      </c>
      <c r="EX12" s="76">
        <f>FD7</f>
        <v>223.92</v>
      </c>
      <c r="EY12" s="76">
        <f>FE7</f>
        <v>230.1</v>
      </c>
      <c r="EZ12" s="71"/>
      <c r="FA12" s="71"/>
      <c r="FB12" s="71"/>
      <c r="FC12" s="71"/>
      <c r="FD12" s="74" t="s">
        <v>116</v>
      </c>
      <c r="FE12" s="75">
        <f>FK7</f>
        <v>17.399999999999999</v>
      </c>
      <c r="FF12" s="75">
        <f>FL7</f>
        <v>17.7</v>
      </c>
      <c r="FG12" s="75">
        <f>FM7</f>
        <v>18</v>
      </c>
      <c r="FH12" s="75">
        <f>FN7</f>
        <v>18.399999999999999</v>
      </c>
      <c r="FI12" s="75">
        <f>FO7</f>
        <v>18.3</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116</v>
      </c>
      <c r="AK13" s="75">
        <f>AQ7</f>
        <v>102.8</v>
      </c>
      <c r="AL13" s="75">
        <f>AR7</f>
        <v>104.1</v>
      </c>
      <c r="AM13" s="75">
        <f>AS7</f>
        <v>103.5</v>
      </c>
      <c r="AN13" s="75">
        <f>AT7</f>
        <v>103.3</v>
      </c>
      <c r="AO13" s="75">
        <f>AU7</f>
        <v>102.4</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122</v>
      </c>
      <c r="CC13" s="75">
        <f>CI7</f>
        <v>15.7</v>
      </c>
      <c r="CD13" s="75">
        <f>CJ7</f>
        <v>13.6</v>
      </c>
      <c r="CE13" s="75">
        <f>CK7</f>
        <v>14.6</v>
      </c>
      <c r="CF13" s="75">
        <f>CL7</f>
        <v>14.5</v>
      </c>
      <c r="CG13" s="75">
        <f>CM7</f>
        <v>14.7</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123</v>
      </c>
      <c r="CC14" s="75">
        <f>CS7</f>
        <v>181.8</v>
      </c>
      <c r="CD14" s="75">
        <f>CT7</f>
        <v>177.3</v>
      </c>
      <c r="CE14" s="75">
        <f>CU7</f>
        <v>180</v>
      </c>
      <c r="CF14" s="75">
        <f>CV7</f>
        <v>180.1</v>
      </c>
      <c r="CG14" s="75">
        <f>CW7</f>
        <v>182.9</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124</v>
      </c>
      <c r="AV15" s="69"/>
      <c r="AW15" s="69"/>
      <c r="AX15" s="69"/>
      <c r="AY15" s="69"/>
      <c r="AZ15" s="69"/>
      <c r="BA15" s="2"/>
      <c r="BB15" s="67"/>
      <c r="BC15" s="2"/>
      <c r="BD15" s="2"/>
      <c r="BE15" s="2"/>
      <c r="BF15" s="67" t="s">
        <v>124</v>
      </c>
      <c r="BG15" s="69"/>
      <c r="BH15" s="69"/>
      <c r="BI15" s="69"/>
      <c r="BJ15" s="69"/>
      <c r="BK15" s="69"/>
      <c r="BL15" s="2"/>
      <c r="BM15" s="2"/>
      <c r="BN15" s="2"/>
      <c r="BO15" s="2"/>
      <c r="BP15" s="2"/>
      <c r="BQ15" s="67" t="s">
        <v>124</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124</v>
      </c>
      <c r="CW15" s="69"/>
      <c r="CX15" s="69"/>
      <c r="CY15" s="69"/>
      <c r="CZ15" s="69"/>
      <c r="DA15" s="69"/>
      <c r="DB15" s="2"/>
      <c r="DC15" s="2"/>
      <c r="DD15" s="2"/>
      <c r="DE15" s="2"/>
      <c r="DF15" s="67" t="s">
        <v>124</v>
      </c>
      <c r="DG15" s="69"/>
      <c r="DH15" s="69"/>
      <c r="DI15" s="69"/>
      <c r="DJ15" s="69"/>
      <c r="DK15" s="69"/>
      <c r="DL15" s="2"/>
      <c r="DM15" s="2"/>
      <c r="DN15" s="2"/>
      <c r="DO15" s="2"/>
      <c r="DP15" s="67" t="s">
        <v>124</v>
      </c>
      <c r="DQ15" s="69"/>
      <c r="DR15" s="69"/>
      <c r="DS15" s="69"/>
      <c r="DT15" s="69"/>
      <c r="DU15" s="69"/>
      <c r="DV15" s="2"/>
      <c r="DW15" s="2"/>
      <c r="DX15" s="2"/>
      <c r="DY15" s="2"/>
      <c r="DZ15" s="67" t="s">
        <v>124</v>
      </c>
      <c r="EA15" s="69"/>
      <c r="EB15" s="69"/>
      <c r="EC15" s="69"/>
      <c r="ED15" s="69"/>
      <c r="EE15" s="69"/>
      <c r="EF15" s="2"/>
      <c r="EG15" s="2"/>
      <c r="EH15" s="2"/>
      <c r="EI15" s="2"/>
      <c r="EJ15" s="67" t="s">
        <v>124</v>
      </c>
      <c r="EK15" s="69"/>
      <c r="EL15" s="69"/>
      <c r="EM15" s="69"/>
      <c r="EN15" s="69"/>
      <c r="EO15" s="69"/>
      <c r="EP15" s="2"/>
      <c r="EQ15" s="2"/>
      <c r="ER15" s="2"/>
      <c r="ES15" s="2"/>
      <c r="ET15" s="67" t="s">
        <v>124</v>
      </c>
      <c r="EU15" s="69"/>
      <c r="EV15" s="69"/>
      <c r="EW15" s="69"/>
      <c r="EX15" s="69"/>
      <c r="EY15" s="69"/>
      <c r="EZ15" s="2"/>
      <c r="FA15" s="2"/>
      <c r="FB15" s="2"/>
      <c r="FC15" s="2"/>
      <c r="FD15" s="67" t="s">
        <v>124</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124</v>
      </c>
      <c r="AK16" s="69"/>
      <c r="AL16" s="69"/>
      <c r="AM16" s="69"/>
      <c r="AN16" s="69"/>
      <c r="AO16" s="69"/>
      <c r="AP16" s="2"/>
      <c r="AQ16" s="2"/>
      <c r="AR16" s="2"/>
      <c r="AS16" s="2"/>
      <c r="AT16" s="2"/>
      <c r="AU16" s="67"/>
      <c r="AV16" s="77">
        <f>$I$10</f>
        <v>41640</v>
      </c>
      <c r="AW16" s="77">
        <f>$J$10</f>
        <v>42005</v>
      </c>
      <c r="AX16" s="77">
        <f>$K$10</f>
        <v>42370</v>
      </c>
      <c r="AY16" s="77">
        <f>$L$10</f>
        <v>42736</v>
      </c>
      <c r="AZ16" s="77">
        <f>$M$10</f>
        <v>43101</v>
      </c>
      <c r="BA16" s="2"/>
      <c r="BB16" s="67"/>
      <c r="BC16" s="2"/>
      <c r="BD16" s="2"/>
      <c r="BE16" s="2"/>
      <c r="BF16" s="67"/>
      <c r="BG16" s="77">
        <f>$I$10</f>
        <v>41640</v>
      </c>
      <c r="BH16" s="77">
        <f>$J$10</f>
        <v>42005</v>
      </c>
      <c r="BI16" s="77">
        <f>$K$10</f>
        <v>42370</v>
      </c>
      <c r="BJ16" s="77">
        <f>$L$10</f>
        <v>42736</v>
      </c>
      <c r="BK16" s="77">
        <f>$M$10</f>
        <v>43101</v>
      </c>
      <c r="BL16" s="2"/>
      <c r="BM16" s="2"/>
      <c r="BN16" s="2"/>
      <c r="BO16" s="2"/>
      <c r="BP16" s="2"/>
      <c r="BQ16" s="67"/>
      <c r="BR16" s="77">
        <f>$I$10</f>
        <v>41640</v>
      </c>
      <c r="BS16" s="77">
        <f>$J$10</f>
        <v>42005</v>
      </c>
      <c r="BT16" s="77">
        <f>$K$10</f>
        <v>42370</v>
      </c>
      <c r="BU16" s="77">
        <f>$L$10</f>
        <v>42736</v>
      </c>
      <c r="BV16" s="77">
        <f>$M$10</f>
        <v>43101</v>
      </c>
      <c r="BW16" s="2"/>
      <c r="BX16" s="2"/>
      <c r="BY16" s="2"/>
      <c r="BZ16" s="2"/>
      <c r="CA16" s="2"/>
      <c r="CB16" s="67" t="s">
        <v>124</v>
      </c>
      <c r="CC16" s="69"/>
      <c r="CD16" s="69"/>
      <c r="CE16" s="69"/>
      <c r="CF16" s="69"/>
      <c r="CG16" s="69"/>
      <c r="CH16" s="2"/>
      <c r="CI16" s="2"/>
      <c r="CJ16" s="2"/>
      <c r="CK16" s="2"/>
      <c r="CL16" s="2"/>
      <c r="CM16" s="2"/>
      <c r="CN16" s="2"/>
      <c r="CO16" s="2"/>
      <c r="CP16" s="2"/>
      <c r="CQ16" s="2"/>
      <c r="CR16" s="2"/>
      <c r="CS16" s="2"/>
      <c r="CT16" s="2"/>
      <c r="CU16" s="2"/>
      <c r="CV16" s="67"/>
      <c r="CW16" s="77">
        <f>$I$10</f>
        <v>41640</v>
      </c>
      <c r="CX16" s="77">
        <f>$J$10</f>
        <v>42005</v>
      </c>
      <c r="CY16" s="77">
        <f>$K$10</f>
        <v>42370</v>
      </c>
      <c r="CZ16" s="77">
        <f>$L$10</f>
        <v>42736</v>
      </c>
      <c r="DA16" s="77">
        <f>$M$10</f>
        <v>43101</v>
      </c>
      <c r="DB16" s="2"/>
      <c r="DC16" s="2"/>
      <c r="DD16" s="2"/>
      <c r="DE16" s="2"/>
      <c r="DF16" s="67"/>
      <c r="DG16" s="77">
        <f>$I$10</f>
        <v>41640</v>
      </c>
      <c r="DH16" s="77">
        <f>$J$10</f>
        <v>42005</v>
      </c>
      <c r="DI16" s="77">
        <f>$K$10</f>
        <v>42370</v>
      </c>
      <c r="DJ16" s="77">
        <f>$L$10</f>
        <v>42736</v>
      </c>
      <c r="DK16" s="77">
        <f>$M$10</f>
        <v>43101</v>
      </c>
      <c r="DL16" s="2"/>
      <c r="DM16" s="2"/>
      <c r="DN16" s="2"/>
      <c r="DO16" s="2"/>
      <c r="DP16" s="67"/>
      <c r="DQ16" s="77">
        <f>$I$10</f>
        <v>41640</v>
      </c>
      <c r="DR16" s="77">
        <f>$J$10</f>
        <v>42005</v>
      </c>
      <c r="DS16" s="77">
        <f>$K$10</f>
        <v>42370</v>
      </c>
      <c r="DT16" s="77">
        <f>$L$10</f>
        <v>42736</v>
      </c>
      <c r="DU16" s="77">
        <f>$M$10</f>
        <v>43101</v>
      </c>
      <c r="DV16" s="2"/>
      <c r="DW16" s="2"/>
      <c r="DX16" s="2"/>
      <c r="DY16" s="2"/>
      <c r="DZ16" s="67"/>
      <c r="EA16" s="77">
        <f>$I$10</f>
        <v>41640</v>
      </c>
      <c r="EB16" s="77">
        <f>$J$10</f>
        <v>42005</v>
      </c>
      <c r="EC16" s="77">
        <f>$K$10</f>
        <v>42370</v>
      </c>
      <c r="ED16" s="77">
        <f>$L$10</f>
        <v>42736</v>
      </c>
      <c r="EE16" s="77">
        <f>$M$10</f>
        <v>43101</v>
      </c>
      <c r="EF16" s="2"/>
      <c r="EG16" s="2"/>
      <c r="EH16" s="2"/>
      <c r="EI16" s="2"/>
      <c r="EJ16" s="67"/>
      <c r="EK16" s="77">
        <f>$I$10</f>
        <v>41640</v>
      </c>
      <c r="EL16" s="77">
        <f>$J$10</f>
        <v>42005</v>
      </c>
      <c r="EM16" s="77">
        <f>$K$10</f>
        <v>42370</v>
      </c>
      <c r="EN16" s="77">
        <f>$L$10</f>
        <v>42736</v>
      </c>
      <c r="EO16" s="77">
        <f>$M$10</f>
        <v>43101</v>
      </c>
      <c r="EP16" s="2"/>
      <c r="EQ16" s="2"/>
      <c r="ER16" s="2"/>
      <c r="ES16" s="2"/>
      <c r="ET16" s="67"/>
      <c r="EU16" s="77">
        <f>$I$10</f>
        <v>41640</v>
      </c>
      <c r="EV16" s="77">
        <f>$J$10</f>
        <v>42005</v>
      </c>
      <c r="EW16" s="77">
        <f>$K$10</f>
        <v>42370</v>
      </c>
      <c r="EX16" s="77">
        <f>$L$10</f>
        <v>42736</v>
      </c>
      <c r="EY16" s="77">
        <f>$M$10</f>
        <v>43101</v>
      </c>
      <c r="EZ16" s="2"/>
      <c r="FA16" s="2"/>
      <c r="FB16" s="2"/>
      <c r="FC16" s="2"/>
      <c r="FD16" s="67"/>
      <c r="FE16" s="77">
        <f>$I$10</f>
        <v>41640</v>
      </c>
      <c r="FF16" s="77">
        <f>$J$10</f>
        <v>42005</v>
      </c>
      <c r="FG16" s="77">
        <f>$K$10</f>
        <v>42370</v>
      </c>
      <c r="FH16" s="77">
        <f>$L$10</f>
        <v>42736</v>
      </c>
      <c r="FI16" s="77">
        <f>$M$10</f>
        <v>43101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41640</v>
      </c>
      <c r="AL17" s="77">
        <f>$J$10</f>
        <v>42005</v>
      </c>
      <c r="AM17" s="77">
        <f>$K$10</f>
        <v>42370</v>
      </c>
      <c r="AN17" s="77">
        <f>$L$10</f>
        <v>42736</v>
      </c>
      <c r="AO17" s="77">
        <f>$M$10</f>
        <v>43101</v>
      </c>
      <c r="AP17" s="2"/>
      <c r="AQ17" s="2"/>
      <c r="AR17" s="2"/>
      <c r="AS17" s="2"/>
      <c r="AT17" s="2"/>
      <c r="AU17" s="78" t="s">
        <v>108</v>
      </c>
      <c r="AV17" s="79">
        <f>IF(AW7="-",NA(),AW7)</f>
        <v>64.5</v>
      </c>
      <c r="AW17" s="79">
        <f>IF(AX7="-",NA(),AX7)</f>
        <v>65.900000000000006</v>
      </c>
      <c r="AX17" s="79">
        <f>IF(AY7="-",NA(),AY7)</f>
        <v>61.6</v>
      </c>
      <c r="AY17" s="79">
        <f>IF(AZ7="-",NA(),AZ7)</f>
        <v>62.7</v>
      </c>
      <c r="AZ17" s="79">
        <f>IF(BA7="-",NA(),BA7)</f>
        <v>60.9</v>
      </c>
      <c r="BA17" s="2"/>
      <c r="BB17" s="67"/>
      <c r="BC17" s="2"/>
      <c r="BD17" s="2"/>
      <c r="BE17" s="2"/>
      <c r="BF17" s="78" t="s">
        <v>108</v>
      </c>
      <c r="BG17" s="79">
        <f>IF(BH7="-",NA(),BH7)</f>
        <v>433.4</v>
      </c>
      <c r="BH17" s="79">
        <f>IF(BI7="-",NA(),BI7)</f>
        <v>500.2</v>
      </c>
      <c r="BI17" s="79">
        <f>IF(BJ7="-",NA(),BJ7)</f>
        <v>466.7</v>
      </c>
      <c r="BJ17" s="79">
        <f>IF(BK7="-",NA(),BK7)</f>
        <v>500.2</v>
      </c>
      <c r="BK17" s="79">
        <f>IF(BL7="-",NA(),BL7)</f>
        <v>521.4</v>
      </c>
      <c r="BL17" s="2"/>
      <c r="BM17" s="2"/>
      <c r="BN17" s="2"/>
      <c r="BO17" s="2"/>
      <c r="BP17" s="2"/>
      <c r="BQ17" s="78" t="s">
        <v>108</v>
      </c>
      <c r="BR17" s="79">
        <f>IF(BS7="-",NA(),BS7)</f>
        <v>0</v>
      </c>
      <c r="BS17" s="79">
        <f>IF(BT7="-",NA(),BT7)</f>
        <v>0</v>
      </c>
      <c r="BT17" s="79">
        <f>IF(BU7="-",NA(),BU7)</f>
        <v>0</v>
      </c>
      <c r="BU17" s="79">
        <f>IF(BV7="-",NA(),BV7)</f>
        <v>0</v>
      </c>
      <c r="BV17" s="79">
        <f>IF(BW7="-",NA(),BW7)</f>
        <v>0</v>
      </c>
      <c r="BW17" s="2"/>
      <c r="BX17" s="2"/>
      <c r="BY17" s="2"/>
      <c r="BZ17" s="2"/>
      <c r="CA17" s="2"/>
      <c r="CB17" s="67"/>
      <c r="CC17" s="77">
        <f>$I$10</f>
        <v>41640</v>
      </c>
      <c r="CD17" s="77">
        <f>$J$10</f>
        <v>42005</v>
      </c>
      <c r="CE17" s="77">
        <f>$K$10</f>
        <v>42370</v>
      </c>
      <c r="CF17" s="77">
        <f>$L$10</f>
        <v>42736</v>
      </c>
      <c r="CG17" s="77">
        <f>$M$10</f>
        <v>43101</v>
      </c>
      <c r="CH17" s="2"/>
      <c r="CI17" s="2"/>
      <c r="CJ17" s="2"/>
      <c r="CK17" s="2"/>
      <c r="CL17" s="2"/>
      <c r="CM17" s="2"/>
      <c r="CN17" s="2"/>
      <c r="CO17" s="2"/>
      <c r="CP17" s="2"/>
      <c r="CQ17" s="2"/>
      <c r="CR17" s="2"/>
      <c r="CS17" s="2"/>
      <c r="CT17" s="2"/>
      <c r="CU17" s="2"/>
      <c r="CV17" s="78" t="s">
        <v>108</v>
      </c>
      <c r="CW17" s="79">
        <f>IF(CX7="-",NA(),CX7)</f>
        <v>21.9</v>
      </c>
      <c r="CX17" s="79">
        <f>IF(CY7="-",NA(),CY7)</f>
        <v>21.9</v>
      </c>
      <c r="CY17" s="79">
        <f>IF(CZ7="-",NA(),CZ7)</f>
        <v>22.3</v>
      </c>
      <c r="CZ17" s="79">
        <f>IF(DA7="-",NA(),DA7)</f>
        <v>22.9</v>
      </c>
      <c r="DA17" s="79">
        <f>IF(DB7="-",NA(),DB7)</f>
        <v>21.3</v>
      </c>
      <c r="DB17" s="2"/>
      <c r="DC17" s="2"/>
      <c r="DD17" s="2"/>
      <c r="DE17" s="2"/>
      <c r="DF17" s="78" t="s">
        <v>125</v>
      </c>
      <c r="DG17" s="79">
        <f>IF(DH7="-",NA(),DH7)</f>
        <v>22.7</v>
      </c>
      <c r="DH17" s="79">
        <f>IF(DI7="-",NA(),DI7)</f>
        <v>30.7</v>
      </c>
      <c r="DI17" s="79">
        <f>IF(DJ7="-",NA(),DJ7)</f>
        <v>30.8</v>
      </c>
      <c r="DJ17" s="79">
        <f>IF(DK7="-",NA(),DK7)</f>
        <v>27.4</v>
      </c>
      <c r="DK17" s="79">
        <f>IF(DL7="-",NA(),DL7)</f>
        <v>24.9</v>
      </c>
      <c r="DL17" s="2"/>
      <c r="DM17" s="2"/>
      <c r="DN17" s="2"/>
      <c r="DO17" s="2"/>
      <c r="DP17" s="78" t="s">
        <v>108</v>
      </c>
      <c r="DQ17" s="79">
        <f>IF(DR7="-",NA(),DR7)</f>
        <v>83.5</v>
      </c>
      <c r="DR17" s="79">
        <f>IF(DS7="-",NA(),DS7)</f>
        <v>81</v>
      </c>
      <c r="DS17" s="79">
        <f>IF(DT7="-",NA(),DT7)</f>
        <v>82.9</v>
      </c>
      <c r="DT17" s="79">
        <f>IF(DU7="-",NA(),DU7)</f>
        <v>83</v>
      </c>
      <c r="DU17" s="79">
        <f>IF(DV7="-",NA(),DV7)</f>
        <v>84.2</v>
      </c>
      <c r="DV17" s="2"/>
      <c r="DW17" s="2"/>
      <c r="DX17" s="2"/>
      <c r="DY17" s="2"/>
      <c r="DZ17" s="78" t="s">
        <v>126</v>
      </c>
      <c r="EA17" s="80">
        <f>IF(EB7="-",NA(),EB7)</f>
        <v>197.11</v>
      </c>
      <c r="EB17" s="80">
        <f>IF(EC7="-",NA(),EC7)</f>
        <v>197.57</v>
      </c>
      <c r="EC17" s="80">
        <f>IF(ED7="-",NA(),ED7)</f>
        <v>202.15</v>
      </c>
      <c r="ED17" s="80">
        <f>IF(EE7="-",NA(),EE7)</f>
        <v>210.53</v>
      </c>
      <c r="EE17" s="80">
        <f>IF(EF7="-",NA(),EF7)</f>
        <v>216.87</v>
      </c>
      <c r="EF17" s="2"/>
      <c r="EG17" s="2"/>
      <c r="EH17" s="2"/>
      <c r="EI17" s="2"/>
      <c r="EJ17" s="78" t="s">
        <v>108</v>
      </c>
      <c r="EK17" s="80">
        <f>IF(EL7="-",NA(),EL7)</f>
        <v>331.33</v>
      </c>
      <c r="EL17" s="80">
        <f>IF(EM7="-",NA(),EM7)</f>
        <v>330.07</v>
      </c>
      <c r="EM17" s="80">
        <f>IF(EN7="-",NA(),EN7)</f>
        <v>339.77</v>
      </c>
      <c r="EN17" s="80">
        <f>IF(EO7="-",NA(),EO7)</f>
        <v>355.29</v>
      </c>
      <c r="EO17" s="80">
        <f>IF(EP7="-",NA(),EP7)</f>
        <v>373.95</v>
      </c>
      <c r="EP17" s="2"/>
      <c r="EQ17" s="2"/>
      <c r="ER17" s="2"/>
      <c r="ES17" s="2"/>
      <c r="ET17" s="78" t="s">
        <v>126</v>
      </c>
      <c r="EU17" s="80">
        <f>IF(EV7="-",NA(),EV7)</f>
        <v>232.28</v>
      </c>
      <c r="EV17" s="80">
        <f>IF(EW7="-",NA(),EW7)</f>
        <v>240.71</v>
      </c>
      <c r="EW17" s="80">
        <f>IF(EX7="-",NA(),EX7)</f>
        <v>251.51</v>
      </c>
      <c r="EX17" s="80">
        <f>IF(EY7="-",NA(),EY7)</f>
        <v>259.33</v>
      </c>
      <c r="EY17" s="80">
        <f>IF(EZ7="-",NA(),EZ7)</f>
        <v>266.70999999999998</v>
      </c>
      <c r="EZ17" s="2"/>
      <c r="FA17" s="2"/>
      <c r="FB17" s="2"/>
      <c r="FC17" s="2"/>
      <c r="FD17" s="78" t="s">
        <v>127</v>
      </c>
      <c r="FE17" s="79">
        <f>IF(FF7="-",NA(),FF7)</f>
        <v>9</v>
      </c>
      <c r="FF17" s="79">
        <f>IF(FG7="-",NA(),FG7)</f>
        <v>8.9</v>
      </c>
      <c r="FG17" s="79">
        <f>IF(FH7="-",NA(),FH7)</f>
        <v>9.1999999999999993</v>
      </c>
      <c r="FH17" s="79">
        <f>IF(FI7="-",NA(),FI7)</f>
        <v>9.4</v>
      </c>
      <c r="FI17" s="79">
        <f>IF(FJ7="-",NA(),FJ7)</f>
        <v>9.6</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125</v>
      </c>
      <c r="AK18" s="79">
        <f>IF(AL7="-",NA(),AL7)</f>
        <v>96</v>
      </c>
      <c r="AL18" s="79">
        <f>IF(AM7="-",NA(),AM7)</f>
        <v>100.7</v>
      </c>
      <c r="AM18" s="79">
        <f>IF(AN7="-",NA(),AN7)</f>
        <v>97.2</v>
      </c>
      <c r="AN18" s="79">
        <f>IF(AO7="-",NA(),AO7)</f>
        <v>100.3</v>
      </c>
      <c r="AO18" s="79">
        <f>IF(AP7="-",NA(),AP7)</f>
        <v>98.2</v>
      </c>
      <c r="AP18" s="2"/>
      <c r="AQ18" s="2"/>
      <c r="AR18" s="2"/>
      <c r="AS18" s="2"/>
      <c r="AT18" s="2"/>
      <c r="AU18" s="78" t="s">
        <v>116</v>
      </c>
      <c r="AV18" s="79">
        <f>IF(BB7="-",NA(),BB7)</f>
        <v>93.3</v>
      </c>
      <c r="AW18" s="79">
        <f>IF(BC7="-",NA(),BC7)</f>
        <v>95.5</v>
      </c>
      <c r="AX18" s="79">
        <f>IF(BD7="-",NA(),BD7)</f>
        <v>94.2</v>
      </c>
      <c r="AY18" s="79">
        <f>IF(BE7="-",NA(),BE7)</f>
        <v>94</v>
      </c>
      <c r="AZ18" s="79">
        <f>IF(BF7="-",NA(),BF7)</f>
        <v>93.2</v>
      </c>
      <c r="BA18" s="2"/>
      <c r="BB18" s="2"/>
      <c r="BC18" s="2"/>
      <c r="BD18" s="2"/>
      <c r="BE18" s="2"/>
      <c r="BF18" s="78" t="s">
        <v>116</v>
      </c>
      <c r="BG18" s="79">
        <f>IF(BM7="-",NA(),BM7)</f>
        <v>96.5</v>
      </c>
      <c r="BH18" s="79">
        <f>IF(BN7="-",NA(),BN7)</f>
        <v>97.7</v>
      </c>
      <c r="BI18" s="79">
        <f>IF(BO7="-",NA(),BO7)</f>
        <v>100</v>
      </c>
      <c r="BJ18" s="79">
        <f>IF(BP7="-",NA(),BP7)</f>
        <v>156.69999999999999</v>
      </c>
      <c r="BK18" s="79">
        <f>IF(BQ7="-",NA(),BQ7)</f>
        <v>155.30000000000001</v>
      </c>
      <c r="BL18" s="2"/>
      <c r="BM18" s="2"/>
      <c r="BN18" s="2"/>
      <c r="BO18" s="2"/>
      <c r="BP18" s="2"/>
      <c r="BQ18" s="78" t="s">
        <v>128</v>
      </c>
      <c r="BR18" s="79">
        <f>IF(BX7="-",NA(),BX7)</f>
        <v>102.5</v>
      </c>
      <c r="BS18" s="79">
        <f>IF(BY7="-",NA(),BY7)</f>
        <v>90.4</v>
      </c>
      <c r="BT18" s="79">
        <f>IF(BZ7="-",NA(),BZ7)</f>
        <v>86.1</v>
      </c>
      <c r="BU18" s="79">
        <f>IF(CA7="-",NA(),CA7)</f>
        <v>62.9</v>
      </c>
      <c r="BV18" s="79">
        <f>IF(CB7="-",NA(),CB7)</f>
        <v>34.799999999999997</v>
      </c>
      <c r="BW18" s="2"/>
      <c r="BX18" s="2"/>
      <c r="BY18" s="2"/>
      <c r="BZ18" s="2"/>
      <c r="CA18" s="2"/>
      <c r="CB18" s="81" t="s">
        <v>110</v>
      </c>
      <c r="CC18" s="79">
        <f>IF(CC11="-",NA(),CC11)</f>
        <v>89.8</v>
      </c>
      <c r="CD18" s="79">
        <f t="shared" ref="CD18:CG18" si="4">IF(CD11="-",NA(),CD11)</f>
        <v>88.3</v>
      </c>
      <c r="CE18" s="79">
        <f t="shared" si="4"/>
        <v>93.8</v>
      </c>
      <c r="CF18" s="79">
        <f t="shared" si="4"/>
        <v>95.6</v>
      </c>
      <c r="CG18" s="79">
        <f t="shared" si="4"/>
        <v>89.2</v>
      </c>
      <c r="CH18" s="2"/>
      <c r="CI18" s="2"/>
      <c r="CJ18" s="2"/>
      <c r="CK18" s="2"/>
      <c r="CL18" s="2"/>
      <c r="CM18" s="2"/>
      <c r="CN18" s="2"/>
      <c r="CO18" s="2"/>
      <c r="CP18" s="2"/>
      <c r="CQ18" s="2"/>
      <c r="CR18" s="2"/>
      <c r="CS18" s="2"/>
      <c r="CT18" s="2"/>
      <c r="CU18" s="2"/>
      <c r="CV18" s="78" t="s">
        <v>116</v>
      </c>
      <c r="CW18" s="79">
        <f>IF(DC7="-",NA(),DC7)</f>
        <v>8.6999999999999993</v>
      </c>
      <c r="CX18" s="79">
        <f>IF(DD7="-",NA(),DD7)</f>
        <v>7.7</v>
      </c>
      <c r="CY18" s="79">
        <f>IF(DE7="-",NA(),DE7)</f>
        <v>8.1</v>
      </c>
      <c r="CZ18" s="79">
        <f>IF(DF7="-",NA(),DF7)</f>
        <v>8</v>
      </c>
      <c r="DA18" s="79">
        <f>IF(DG7="-",NA(),DG7)</f>
        <v>8</v>
      </c>
      <c r="DB18" s="2"/>
      <c r="DC18" s="2"/>
      <c r="DD18" s="2"/>
      <c r="DE18" s="2"/>
      <c r="DF18" s="78" t="s">
        <v>129</v>
      </c>
      <c r="DG18" s="79">
        <f>IF(DM7="-",NA(),DM7)</f>
        <v>30.9</v>
      </c>
      <c r="DH18" s="79">
        <f>IF(DN7="-",NA(),DN7)</f>
        <v>27</v>
      </c>
      <c r="DI18" s="79">
        <f>IF(DO7="-",NA(),DO7)</f>
        <v>22.5</v>
      </c>
      <c r="DJ18" s="79">
        <f>IF(DP7="-",NA(),DP7)</f>
        <v>21.9</v>
      </c>
      <c r="DK18" s="79">
        <f>IF(DQ7="-",NA(),DQ7)</f>
        <v>23.3</v>
      </c>
      <c r="DL18" s="2"/>
      <c r="DM18" s="2"/>
      <c r="DN18" s="2"/>
      <c r="DO18" s="2"/>
      <c r="DP18" s="78" t="s">
        <v>116</v>
      </c>
      <c r="DQ18" s="79">
        <f>IF(DW7="-",NA(),DW7)</f>
        <v>79.3</v>
      </c>
      <c r="DR18" s="79">
        <f>IF(DX7="-",NA(),DX7)</f>
        <v>78.900000000000006</v>
      </c>
      <c r="DS18" s="79">
        <f>IF(DY7="-",NA(),DY7)</f>
        <v>78.400000000000006</v>
      </c>
      <c r="DT18" s="79">
        <f>IF(DZ7="-",NA(),DZ7)</f>
        <v>77.8</v>
      </c>
      <c r="DU18" s="79">
        <f>IF(EA7="-",NA(),EA7)</f>
        <v>77.400000000000006</v>
      </c>
      <c r="DV18" s="2"/>
      <c r="DW18" s="2"/>
      <c r="DX18" s="2"/>
      <c r="DY18" s="2"/>
      <c r="DZ18" s="78" t="s">
        <v>116</v>
      </c>
      <c r="EA18" s="80">
        <f>IF(EG7="-",NA(),EG7)</f>
        <v>301.06</v>
      </c>
      <c r="EB18" s="80">
        <f>IF(EH7="-",NA(),EH7)</f>
        <v>303.04000000000002</v>
      </c>
      <c r="EC18" s="80">
        <f>IF(EI7="-",NA(),EI7)</f>
        <v>306.25</v>
      </c>
      <c r="ED18" s="80">
        <f>IF(EJ7="-",NA(),EJ7)</f>
        <v>312.58</v>
      </c>
      <c r="EE18" s="80">
        <f>IF(EK7="-",NA(),EK7)</f>
        <v>317.69</v>
      </c>
      <c r="EF18" s="2"/>
      <c r="EG18" s="2"/>
      <c r="EH18" s="2"/>
      <c r="EI18" s="2"/>
      <c r="EJ18" s="78" t="s">
        <v>116</v>
      </c>
      <c r="EK18" s="80">
        <f>IF(EQ7="-",NA(),EQ7)</f>
        <v>340.95</v>
      </c>
      <c r="EL18" s="80">
        <f>IF(ER7="-",NA(),ER7)</f>
        <v>342.04</v>
      </c>
      <c r="EM18" s="80">
        <f>IF(ES7="-",NA(),ES7)</f>
        <v>349.87</v>
      </c>
      <c r="EN18" s="80">
        <f>IF(ET7="-",NA(),ET7)</f>
        <v>370.24</v>
      </c>
      <c r="EO18" s="80">
        <f>IF(EU7="-",NA(),EU7)</f>
        <v>383.84</v>
      </c>
      <c r="EP18" s="2"/>
      <c r="EQ18" s="2"/>
      <c r="ER18" s="2"/>
      <c r="ES18" s="2"/>
      <c r="ET18" s="78" t="s">
        <v>129</v>
      </c>
      <c r="EU18" s="80">
        <f>IF(FA7="-",NA(),FA7)</f>
        <v>204.54</v>
      </c>
      <c r="EV18" s="80">
        <f>IF(FB7="-",NA(),FB7)</f>
        <v>208.81</v>
      </c>
      <c r="EW18" s="80">
        <f>IF(FC7="-",NA(),FC7)</f>
        <v>215.3</v>
      </c>
      <c r="EX18" s="80">
        <f>IF(FD7="-",NA(),FD7)</f>
        <v>223.92</v>
      </c>
      <c r="EY18" s="80">
        <f>IF(FE7="-",NA(),FE7)</f>
        <v>230.1</v>
      </c>
      <c r="EZ18" s="2"/>
      <c r="FA18" s="2"/>
      <c r="FB18" s="2"/>
      <c r="FC18" s="2"/>
      <c r="FD18" s="78" t="s">
        <v>129</v>
      </c>
      <c r="FE18" s="79">
        <f>IF(FK7="-",NA(),FK7)</f>
        <v>17.399999999999999</v>
      </c>
      <c r="FF18" s="79">
        <f>IF(FL7="-",NA(),FL7)</f>
        <v>17.7</v>
      </c>
      <c r="FG18" s="79">
        <f>IF(FM7="-",NA(),FM7)</f>
        <v>18</v>
      </c>
      <c r="FH18" s="79">
        <f>IF(FN7="-",NA(),FN7)</f>
        <v>18.399999999999999</v>
      </c>
      <c r="FI18" s="79">
        <f>IF(FO7="-",NA(),FO7)</f>
        <v>18.3</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116</v>
      </c>
      <c r="AK19" s="79">
        <f>IF(AQ7="-",NA(),AQ7)</f>
        <v>102.8</v>
      </c>
      <c r="AL19" s="79">
        <f>IF(AR7="-",NA(),AR7)</f>
        <v>104.1</v>
      </c>
      <c r="AM19" s="79">
        <f>IF(AS7="-",NA(),AS7)</f>
        <v>103.5</v>
      </c>
      <c r="AN19" s="79">
        <f>IF(AT7="-",NA(),AT7)</f>
        <v>103.3</v>
      </c>
      <c r="AO19" s="79">
        <f>IF(AU7="-",NA(),AU7)</f>
        <v>102.4</v>
      </c>
      <c r="AP19" s="2"/>
      <c r="AQ19" s="2"/>
      <c r="AR19" s="2"/>
      <c r="AS19" s="2"/>
      <c r="AT19" s="2"/>
      <c r="AU19" s="78" t="s">
        <v>130</v>
      </c>
      <c r="AV19" s="82">
        <f>$BG$7</f>
        <v>100</v>
      </c>
      <c r="AW19" s="82">
        <f>$BG$7</f>
        <v>100</v>
      </c>
      <c r="AX19" s="82">
        <f>$BG$7</f>
        <v>100</v>
      </c>
      <c r="AY19" s="82">
        <f>$BG$7</f>
        <v>100</v>
      </c>
      <c r="AZ19" s="82">
        <f>$BG$7</f>
        <v>100</v>
      </c>
      <c r="BA19" s="2"/>
      <c r="BB19" s="2"/>
      <c r="BC19" s="2"/>
      <c r="BD19" s="2"/>
      <c r="BE19" s="2"/>
      <c r="BF19" s="78" t="s">
        <v>130</v>
      </c>
      <c r="BG19" s="82">
        <f>$BR$7</f>
        <v>100</v>
      </c>
      <c r="BH19" s="82">
        <f>$BR$7</f>
        <v>100</v>
      </c>
      <c r="BI19" s="82">
        <f>$BR$7</f>
        <v>100</v>
      </c>
      <c r="BJ19" s="82">
        <f>$BR$7</f>
        <v>100</v>
      </c>
      <c r="BK19" s="82">
        <f>$BR$7</f>
        <v>100</v>
      </c>
      <c r="BL19" s="2"/>
      <c r="BM19" s="2"/>
      <c r="BN19" s="2"/>
      <c r="BO19" s="2"/>
      <c r="BP19" s="2"/>
      <c r="BQ19" s="78" t="s">
        <v>130</v>
      </c>
      <c r="BR19" s="82">
        <f>$CC$7</f>
        <v>0</v>
      </c>
      <c r="BS19" s="82">
        <f>$CC$7</f>
        <v>0</v>
      </c>
      <c r="BT19" s="82">
        <f>$CC$7</f>
        <v>0</v>
      </c>
      <c r="BU19" s="82">
        <f>$CC$7</f>
        <v>0</v>
      </c>
      <c r="BV19" s="82">
        <f>$CC$7</f>
        <v>0</v>
      </c>
      <c r="BW19" s="2"/>
      <c r="BX19" s="2"/>
      <c r="BY19" s="2"/>
      <c r="BZ19" s="2"/>
      <c r="CA19" s="2"/>
      <c r="CB19" s="81" t="s">
        <v>118</v>
      </c>
      <c r="CC19" s="79">
        <f t="shared" ref="CC19:CG21" si="5">IF(CC12="-",NA(),CC12)</f>
        <v>410.4</v>
      </c>
      <c r="CD19" s="79">
        <f t="shared" si="5"/>
        <v>402.2</v>
      </c>
      <c r="CE19" s="79">
        <f t="shared" si="5"/>
        <v>420.6</v>
      </c>
      <c r="CF19" s="79">
        <f t="shared" si="5"/>
        <v>416.9</v>
      </c>
      <c r="CG19" s="79">
        <f t="shared" si="5"/>
        <v>419.4</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130</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131</v>
      </c>
      <c r="BR20" s="2"/>
      <c r="BS20" s="2"/>
      <c r="BT20" s="2"/>
      <c r="BU20" s="2"/>
      <c r="BV20" s="2"/>
      <c r="BW20" s="2"/>
      <c r="BX20" s="2"/>
      <c r="BY20" s="2"/>
      <c r="BZ20" s="2"/>
      <c r="CA20" s="2"/>
      <c r="CB20" s="81" t="s">
        <v>122</v>
      </c>
      <c r="CC20" s="79">
        <f t="shared" si="5"/>
        <v>15.7</v>
      </c>
      <c r="CD20" s="79">
        <f t="shared" si="5"/>
        <v>13.6</v>
      </c>
      <c r="CE20" s="79">
        <f t="shared" si="5"/>
        <v>14.6</v>
      </c>
      <c r="CF20" s="79">
        <f t="shared" si="5"/>
        <v>14.5</v>
      </c>
      <c r="CG20" s="79">
        <f t="shared" si="5"/>
        <v>14.7</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123</v>
      </c>
      <c r="CC21" s="79">
        <f t="shared" si="5"/>
        <v>181.8</v>
      </c>
      <c r="CD21" s="79">
        <f t="shared" si="5"/>
        <v>177.3</v>
      </c>
      <c r="CE21" s="79">
        <f t="shared" si="5"/>
        <v>180</v>
      </c>
      <c r="CF21" s="79">
        <f t="shared" si="5"/>
        <v>180.1</v>
      </c>
      <c r="CG21" s="79">
        <f t="shared" si="5"/>
        <v>182.9</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三好　智晴</cp:lastModifiedBy>
  <cp:lastPrinted>2020-01-15T04:33:54Z</cp:lastPrinted>
  <dcterms:created xsi:type="dcterms:W3CDTF">2019-12-05T07:12:55Z</dcterms:created>
  <dcterms:modified xsi:type="dcterms:W3CDTF">2020-01-15T04:34:00Z</dcterms:modified>
  <cp:category/>
</cp:coreProperties>
</file>