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1\R02.01.23_【経営比較分析表】（案）局次長訂正\"/>
    </mc:Choice>
  </mc:AlternateContent>
  <workbookProtection workbookAlgorithmName="SHA-512" workbookHashValue="V1DqNb/K0xInBiBY8l7E/Ez6d+vn8cKYbskIyXQYmNbnTnQ7HY5olF73mXJ06xo6OYDOW54r0aXo8uQIboTZqA==" workbookSaltValue="2/oEcD7HbPRWrrlzQdhk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<sst xmlns="http://schemas.openxmlformats.org/spreadsheetml/2006/main" count="220" uniqueCount="108">
  <si>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</si>
  <si>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</si>
  <si>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</si>
  <si>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</si>
  <si>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</si>
  <si>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</si>
  <si>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</si>
  <si>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</si>
  <si>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</si>
  <si>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</si>
  <si>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</si>
  <si>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</si>
  <si>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</si>
  <si>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</si>
  <si>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</si>
  <si>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</si>
  <si>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</si>
  <si>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</si>
  <si>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</si>
  <si>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</si>
  <si>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</si>
  <si>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</si>
  <si>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</si>
  <si>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</si>
  <si>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</si>
  <si>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</si>
  <si>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</si>
  <si>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</si>
  <si>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</si>
  <si>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</si>
  <si>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</si>
  <si>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</si>
  <si>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</si>
  <si>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</si>
  <si>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</si>
  <si>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</si>
  <si>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</si>
  <si>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</si>
  <si>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</si>
  <si>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</si>
  <si>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</si>
  <si>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</si>
  <si>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</si>
  <si>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</si>
  <si>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</si>
  <si>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</si>
  <si>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</si>
  <si>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</si>
  <si>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</si>
  <si>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</si>
  <si>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</si>
  <si>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</si>
  <si>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</si>
  <si>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</si>
  <si>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</si>
  <si>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</si>
  <si>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</si>
  <si>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</si>
  <si>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</si>
  <si>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</si>
  <si>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</si>
  <si>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</si>
  <si>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</si>
  <si>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</si>
  <si>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</si>
  <si>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</si>
  <si>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</si>
  <si>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</si>
  <si>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</si>
  <si>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</si>
  <si>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</si>
  <si>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</si>
  <si>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</si>
  <si>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</si>
  <si>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</si>
  <si>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</si>
  <si>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</si>
  <si>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</si>
  <si>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</si>
  <si>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</si>
  <si>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</si>
  <si>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</si>
  <si>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</si>
  <si>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</si>
  <si>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</si>
  <si>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</si>
  <si>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</si>
  <si>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</si>
  <si>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</si>
  <si>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</si>
  <si>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</si>
  <si>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</si>
  <si>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</si>
  <si>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</si>
  <si>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</si>
  <si>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</si>
  <si>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</si>
  <si>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</si>
  <si>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</si>
  <si>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</si>
  <si>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</si>
  <si>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</si>
  <si>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</si>
  <si>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</si>
  <si>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</si>
  <si>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当市水道ビジョンにおいて設定している1.5％を目標に毎年更新を行っており、類似団体を大きく上回っている。また、管路経年化率については平成23年度以降、類似団体より低い数値で推移している。
　有形固定資産減価償却率は類似団体と同様の推移であるが、数値自体は年々増加しており施設の老朽化が進んでいることが分かる。
　上記のとおり、今後老朽化対策の強化が一層求められるため、需要予測及び収支見通しに留意しつつ、今後も適正な投資水準により老朽化した施設の計画的な改築・更新を行っていくことが必要である。</t>
    <phoneticPr fontId="4"/>
  </si>
  <si>
    <t>　当市の水道事業は、これまでの行財政改革等の効果により、現状においては類似団体と比較して健全な経営が行えていると言えるものの、企業債残高を減少させることが課題の1つとなっている。また、給水収益の減少幅が若干緩やかになってきているものの、人口の減少や節水機器の普及等に伴う環境共生型社会への移行により、事業運営の根幹をなす水需要の減少傾向は今後も続くと見込まれる。一方で施設の老朽化対策や耐震化対策を講ずる必要があり、料金収入の増に直接つながらない事業が数多く存在している状況である。
　令和元年度に経営戦略を内包した上下水道ビジョンを策定しており、計画的かつ効果的な投資と財源の確保、専門知識を有した人材の育成など、長期的展望に立った経営体制の確立が必要である。</t>
    <rPh sb="243" eb="245">
      <t>レイワ</t>
    </rPh>
    <rPh sb="245" eb="246">
      <t>ゲン</t>
    </rPh>
    <phoneticPr fontId="4"/>
  </si>
  <si>
    <r>
      <t>　経常収支比率は100％以上、累積欠損金がなく累積欠損比率は0％となっており、類似団体と比較しても健全な経営を行えている。
　給水原価は、類似団体と比較しても低い水準にある。当市は市町村合併を行っておらず、給水拠点が広域に拡散していないことが、人件費や維持管理費の抑制に寄与していると言える。また、料金回収率においても、100％以上かつ類似団体平均値を超えており、給水に係る費用を給水収益で賄えている。
　流動比率については、すべての年度で200％以上となっており、短期的な債務に対する支払能力は確保できているが、類似団体の平均値を下回っている。これは、企業債残高が類似団体と比較して多く、償還期限が1年以内の企業債（流動負債）も多いためである。このことは、企業債残高対給水収益比率にも表れており、企業債残高を減少させることが課題となっている。
　施設利用率については類似団体を下回っているが、認可変更により平成30年度から施設能力（60,500m</t>
    </r>
    <r>
      <rPr>
        <vertAlign val="superscript"/>
        <sz val="11"/>
        <color theme="1"/>
        <rFont val="ＭＳ ゴシック"/>
        <family val="3"/>
        <charset val="128"/>
      </rPr>
      <t>3</t>
    </r>
    <r>
      <rPr>
        <sz val="11"/>
        <color theme="1"/>
        <rFont val="ＭＳ ゴシック"/>
        <family val="3"/>
        <charset val="128"/>
      </rPr>
      <t>）を引下げたことにより上昇している。ダウンサイジング後においても、施設更新時等に安定給水を可能にする施設能力を有していると言える。
　有収率は類似団体を大きく上回り、約92％で推移しており、漏水調査の実施による漏水量の減少や適切な施設管理による効果が現れていると考えられる。</t>
    </r>
    <rPh sb="262" eb="265">
      <t>ヘイキンチ</t>
    </rPh>
    <rPh sb="277" eb="279">
      <t>キギョウ</t>
    </rPh>
    <rPh sb="279" eb="280">
      <t>サイ</t>
    </rPh>
    <rPh sb="280" eb="282">
      <t>ザンダカ</t>
    </rPh>
    <rPh sb="283" eb="285">
      <t>ルイジ</t>
    </rPh>
    <rPh sb="285" eb="287">
      <t>ダンタイ</t>
    </rPh>
    <rPh sb="288" eb="290">
      <t>ヒカク</t>
    </rPh>
    <rPh sb="292" eb="293">
      <t>オオ</t>
    </rPh>
    <rPh sb="295" eb="297">
      <t>ショウカン</t>
    </rPh>
    <rPh sb="297" eb="299">
      <t>キゲン</t>
    </rPh>
    <rPh sb="301" eb="302">
      <t>ネン</t>
    </rPh>
    <rPh sb="302" eb="304">
      <t>イナイ</t>
    </rPh>
    <rPh sb="305" eb="307">
      <t>キギョウ</t>
    </rPh>
    <rPh sb="307" eb="308">
      <t>サイ</t>
    </rPh>
    <rPh sb="309" eb="311">
      <t>リュウドウ</t>
    </rPh>
    <rPh sb="311" eb="313">
      <t>フサイ</t>
    </rPh>
    <rPh sb="315" eb="316">
      <t>オオ</t>
    </rPh>
    <rPh sb="427" eb="429">
      <t>ヒキサ</t>
    </rPh>
    <rPh sb="436" eb="438">
      <t>ジョウショウ</t>
    </rPh>
    <rPh sb="451" eb="452">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</si>
</sst>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c:v>
                </c:pt>
                <c:pt idx="1">
                  <c:v>1.39</c:v>
                </c:pt>
                <c:pt idx="2">
                  <c:v>1.57</c:v>
                </c:pt>
                <c:pt idx="3">
                  <c:v>1.35</c:v>
                </c:pt>
                <c:pt idx="4">
                  <c:v>1.43</c:v>
                </c:pt>
              </c:numCache>
            </c:numRef>
          </c:val>
          <c:extLst>
            <c:ext xmlns:c16="http://schemas.microsoft.com/office/drawing/2014/chart" uri="{C3380CC4-5D6E-409C-BE32-E72D297353CC}">
              <c16:uniqueId val="{00000000-D79F-462C-B17A-97D205048D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D79F-462C-B17A-97D205048D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53.15</c:v>
                </c:pt>
                <c:pt idx="1">
                  <c:v>52.84</c:v>
                </c:pt>
                <c:pt idx="2">
                  <c:v>52.39</c:v>
                </c:pt>
                <c:pt idx="3">
                  <c:v>52.44</c:v>
                </c:pt>
                <c:pt idx="4">
                  <c:v>58.83</c:v>
                </c:pt>
              </c:numCache>
            </c:numRef>
          </c:val>
          <c:extLst>
            <c:ext xmlns:c16="http://schemas.microsoft.com/office/drawing/2014/chart" uri="{C3380CC4-5D6E-409C-BE32-E72D297353CC}">
              <c16:uniqueId val="{00000000-FB86-4679-BB49-ED7DAC3702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FB86-4679-BB49-ED7DAC3702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91.05</c:v>
                </c:pt>
                <c:pt idx="1">
                  <c:v>91.12</c:v>
                </c:pt>
                <c:pt idx="2">
                  <c:v>91.99</c:v>
                </c:pt>
                <c:pt idx="3">
                  <c:v>91.86</c:v>
                </c:pt>
                <c:pt idx="4">
                  <c:v>91.93</c:v>
                </c:pt>
              </c:numCache>
            </c:numRef>
          </c:val>
          <c:extLst>
            <c:ext xmlns:c16="http://schemas.microsoft.com/office/drawing/2014/chart" uri="{C3380CC4-5D6E-409C-BE32-E72D297353CC}">
              <c16:uniqueId val="{00000000-6296-4571-BD58-69259F3E1C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6296-4571-BD58-69259F3E1C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122.87</c:v>
                </c:pt>
                <c:pt idx="1">
                  <c:v>123.34</c:v>
                </c:pt>
                <c:pt idx="2">
                  <c:v>123.72</c:v>
                </c:pt>
                <c:pt idx="3">
                  <c:v>128.08000000000001</c:v>
                </c:pt>
                <c:pt idx="4">
                  <c:v>123.64</c:v>
                </c:pt>
              </c:numCache>
            </c:numRef>
          </c:val>
          <c:extLst>
            <c:ext xmlns:c16="http://schemas.microsoft.com/office/drawing/2014/chart" uri="{C3380CC4-5D6E-409C-BE32-E72D297353CC}">
              <c16:uniqueId val="{00000000-9DB9-422D-91F5-06C384B5DB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9DB9-422D-91F5-06C384B5DB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44.55</c:v>
                </c:pt>
                <c:pt idx="1">
                  <c:v>45.37</c:v>
                </c:pt>
                <c:pt idx="2">
                  <c:v>46.12</c:v>
                </c:pt>
                <c:pt idx="3">
                  <c:v>47.25</c:v>
                </c:pt>
                <c:pt idx="4">
                  <c:v>48.34</c:v>
                </c:pt>
              </c:numCache>
            </c:numRef>
          </c:val>
          <c:extLst>
            <c:ext xmlns:c16="http://schemas.microsoft.com/office/drawing/2014/chart" uri="{C3380CC4-5D6E-409C-BE32-E72D297353CC}">
              <c16:uniqueId val="{00000000-5E4B-4AF0-9F40-926E8F18F8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5E4B-4AF0-9F40-926E8F18F8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10.119999999999999</c:v>
                </c:pt>
                <c:pt idx="1">
                  <c:v>11.65</c:v>
                </c:pt>
                <c:pt idx="2">
                  <c:v>12.25</c:v>
                </c:pt>
                <c:pt idx="3">
                  <c:v>13.17</c:v>
                </c:pt>
                <c:pt idx="4">
                  <c:v>13.54</c:v>
                </c:pt>
              </c:numCache>
            </c:numRef>
          </c:val>
          <c:extLst>
            <c:ext xmlns:c16="http://schemas.microsoft.com/office/drawing/2014/chart" uri="{C3380CC4-5D6E-409C-BE32-E72D297353CC}">
              <c16:uniqueId val="{00000000-B5AA-4AF4-81C4-56B3FE129A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B5AA-4AF4-81C4-56B3FE129A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1-4547-9686-3095B94D20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CDE1-4547-9686-3095B94D20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283.14</c:v>
                </c:pt>
                <c:pt idx="1">
                  <c:v>276.55</c:v>
                </c:pt>
                <c:pt idx="2">
                  <c:v>289.16000000000003</c:v>
                </c:pt>
                <c:pt idx="3">
                  <c:v>287.99</c:v>
                </c:pt>
                <c:pt idx="4">
                  <c:v>296.35000000000002</c:v>
                </c:pt>
              </c:numCache>
            </c:numRef>
          </c:val>
          <c:extLst>
            <c:ext xmlns:c16="http://schemas.microsoft.com/office/drawing/2014/chart" uri="{C3380CC4-5D6E-409C-BE32-E72D297353CC}">
              <c16:uniqueId val="{00000000-9F1F-4F6E-9575-E6376BBC26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9F1F-4F6E-9575-E6376BBC26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526.5</c:v>
                </c:pt>
                <c:pt idx="1">
                  <c:v>506.8</c:v>
                </c:pt>
                <c:pt idx="2">
                  <c:v>490.3</c:v>
                </c:pt>
                <c:pt idx="3">
                  <c:v>466.9</c:v>
                </c:pt>
                <c:pt idx="4">
                  <c:v>441.59</c:v>
                </c:pt>
              </c:numCache>
            </c:numRef>
          </c:val>
          <c:extLst>
            <c:ext xmlns:c16="http://schemas.microsoft.com/office/drawing/2014/chart" uri="{C3380CC4-5D6E-409C-BE32-E72D297353CC}">
              <c16:uniqueId val="{00000000-0BC4-4E6C-9725-2B759EBD92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0BC4-4E6C-9725-2B759EBD92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118.05</c:v>
                </c:pt>
                <c:pt idx="1">
                  <c:v>118.6</c:v>
                </c:pt>
                <c:pt idx="2">
                  <c:v>118.61</c:v>
                </c:pt>
                <c:pt idx="3">
                  <c:v>122.84</c:v>
                </c:pt>
                <c:pt idx="4">
                  <c:v>118.77</c:v>
                </c:pt>
              </c:numCache>
            </c:numRef>
          </c:val>
          <c:extLst>
            <c:ext xmlns:c16="http://schemas.microsoft.com/office/drawing/2014/chart" uri="{C3380CC4-5D6E-409C-BE32-E72D297353CC}">
              <c16:uniqueId val="{00000000-F22B-4E06-ADCD-59924E5100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22B-4E06-ADCD-59924E5100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134.76</c:v>
                </c:pt>
                <c:pt idx="1">
                  <c:v>133.94999999999999</c:v>
                </c:pt>
                <c:pt idx="2">
                  <c:v>133.97</c:v>
                </c:pt>
                <c:pt idx="3">
                  <c:v>129.49</c:v>
                </c:pt>
                <c:pt idx="4">
                  <c:v>134.09</c:v>
                </c:pt>
              </c:numCache>
            </c:numRef>
          </c:val>
          <c:extLst>
            <c:ext xmlns:c16="http://schemas.microsoft.com/office/drawing/2014/chart" uri="{C3380CC4-5D6E-409C-BE32-E72D297353CC}">
              <c16:uniqueId val="{00000000-6CBF-496D-85AA-FC868286C7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6CBF-496D-85AA-FC868286C7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防府市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116435</v>
      </c>
      <c r="AM8" s="70"/>
      <c r="AN8" s="70"/>
      <c r="AO8" s="70"/>
      <c r="AP8" s="70"/>
      <c r="AQ8" s="70"/>
      <c r="AR8" s="70"/>
      <c r="AS8" s="70"/>
      <c r="AT8" s="66">
        <f>データ!$S$6</f>
        <v>189.37</v>
      </c>
      <c r="AU8" s="67"/>
      <c r="AV8" s="67"/>
      <c r="AW8" s="67"/>
      <c r="AX8" s="67"/>
      <c r="AY8" s="67"/>
      <c r="AZ8" s="67"/>
      <c r="BA8" s="67"/>
      <c r="BB8" s="69">
        <f>データ!$T$6</f>
        <v>614.85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61.34</v>
      </c>
      <c r="J10" s="67"/>
      <c r="K10" s="67"/>
      <c r="L10" s="67"/>
      <c r="M10" s="67"/>
      <c r="N10" s="67"/>
      <c r="O10" s="68"/>
      <c r="P10" s="69">
        <f>データ!$P$6</f>
        <v>92.21</v>
      </c>
      <c r="Q10" s="69"/>
      <c r="R10" s="69"/>
      <c r="S10" s="69"/>
      <c r="T10" s="69"/>
      <c r="U10" s="69"/>
      <c r="V10" s="69"/>
      <c r="W10" s="70">
        <f>データ!$Q$6</f>
        <v>2494</v>
      </c>
      <c r="X10" s="70"/>
      <c r="Y10" s="70"/>
      <c r="Z10" s="70"/>
      <c r="AA10" s="70"/>
      <c r="AB10" s="70"/>
      <c r="AC10" s="70"/>
      <c r="AD10" s="2"/>
      <c r="AE10" s="2"/>
      <c r="AF10" s="2"/>
      <c r="AG10" s="2"/>
      <c r="AH10" s="4"/>
      <c r="AI10" s="4"/>
      <c r="AJ10" s="4"/>
      <c r="AK10" s="4"/>
      <c r="AL10" s="70">
        <f>データ!$U$6</f>
        <v>107107</v>
      </c>
      <c r="AM10" s="70"/>
      <c r="AN10" s="70"/>
      <c r="AO10" s="70"/>
      <c r="AP10" s="70"/>
      <c r="AQ10" s="70"/>
      <c r="AR10" s="70"/>
      <c r="AS10" s="70"/>
      <c r="AT10" s="66">
        <f>データ!$V$6</f>
        <v>78.599999999999994</v>
      </c>
      <c r="AU10" s="67"/>
      <c r="AV10" s="67"/>
      <c r="AW10" s="67"/>
      <c r="AX10" s="67"/>
      <c r="AY10" s="67"/>
      <c r="AZ10" s="67"/>
      <c r="BA10" s="67"/>
      <c r="BB10" s="69">
        <f>データ!$W$6</f>
        <v>1362.68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nT2+Bz9TrKSURkebz1qVPVak34ZsBh3Jl6H4i7KJLhv1w4pkbjQ3iAu4iuXLMomQS8NDfHs6Bd9NtNrgdXMzw==" saltValue="fb0Sra+OVuDRB1fFWhSq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352063</v>
      </c>
      <c r="D6" s="34">
        <f t="shared" si="3"/>
        <v>46</v>
      </c>
      <c r="E6" s="34">
        <f t="shared" si="3"/>
        <v>1</v>
      </c>
      <c r="F6" s="34">
        <f t="shared" si="3"/>
        <v>0</v>
      </c>
      <c r="G6" s="34">
        <f t="shared" si="3"/>
        <v>1</v>
      </c>
      <c r="H6" s="34" t="str">
        <f t="shared" si="3"/>
        <v>山口県　防府市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61.34</v>
      </c>
      <c r="P6" s="35">
        <f t="shared" si="3"/>
        <v>92.21</v>
      </c>
      <c r="Q6" s="35">
        <f t="shared" si="3"/>
        <v>2494</v>
      </c>
      <c r="R6" s="35">
        <f t="shared" si="3"/>
        <v>116435</v>
      </c>
      <c r="S6" s="35">
        <f t="shared" si="3"/>
        <v>189.37</v>
      </c>
      <c r="T6" s="35">
        <f t="shared" si="3"/>
        <v>614.85</v>
      </c>
      <c r="U6" s="35">
        <f t="shared" si="3"/>
        <v>107107</v>
      </c>
      <c r="V6" s="35">
        <f t="shared" si="3"/>
        <v>78.599999999999994</v>
      </c>
      <c r="W6" s="35">
        <f t="shared" si="3"/>
        <v>1362.68</v>
      </c>
      <c r="X6" s="36">
        <f>IF(X7="",NA(),X7)</f>
        <v>122.87</v>
      </c>
      <c r="Y6" s="36">
        <f t="shared" ref="Y6:AG6" si="4">IF(Y7="",NA(),Y7)</f>
        <v>123.34</v>
      </c>
      <c r="Z6" s="36">
        <f t="shared" si="4"/>
        <v>123.72</v>
      </c>
      <c r="AA6" s="36">
        <f t="shared" si="4"/>
        <v>128.08000000000001</v>
      </c>
      <c r="AB6" s="36">
        <f t="shared" si="4"/>
        <v>123.64</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283.14</v>
      </c>
      <c r="AU6" s="36">
        <f t="shared" ref="AU6:BC6" si="6">IF(AU7="",NA(),AU7)</f>
        <v>276.55</v>
      </c>
      <c r="AV6" s="36">
        <f t="shared" si="6"/>
        <v>289.16000000000003</v>
      </c>
      <c r="AW6" s="36">
        <f t="shared" si="6"/>
        <v>287.99</v>
      </c>
      <c r="AX6" s="36">
        <f t="shared" si="6"/>
        <v>296.35000000000002</v>
      </c>
      <c r="AY6" s="36">
        <f t="shared" si="6"/>
        <v>344.19</v>
      </c>
      <c r="AZ6" s="36">
        <f t="shared" si="6"/>
        <v>352.05</v>
      </c>
      <c r="BA6" s="36">
        <f t="shared" si="6"/>
        <v>349.04</v>
      </c>
      <c r="BB6" s="36">
        <f t="shared" si="6"/>
        <v>337.49</v>
      </c>
      <c r="BC6" s="36">
        <f t="shared" si="6"/>
        <v>335.6</v>
      </c>
      <c r="BD6" s="35" t="str">
        <f>IF(BD7="","",IF(BD7="-","【-】","【"&amp;SUBSTITUTE(TEXT(BD7,"#,##0.00"),"-","△")&amp;"】"))</f>
        <v>【261.93】</v>
      </c>
      <c r="BE6" s="36">
        <f>IF(BE7="",NA(),BE7)</f>
        <v>526.5</v>
      </c>
      <c r="BF6" s="36">
        <f t="shared" ref="BF6:BN6" si="7">IF(BF7="",NA(),BF7)</f>
        <v>506.8</v>
      </c>
      <c r="BG6" s="36">
        <f t="shared" si="7"/>
        <v>490.3</v>
      </c>
      <c r="BH6" s="36">
        <f t="shared" si="7"/>
        <v>466.9</v>
      </c>
      <c r="BI6" s="36">
        <f t="shared" si="7"/>
        <v>441.59</v>
      </c>
      <c r="BJ6" s="36">
        <f t="shared" si="7"/>
        <v>252.09</v>
      </c>
      <c r="BK6" s="36">
        <f t="shared" si="7"/>
        <v>250.76</v>
      </c>
      <c r="BL6" s="36">
        <f t="shared" si="7"/>
        <v>254.54</v>
      </c>
      <c r="BM6" s="36">
        <f t="shared" si="7"/>
        <v>265.92</v>
      </c>
      <c r="BN6" s="36">
        <f t="shared" si="7"/>
        <v>258.26</v>
      </c>
      <c r="BO6" s="35" t="str">
        <f>IF(BO7="","",IF(BO7="-","【-】","【"&amp;SUBSTITUTE(TEXT(BO7,"#,##0.00"),"-","△")&amp;"】"))</f>
        <v>【270.46】</v>
      </c>
      <c r="BP6" s="36">
        <f>IF(BP7="",NA(),BP7)</f>
        <v>118.05</v>
      </c>
      <c r="BQ6" s="36">
        <f t="shared" ref="BQ6:BY6" si="8">IF(BQ7="",NA(),BQ7)</f>
        <v>118.6</v>
      </c>
      <c r="BR6" s="36">
        <f t="shared" si="8"/>
        <v>118.61</v>
      </c>
      <c r="BS6" s="36">
        <f t="shared" si="8"/>
        <v>122.84</v>
      </c>
      <c r="BT6" s="36">
        <f t="shared" si="8"/>
        <v>118.77</v>
      </c>
      <c r="BU6" s="36">
        <f t="shared" si="8"/>
        <v>106.22</v>
      </c>
      <c r="BV6" s="36">
        <f t="shared" si="8"/>
        <v>106.69</v>
      </c>
      <c r="BW6" s="36">
        <f t="shared" si="8"/>
        <v>106.52</v>
      </c>
      <c r="BX6" s="36">
        <f t="shared" si="8"/>
        <v>105.86</v>
      </c>
      <c r="BY6" s="36">
        <f t="shared" si="8"/>
        <v>106.07</v>
      </c>
      <c r="BZ6" s="35" t="str">
        <f>IF(BZ7="","",IF(BZ7="-","【-】","【"&amp;SUBSTITUTE(TEXT(BZ7,"#,##0.00"),"-","△")&amp;"】"))</f>
        <v>【103.91】</v>
      </c>
      <c r="CA6" s="36">
        <f>IF(CA7="",NA(),CA7)</f>
        <v>134.76</v>
      </c>
      <c r="CB6" s="36">
        <f t="shared" ref="CB6:CJ6" si="9">IF(CB7="",NA(),CB7)</f>
        <v>133.94999999999999</v>
      </c>
      <c r="CC6" s="36">
        <f t="shared" si="9"/>
        <v>133.97</v>
      </c>
      <c r="CD6" s="36">
        <f t="shared" si="9"/>
        <v>129.49</v>
      </c>
      <c r="CE6" s="36">
        <f t="shared" si="9"/>
        <v>134.09</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53.15</v>
      </c>
      <c r="CM6" s="36">
        <f t="shared" ref="CM6:CU6" si="10">IF(CM7="",NA(),CM7)</f>
        <v>52.84</v>
      </c>
      <c r="CN6" s="36">
        <f t="shared" si="10"/>
        <v>52.39</v>
      </c>
      <c r="CO6" s="36">
        <f t="shared" si="10"/>
        <v>52.44</v>
      </c>
      <c r="CP6" s="36">
        <f t="shared" si="10"/>
        <v>58.83</v>
      </c>
      <c r="CQ6" s="36">
        <f t="shared" si="10"/>
        <v>62.12</v>
      </c>
      <c r="CR6" s="36">
        <f t="shared" si="10"/>
        <v>62.26</v>
      </c>
      <c r="CS6" s="36">
        <f t="shared" si="10"/>
        <v>62.1</v>
      </c>
      <c r="CT6" s="36">
        <f t="shared" si="10"/>
        <v>62.38</v>
      </c>
      <c r="CU6" s="36">
        <f t="shared" si="10"/>
        <v>62.83</v>
      </c>
      <c r="CV6" s="35" t="str">
        <f>IF(CV7="","",IF(CV7="-","【-】","【"&amp;SUBSTITUTE(TEXT(CV7,"#,##0.00"),"-","△")&amp;"】"))</f>
        <v>【60.27】</v>
      </c>
      <c r="CW6" s="36">
        <f>IF(CW7="",NA(),CW7)</f>
        <v>91.05</v>
      </c>
      <c r="CX6" s="36">
        <f t="shared" ref="CX6:DF6" si="11">IF(CX7="",NA(),CX7)</f>
        <v>91.12</v>
      </c>
      <c r="CY6" s="36">
        <f t="shared" si="11"/>
        <v>91.99</v>
      </c>
      <c r="CZ6" s="36">
        <f t="shared" si="11"/>
        <v>91.86</v>
      </c>
      <c r="DA6" s="36">
        <f t="shared" si="11"/>
        <v>91.93</v>
      </c>
      <c r="DB6" s="36">
        <f t="shared" si="11"/>
        <v>89.45</v>
      </c>
      <c r="DC6" s="36">
        <f t="shared" si="11"/>
        <v>89.5</v>
      </c>
      <c r="DD6" s="36">
        <f t="shared" si="11"/>
        <v>89.52</v>
      </c>
      <c r="DE6" s="36">
        <f t="shared" si="11"/>
        <v>89.17</v>
      </c>
      <c r="DF6" s="36">
        <f t="shared" si="11"/>
        <v>88.86</v>
      </c>
      <c r="DG6" s="35" t="str">
        <f>IF(DG7="","",IF(DG7="-","【-】","【"&amp;SUBSTITUTE(TEXT(DG7,"#,##0.00"),"-","△")&amp;"】"))</f>
        <v>【89.92】</v>
      </c>
      <c r="DH6" s="36">
        <f>IF(DH7="",NA(),DH7)</f>
        <v>44.55</v>
      </c>
      <c r="DI6" s="36">
        <f t="shared" ref="DI6:DQ6" si="12">IF(DI7="",NA(),DI7)</f>
        <v>45.37</v>
      </c>
      <c r="DJ6" s="36">
        <f t="shared" si="12"/>
        <v>46.12</v>
      </c>
      <c r="DK6" s="36">
        <f t="shared" si="12"/>
        <v>47.25</v>
      </c>
      <c r="DL6" s="36">
        <f t="shared" si="12"/>
        <v>48.34</v>
      </c>
      <c r="DM6" s="36">
        <f t="shared" si="12"/>
        <v>44.91</v>
      </c>
      <c r="DN6" s="36">
        <f t="shared" si="12"/>
        <v>45.89</v>
      </c>
      <c r="DO6" s="36">
        <f t="shared" si="12"/>
        <v>46.58</v>
      </c>
      <c r="DP6" s="36">
        <f t="shared" si="12"/>
        <v>46.99</v>
      </c>
      <c r="DQ6" s="36">
        <f t="shared" si="12"/>
        <v>47.89</v>
      </c>
      <c r="DR6" s="35" t="str">
        <f>IF(DR7="","",IF(DR7="-","【-】","【"&amp;SUBSTITUTE(TEXT(DR7,"#,##0.00"),"-","△")&amp;"】"))</f>
        <v>【48.85】</v>
      </c>
      <c r="DS6" s="36">
        <f>IF(DS7="",NA(),DS7)</f>
        <v>10.119999999999999</v>
      </c>
      <c r="DT6" s="36">
        <f t="shared" ref="DT6:EB6" si="13">IF(DT7="",NA(),DT7)</f>
        <v>11.65</v>
      </c>
      <c r="DU6" s="36">
        <f t="shared" si="13"/>
        <v>12.25</v>
      </c>
      <c r="DV6" s="36">
        <f t="shared" si="13"/>
        <v>13.17</v>
      </c>
      <c r="DW6" s="36">
        <f t="shared" si="13"/>
        <v>13.54</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1.5</v>
      </c>
      <c r="EE6" s="36">
        <f t="shared" ref="EE6:EM6" si="14">IF(EE7="",NA(),EE7)</f>
        <v>1.39</v>
      </c>
      <c r="EF6" s="36">
        <f t="shared" si="14"/>
        <v>1.57</v>
      </c>
      <c r="EG6" s="36">
        <f t="shared" si="14"/>
        <v>1.35</v>
      </c>
      <c r="EH6" s="36">
        <f t="shared" si="14"/>
        <v>1.43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352063</v>
      </c>
      <c r="D7" s="38">
        <v>46</v>
      </c>
      <c r="E7" s="38">
        <v>1</v>
      </c>
      <c r="F7" s="38">
        <v>0</v>
      </c>
      <c r="G7" s="38">
        <v>1</v>
      </c>
      <c r="H7" s="38" t="s">
        <v>93</v>
      </c>
      <c r="I7" s="38" t="s">
        <v>94</v>
      </c>
      <c r="J7" s="38" t="s">
        <v>95</v>
      </c>
      <c r="K7" s="38" t="s">
        <v>96</v>
      </c>
      <c r="L7" s="38" t="s">
        <v>97</v>
      </c>
      <c r="M7" s="38" t="s">
        <v>98</v>
      </c>
      <c r="N7" s="39" t="s">
        <v>99</v>
      </c>
      <c r="O7" s="39">
        <v>61.34</v>
      </c>
      <c r="P7" s="39">
        <v>92.21</v>
      </c>
      <c r="Q7" s="39">
        <v>2494</v>
      </c>
      <c r="R7" s="39">
        <v>116435</v>
      </c>
      <c r="S7" s="39">
        <v>189.37</v>
      </c>
      <c r="T7" s="39">
        <v>614.85</v>
      </c>
      <c r="U7" s="39">
        <v>107107</v>
      </c>
      <c r="V7" s="39">
        <v>78.599999999999994</v>
      </c>
      <c r="W7" s="39">
        <v>1362.68</v>
      </c>
      <c r="X7" s="39">
        <v>122.87</v>
      </c>
      <c r="Y7" s="39">
        <v>123.34</v>
      </c>
      <c r="Z7" s="39">
        <v>123.72</v>
      </c>
      <c r="AA7" s="39">
        <v>128.08000000000001</v>
      </c>
      <c r="AB7" s="39">
        <v>123.64</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283.14</v>
      </c>
      <c r="AU7" s="39">
        <v>276.55</v>
      </c>
      <c r="AV7" s="39">
        <v>289.16000000000003</v>
      </c>
      <c r="AW7" s="39">
        <v>287.99</v>
      </c>
      <c r="AX7" s="39">
        <v>296.35000000000002</v>
      </c>
      <c r="AY7" s="39">
        <v>344.19</v>
      </c>
      <c r="AZ7" s="39">
        <v>352.05</v>
      </c>
      <c r="BA7" s="39">
        <v>349.04</v>
      </c>
      <c r="BB7" s="39">
        <v>337.49</v>
      </c>
      <c r="BC7" s="39">
        <v>335.6</v>
      </c>
      <c r="BD7" s="39">
        <v>261.93</v>
      </c>
      <c r="BE7" s="39">
        <v>526.5</v>
      </c>
      <c r="BF7" s="39">
        <v>506.8</v>
      </c>
      <c r="BG7" s="39">
        <v>490.3</v>
      </c>
      <c r="BH7" s="39">
        <v>466.9</v>
      </c>
      <c r="BI7" s="39">
        <v>441.59</v>
      </c>
      <c r="BJ7" s="39">
        <v>252.09</v>
      </c>
      <c r="BK7" s="39">
        <v>250.76</v>
      </c>
      <c r="BL7" s="39">
        <v>254.54</v>
      </c>
      <c r="BM7" s="39">
        <v>265.92</v>
      </c>
      <c r="BN7" s="39">
        <v>258.26</v>
      </c>
      <c r="BO7" s="39">
        <v>270.45999999999998</v>
      </c>
      <c r="BP7" s="39">
        <v>118.05</v>
      </c>
      <c r="BQ7" s="39">
        <v>118.6</v>
      </c>
      <c r="BR7" s="39">
        <v>118.61</v>
      </c>
      <c r="BS7" s="39">
        <v>122.84</v>
      </c>
      <c r="BT7" s="39">
        <v>118.77</v>
      </c>
      <c r="BU7" s="39">
        <v>106.22</v>
      </c>
      <c r="BV7" s="39">
        <v>106.69</v>
      </c>
      <c r="BW7" s="39">
        <v>106.52</v>
      </c>
      <c r="BX7" s="39">
        <v>105.86</v>
      </c>
      <c r="BY7" s="39">
        <v>106.07</v>
      </c>
      <c r="BZ7" s="39">
        <v>103.91</v>
      </c>
      <c r="CA7" s="39">
        <v>134.76</v>
      </c>
      <c r="CB7" s="39">
        <v>133.94999999999999</v>
      </c>
      <c r="CC7" s="39">
        <v>133.97</v>
      </c>
      <c r="CD7" s="39">
        <v>129.49</v>
      </c>
      <c r="CE7" s="39">
        <v>134.09</v>
      </c>
      <c r="CF7" s="39">
        <v>155.22999999999999</v>
      </c>
      <c r="CG7" s="39">
        <v>154.91999999999999</v>
      </c>
      <c r="CH7" s="39">
        <v>155.80000000000001</v>
      </c>
      <c r="CI7" s="39">
        <v>158.58000000000001</v>
      </c>
      <c r="CJ7" s="39">
        <v>159.22</v>
      </c>
      <c r="CK7" s="39">
        <v>167.11</v>
      </c>
      <c r="CL7" s="39">
        <v>53.15</v>
      </c>
      <c r="CM7" s="39">
        <v>52.84</v>
      </c>
      <c r="CN7" s="39">
        <v>52.39</v>
      </c>
      <c r="CO7" s="39">
        <v>52.44</v>
      </c>
      <c r="CP7" s="39">
        <v>58.83</v>
      </c>
      <c r="CQ7" s="39">
        <v>62.12</v>
      </c>
      <c r="CR7" s="39">
        <v>62.26</v>
      </c>
      <c r="CS7" s="39">
        <v>62.1</v>
      </c>
      <c r="CT7" s="39">
        <v>62.38</v>
      </c>
      <c r="CU7" s="39">
        <v>62.83</v>
      </c>
      <c r="CV7" s="39">
        <v>60.27</v>
      </c>
      <c r="CW7" s="39">
        <v>91.05</v>
      </c>
      <c r="CX7" s="39">
        <v>91.12</v>
      </c>
      <c r="CY7" s="39">
        <v>91.99</v>
      </c>
      <c r="CZ7" s="39">
        <v>91.86</v>
      </c>
      <c r="DA7" s="39">
        <v>91.93</v>
      </c>
      <c r="DB7" s="39">
        <v>89.45</v>
      </c>
      <c r="DC7" s="39">
        <v>89.5</v>
      </c>
      <c r="DD7" s="39">
        <v>89.52</v>
      </c>
      <c r="DE7" s="39">
        <v>89.17</v>
      </c>
      <c r="DF7" s="39">
        <v>88.86</v>
      </c>
      <c r="DG7" s="39">
        <v>89.92</v>
      </c>
      <c r="DH7" s="39">
        <v>44.55</v>
      </c>
      <c r="DI7" s="39">
        <v>45.37</v>
      </c>
      <c r="DJ7" s="39">
        <v>46.12</v>
      </c>
      <c r="DK7" s="39">
        <v>47.25</v>
      </c>
      <c r="DL7" s="39">
        <v>48.34</v>
      </c>
      <c r="DM7" s="39">
        <v>44.91</v>
      </c>
      <c r="DN7" s="39">
        <v>45.89</v>
      </c>
      <c r="DO7" s="39">
        <v>46.58</v>
      </c>
      <c r="DP7" s="39">
        <v>46.99</v>
      </c>
      <c r="DQ7" s="39">
        <v>47.89</v>
      </c>
      <c r="DR7" s="39">
        <v>48.85</v>
      </c>
      <c r="DS7" s="39">
        <v>10.119999999999999</v>
      </c>
      <c r="DT7" s="39">
        <v>11.65</v>
      </c>
      <c r="DU7" s="39">
        <v>12.25</v>
      </c>
      <c r="DV7" s="39">
        <v>13.17</v>
      </c>
      <c r="DW7" s="39">
        <v>13.54</v>
      </c>
      <c r="DX7" s="39">
        <v>12.03</v>
      </c>
      <c r="DY7" s="39">
        <v>13.14</v>
      </c>
      <c r="DZ7" s="39">
        <v>14.45</v>
      </c>
      <c r="EA7" s="39">
        <v>15.83</v>
      </c>
      <c r="EB7" s="39">
        <v>16.899999999999999</v>
      </c>
      <c r="EC7" s="39">
        <v>17.8</v>
      </c>
      <c r="ED7" s="39">
        <v>1.5</v>
      </c>
      <c r="EE7" s="39">
        <v>1.39</v>
      </c>
      <c r="EF7" s="39">
        <v>1.57</v>
      </c>
      <c r="EG7" s="39">
        <v>1.35</v>
      </c>
      <c r="EH7" s="39">
        <v>1.43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wb5061</cp:lastModifiedBy>
  <cp:lastPrinted>2020-01-23T07:42:21Z</cp:lastPrinted>
  <dcterms:created xsi:type="dcterms:W3CDTF">2019-12-05T04:25:42Z</dcterms:created>
  <dcterms:modified xsi:type="dcterms:W3CDTF">2020-01-23T07:42:26Z</dcterms:modified>
  <cp:category/>
</cp:coreProperties>
</file>