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Kaikei-sv2\共有用\みんなの仕事\山田⇒渡邊\【渡邊】\渡邊\★起案\起案（H31）\Q1002-32(2020.01.15) 公営企業に係る「経営比較分析表」（平成30年度決算）の分析等について\作業用\"/>
    </mc:Choice>
  </mc:AlternateContent>
  <xr:revisionPtr revIDLastSave="0" documentId="13_ncr:1_{DE50E8CC-FA23-4BA8-B5D9-44FF8C07624D}" xr6:coauthVersionLast="40" xr6:coauthVersionMax="40" xr10:uidLastSave="{00000000-0000-0000-0000-000000000000}"/>
  <workbookProtection workbookAlgorithmName="SHA-512" workbookHashValue="fOfXP68rSJorChVa8H9s7vcszoZff3vUzz6YT8wX6N+xN8ZuCQNtSvDXyQL409kERcAkzqbiAbRRDbopFNDvvA==" workbookSaltValue="x8TnksAjc3q+IEmmMk4Jb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<sst xmlns="http://schemas.openxmlformats.org/spreadsheetml/2006/main" count="220" uniqueCount="108">
  <si>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</si>
  <si>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</si>
  <si>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</si>
  <si>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</si>
  <si>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</si>
  <si>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</si>
  <si>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</si>
  <si>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</si>
  <si>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</si>
  <si>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</si>
  <si>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</si>
  <si>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</si>
  <si>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</si>
  <si>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</si>
  <si>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</si>
  <si>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</si>
  <si>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</si>
  <si>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</si>
  <si>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</si>
  <si>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</si>
  <si>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</si>
  <si>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</si>
  <si>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</si>
  <si>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</si>
  <si>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</si>
  <si>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</si>
  <si>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</si>
  <si>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</si>
  <si>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</si>
  <si>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</si>
  <si>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</si>
  <si>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</si>
  <si>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</si>
  <si>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</si>
  <si>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</si>
  <si>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</si>
  <si>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</si>
  <si>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</si>
  <si>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</si>
  <si>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</si>
  <si>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</si>
  <si>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</si>
  <si>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</si>
  <si>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</si>
  <si>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</si>
  <si>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</si>
  <si>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</si>
  <si>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</si>
  <si>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</si>
  <si>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</si>
  <si>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</si>
  <si>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</si>
  <si>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</si>
  <si>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</si>
  <si>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</si>
  <si>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</si>
  <si>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</si>
  <si>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</si>
  <si>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</si>
  <si>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</si>
  <si>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</si>
  <si>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</si>
  <si>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</si>
  <si>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</si>
  <si>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</si>
  <si>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</si>
  <si>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</si>
  <si>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</si>
  <si>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</si>
  <si>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</si>
  <si>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</si>
  <si>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</si>
  <si>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</si>
  <si>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</si>
  <si>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</si>
  <si>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</si>
  <si>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</si>
  <si>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</si>
  <si>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</si>
  <si>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</si>
  <si>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</si>
  <si>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</si>
  <si>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</si>
  <si>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</si>
  <si>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</si>
  <si>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</si>
  <si>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</si>
  <si>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</si>
  <si>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</si>
  <si>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</si>
  <si>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</si>
  <si>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</si>
  <si>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</si>
  <si>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山陽小野田市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</si>
  <si>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</si>
  <si>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</si>
  <si>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</si>
  <si>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</si>
  <si>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</si>
  <si>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</si>
  <si>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</si>
  <si>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</si>
  <si>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</si>
  <si>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</si>
  <si>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</si>
  <si>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①⑤100％超は確保したものの近年微増傾向にあった有収水量が減少に転じたこと、除却に伴う資産減耗費が増大したことにより収支の落ち込みを招き、類似団体を下回る比率となった。
②欠損金は生じていない。
③企業債の借入額を抑制したことに伴う自己財源の使用などで現金が減少したことから前年よりも悪化した。今後も同様に建設投資に関する資金需要は継続するため同程度の水準で推移するものと思われる。
④平成30年度は企業債借り入れを抑え、自己財源を使用し未償還残高の増加を抑制した。その結果若干ではあるが比率の改善につながった。
⑥悪化の要因は、有収水量が減少した上、資産減耗費の増大により経常費用が前年度比113％となったことと分析する。
⑦前年から若干の改善は見られたものの依然平均値を下回っている状況である。今後、人口減少等により利用率の低下が懸念されるため、水需要に即した適正な施設規模の検討が必要と考える。
⑧86％を割り込み、類似団体平均をさらに下回る水準が続いているため、老朽管の更新等による漏水の防止を行い改善に努めたい。</t>
    <phoneticPr fontId="4"/>
  </si>
  <si>
    <t>①近年50％超であり、類似団体と比較しても高水準といえる。導水・浄水・送水・配水施設のいずれも老朽化が確実に進行しており漏水防止、災害対策の観点からも早急な対応(更新)が必要であるといえる。
②類似団体・県内他市と比較しても依然高水準となっており、管網の整理・統合を図りながら大量更新に着手する時期にある。
③配水管の更新延長が伸びたことから平均値を上回り1％超となった。老朽化や漏水頻度などから優先順位をつけつつ、今後も継続した更新事業の推進を図りたい。</t>
    <rPh sb="155" eb="158">
      <t>ハイスイカン</t>
    </rPh>
    <rPh sb="159" eb="161">
      <t>コウシン</t>
    </rPh>
    <rPh sb="161" eb="163">
      <t>エンチョウ</t>
    </rPh>
    <rPh sb="164" eb="165">
      <t>ノ</t>
    </rPh>
    <rPh sb="171" eb="174">
      <t>ヘイキンチ</t>
    </rPh>
    <rPh sb="175" eb="177">
      <t>ウワマワ</t>
    </rPh>
    <rPh sb="180" eb="181">
      <t>チョウ</t>
    </rPh>
    <rPh sb="186" eb="188">
      <t>ロウキュウ</t>
    </rPh>
    <rPh sb="188" eb="189">
      <t>カ</t>
    </rPh>
    <rPh sb="190" eb="192">
      <t>ロウスイ</t>
    </rPh>
    <rPh sb="192" eb="194">
      <t>ヒンド</t>
    </rPh>
    <rPh sb="198" eb="200">
      <t>ユウセン</t>
    </rPh>
    <rPh sb="200" eb="202">
      <t>ジュンイ</t>
    </rPh>
    <rPh sb="208" eb="210">
      <t>コンゴ</t>
    </rPh>
    <rPh sb="211" eb="213">
      <t>ケイゾク</t>
    </rPh>
    <rPh sb="215" eb="217">
      <t>コウシン</t>
    </rPh>
    <rPh sb="217" eb="219">
      <t>ジギョウ</t>
    </rPh>
    <rPh sb="220" eb="222">
      <t>スイシン</t>
    </rPh>
    <rPh sb="223" eb="224">
      <t>ハカ</t>
    </rPh>
    <phoneticPr fontId="4"/>
  </si>
  <si>
    <t>経常収支比率、料金回収率は100％超となったものの、平成30年度は全体的に比率等が悪化し、類似団体平均を下回ることとなった。
中でも施設の老朽化については平均値を大きく上回り、施設更新が喫緊の課題であることが明らかとなっている。近隣事業体との広域化も視野に入れつつ、早期に総合的な施設更新計画を立て、実行する時期にある。それに伴う財源は、現在の単年度利益では到底賄えないため、必要な経営改善施策を事前に講じ、大型投資に耐えうる経営体力を確保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</si>
</sst>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0.24</c:v>
                </c:pt>
                <c:pt idx="1">
                  <c:v>0.92</c:v>
                </c:pt>
                <c:pt idx="2">
                  <c:v>0.65</c:v>
                </c:pt>
                <c:pt idx="3">
                  <c:v>0.41</c:v>
                </c:pt>
                <c:pt idx="4">
                  <c:v>1.05</c:v>
                </c:pt>
              </c:numCache>
            </c:numRef>
          </c:val>
          <c:extLst>
            <c:ext xmlns:c16="http://schemas.microsoft.com/office/drawing/2014/chart" uri="{C3380CC4-5D6E-409C-BE32-E72D297353CC}">
              <c16:uniqueId val="{00000000-1901-4B71-8F53-EAA55A99798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1901-4B71-8F53-EAA55A99798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48.15</c:v>
                </c:pt>
                <c:pt idx="1">
                  <c:v>48.34</c:v>
                </c:pt>
                <c:pt idx="2">
                  <c:v>48.88</c:v>
                </c:pt>
                <c:pt idx="3">
                  <c:v>48.87</c:v>
                </c:pt>
                <c:pt idx="4">
                  <c:v>49.05</c:v>
                </c:pt>
              </c:numCache>
            </c:numRef>
          </c:val>
          <c:extLst>
            <c:ext xmlns:c16="http://schemas.microsoft.com/office/drawing/2014/chart" uri="{C3380CC4-5D6E-409C-BE32-E72D297353CC}">
              <c16:uniqueId val="{00000000-BA25-4062-A5BE-79B394D9731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BA25-4062-A5BE-79B394D9731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86.95</c:v>
                </c:pt>
                <c:pt idx="1">
                  <c:v>86.56</c:v>
                </c:pt>
                <c:pt idx="2">
                  <c:v>86.53</c:v>
                </c:pt>
                <c:pt idx="3">
                  <c:v>86.58</c:v>
                </c:pt>
                <c:pt idx="4">
                  <c:v>85.89</c:v>
                </c:pt>
              </c:numCache>
            </c:numRef>
          </c:val>
          <c:extLst>
            <c:ext xmlns:c16="http://schemas.microsoft.com/office/drawing/2014/chart" uri="{C3380CC4-5D6E-409C-BE32-E72D297353CC}">
              <c16:uniqueId val="{00000000-A51E-4C5B-A603-94D8DC42564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A51E-4C5B-A603-94D8DC42564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123.19</c:v>
                </c:pt>
                <c:pt idx="1">
                  <c:v>119.32</c:v>
                </c:pt>
                <c:pt idx="2">
                  <c:v>121.26</c:v>
                </c:pt>
                <c:pt idx="3">
                  <c:v>117.13</c:v>
                </c:pt>
                <c:pt idx="4">
                  <c:v>105.09</c:v>
                </c:pt>
              </c:numCache>
            </c:numRef>
          </c:val>
          <c:extLst>
            <c:ext xmlns:c16="http://schemas.microsoft.com/office/drawing/2014/chart" uri="{C3380CC4-5D6E-409C-BE32-E72D297353CC}">
              <c16:uniqueId val="{00000000-4259-4F47-AFDD-FA19205771E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4259-4F47-AFDD-FA19205771E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55.11</c:v>
                </c:pt>
                <c:pt idx="1">
                  <c:v>55.04</c:v>
                </c:pt>
                <c:pt idx="2">
                  <c:v>50.68</c:v>
                </c:pt>
                <c:pt idx="3">
                  <c:v>51.26</c:v>
                </c:pt>
                <c:pt idx="4">
                  <c:v>51.55</c:v>
                </c:pt>
              </c:numCache>
            </c:numRef>
          </c:val>
          <c:extLst>
            <c:ext xmlns:c16="http://schemas.microsoft.com/office/drawing/2014/chart" uri="{C3380CC4-5D6E-409C-BE32-E72D297353CC}">
              <c16:uniqueId val="{00000000-CC6A-47DD-8328-C7845609C84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CC6A-47DD-8328-C7845609C84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45.77</c:v>
                </c:pt>
                <c:pt idx="1">
                  <c:v>27.6</c:v>
                </c:pt>
                <c:pt idx="2">
                  <c:v>29.71</c:v>
                </c:pt>
                <c:pt idx="3">
                  <c:v>32.130000000000003</c:v>
                </c:pt>
                <c:pt idx="4">
                  <c:v>34.270000000000003</c:v>
                </c:pt>
              </c:numCache>
            </c:numRef>
          </c:val>
          <c:extLst>
            <c:ext xmlns:c16="http://schemas.microsoft.com/office/drawing/2014/chart" uri="{C3380CC4-5D6E-409C-BE32-E72D297353CC}">
              <c16:uniqueId val="{00000000-079F-425E-A3D4-B70D3EFC953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079F-425E-A3D4-B70D3EFC953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39-4D72-AD8A-CC6AB72DC95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D639-4D72-AD8A-CC6AB72DC95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283.91000000000003</c:v>
                </c:pt>
                <c:pt idx="1">
                  <c:v>295.02</c:v>
                </c:pt>
                <c:pt idx="2">
                  <c:v>229.97</c:v>
                </c:pt>
                <c:pt idx="3">
                  <c:v>301.88</c:v>
                </c:pt>
                <c:pt idx="4">
                  <c:v>280.11</c:v>
                </c:pt>
              </c:numCache>
            </c:numRef>
          </c:val>
          <c:extLst>
            <c:ext xmlns:c16="http://schemas.microsoft.com/office/drawing/2014/chart" uri="{C3380CC4-5D6E-409C-BE32-E72D297353CC}">
              <c16:uniqueId val="{00000000-0F74-4765-8E06-C0F57E9BAC6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0F74-4765-8E06-C0F57E9BAC6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292.94</c:v>
                </c:pt>
                <c:pt idx="1">
                  <c:v>336.03</c:v>
                </c:pt>
                <c:pt idx="2">
                  <c:v>398.98</c:v>
                </c:pt>
                <c:pt idx="3">
                  <c:v>392.75</c:v>
                </c:pt>
                <c:pt idx="4">
                  <c:v>383</c:v>
                </c:pt>
              </c:numCache>
            </c:numRef>
          </c:val>
          <c:extLst>
            <c:ext xmlns:c16="http://schemas.microsoft.com/office/drawing/2014/chart" uri="{C3380CC4-5D6E-409C-BE32-E72D297353CC}">
              <c16:uniqueId val="{00000000-EE65-43C0-8049-45477AFFE41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EE65-43C0-8049-45477AFFE41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119.91</c:v>
                </c:pt>
                <c:pt idx="1">
                  <c:v>116.12</c:v>
                </c:pt>
                <c:pt idx="2">
                  <c:v>117.67</c:v>
                </c:pt>
                <c:pt idx="3">
                  <c:v>113.39</c:v>
                </c:pt>
                <c:pt idx="4">
                  <c:v>100.95</c:v>
                </c:pt>
              </c:numCache>
            </c:numRef>
          </c:val>
          <c:extLst>
            <c:ext xmlns:c16="http://schemas.microsoft.com/office/drawing/2014/chart" uri="{C3380CC4-5D6E-409C-BE32-E72D297353CC}">
              <c16:uniqueId val="{00000000-6BFF-4ED3-B4E4-71DADC8E199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6BFF-4ED3-B4E4-71DADC8E199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146.71</c:v>
                </c:pt>
                <c:pt idx="1">
                  <c:v>151.22999999999999</c:v>
                </c:pt>
                <c:pt idx="2">
                  <c:v>149.62</c:v>
                </c:pt>
                <c:pt idx="3">
                  <c:v>155.87</c:v>
                </c:pt>
                <c:pt idx="4">
                  <c:v>175.79</c:v>
                </c:pt>
              </c:numCache>
            </c:numRef>
          </c:val>
          <c:extLst>
            <c:ext xmlns:c16="http://schemas.microsoft.com/office/drawing/2014/chart" uri="{C3380CC4-5D6E-409C-BE32-E72D297353CC}">
              <c16:uniqueId val="{00000000-7C8E-495C-AB75-4481F74C1DA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7C8E-495C-AB75-4481F74C1DA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T58" zoomScaleNormal="100" workbookViewId="0">
      <selection activeCell="BT88" sqref="BT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山口県　山陽小野田市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自治体職員</v>
      </c>
      <c r="AE8" s="59"/>
      <c r="AF8" s="59"/>
      <c r="AG8" s="59"/>
      <c r="AH8" s="59"/>
      <c r="AI8" s="59"/>
      <c r="AJ8" s="59"/>
      <c r="AK8" s="4"/>
      <c r="AL8" s="60">
        <f>データ!$R$6</f>
        <v>63168</v>
      </c>
      <c r="AM8" s="60"/>
      <c r="AN8" s="60"/>
      <c r="AO8" s="60"/>
      <c r="AP8" s="60"/>
      <c r="AQ8" s="60"/>
      <c r="AR8" s="60"/>
      <c r="AS8" s="60"/>
      <c r="AT8" s="51">
        <f>データ!$S$6</f>
        <v>133.09</v>
      </c>
      <c r="AU8" s="52"/>
      <c r="AV8" s="52"/>
      <c r="AW8" s="52"/>
      <c r="AX8" s="52"/>
      <c r="AY8" s="52"/>
      <c r="AZ8" s="52"/>
      <c r="BA8" s="52"/>
      <c r="BB8" s="53">
        <f>データ!$T$6</f>
        <v>474.63</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52.91</v>
      </c>
      <c r="J10" s="52"/>
      <c r="K10" s="52"/>
      <c r="L10" s="52"/>
      <c r="M10" s="52"/>
      <c r="N10" s="52"/>
      <c r="O10" s="63"/>
      <c r="P10" s="53">
        <f>データ!$P$6</f>
        <v>99.32</v>
      </c>
      <c r="Q10" s="53"/>
      <c r="R10" s="53"/>
      <c r="S10" s="53"/>
      <c r="T10" s="53"/>
      <c r="U10" s="53"/>
      <c r="V10" s="53"/>
      <c r="W10" s="60">
        <f>データ!$Q$6</f>
        <v>2851</v>
      </c>
      <c r="X10" s="60"/>
      <c r="Y10" s="60"/>
      <c r="Z10" s="60"/>
      <c r="AA10" s="60"/>
      <c r="AB10" s="60"/>
      <c r="AC10" s="60"/>
      <c r="AD10" s="2"/>
      <c r="AE10" s="2"/>
      <c r="AF10" s="2"/>
      <c r="AG10" s="2"/>
      <c r="AH10" s="4"/>
      <c r="AI10" s="4"/>
      <c r="AJ10" s="4"/>
      <c r="AK10" s="4"/>
      <c r="AL10" s="60">
        <f>データ!$U$6</f>
        <v>62407</v>
      </c>
      <c r="AM10" s="60"/>
      <c r="AN10" s="60"/>
      <c r="AO10" s="60"/>
      <c r="AP10" s="60"/>
      <c r="AQ10" s="60"/>
      <c r="AR10" s="60"/>
      <c r="AS10" s="60"/>
      <c r="AT10" s="51">
        <f>データ!$V$6</f>
        <v>65.040000000000006</v>
      </c>
      <c r="AU10" s="52"/>
      <c r="AV10" s="52"/>
      <c r="AW10" s="52"/>
      <c r="AX10" s="52"/>
      <c r="AY10" s="52"/>
      <c r="AZ10" s="52"/>
      <c r="BA10" s="52"/>
      <c r="BB10" s="53">
        <f>データ!$W$6</f>
        <v>959.52</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6" t="s">
        <v>106</v>
      </c>
      <c r="BM47" s="87"/>
      <c r="BN47" s="87"/>
      <c r="BO47" s="87"/>
      <c r="BP47" s="87"/>
      <c r="BQ47" s="87"/>
      <c r="BR47" s="87"/>
      <c r="BS47" s="87"/>
      <c r="BT47" s="87"/>
      <c r="BU47" s="87"/>
      <c r="BV47" s="87"/>
      <c r="BW47" s="87"/>
      <c r="BX47" s="87"/>
      <c r="BY47" s="87"/>
      <c r="BZ47" s="8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6"/>
      <c r="BM48" s="87"/>
      <c r="BN48" s="87"/>
      <c r="BO48" s="87"/>
      <c r="BP48" s="87"/>
      <c r="BQ48" s="87"/>
      <c r="BR48" s="87"/>
      <c r="BS48" s="87"/>
      <c r="BT48" s="87"/>
      <c r="BU48" s="87"/>
      <c r="BV48" s="87"/>
      <c r="BW48" s="87"/>
      <c r="BX48" s="87"/>
      <c r="BY48" s="87"/>
      <c r="BZ48" s="8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6"/>
      <c r="BM49" s="87"/>
      <c r="BN49" s="87"/>
      <c r="BO49" s="87"/>
      <c r="BP49" s="87"/>
      <c r="BQ49" s="87"/>
      <c r="BR49" s="87"/>
      <c r="BS49" s="87"/>
      <c r="BT49" s="87"/>
      <c r="BU49" s="87"/>
      <c r="BV49" s="87"/>
      <c r="BW49" s="87"/>
      <c r="BX49" s="87"/>
      <c r="BY49" s="87"/>
      <c r="BZ49" s="8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6"/>
      <c r="BM50" s="87"/>
      <c r="BN50" s="87"/>
      <c r="BO50" s="87"/>
      <c r="BP50" s="87"/>
      <c r="BQ50" s="87"/>
      <c r="BR50" s="87"/>
      <c r="BS50" s="87"/>
      <c r="BT50" s="87"/>
      <c r="BU50" s="87"/>
      <c r="BV50" s="87"/>
      <c r="BW50" s="87"/>
      <c r="BX50" s="87"/>
      <c r="BY50" s="87"/>
      <c r="BZ50" s="8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6"/>
      <c r="BM51" s="87"/>
      <c r="BN51" s="87"/>
      <c r="BO51" s="87"/>
      <c r="BP51" s="87"/>
      <c r="BQ51" s="87"/>
      <c r="BR51" s="87"/>
      <c r="BS51" s="87"/>
      <c r="BT51" s="87"/>
      <c r="BU51" s="87"/>
      <c r="BV51" s="87"/>
      <c r="BW51" s="87"/>
      <c r="BX51" s="87"/>
      <c r="BY51" s="87"/>
      <c r="BZ51" s="8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6"/>
      <c r="BM52" s="87"/>
      <c r="BN52" s="87"/>
      <c r="BO52" s="87"/>
      <c r="BP52" s="87"/>
      <c r="BQ52" s="87"/>
      <c r="BR52" s="87"/>
      <c r="BS52" s="87"/>
      <c r="BT52" s="87"/>
      <c r="BU52" s="87"/>
      <c r="BV52" s="87"/>
      <c r="BW52" s="87"/>
      <c r="BX52" s="87"/>
      <c r="BY52" s="87"/>
      <c r="BZ52" s="8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6"/>
      <c r="BM53" s="87"/>
      <c r="BN53" s="87"/>
      <c r="BO53" s="87"/>
      <c r="BP53" s="87"/>
      <c r="BQ53" s="87"/>
      <c r="BR53" s="87"/>
      <c r="BS53" s="87"/>
      <c r="BT53" s="87"/>
      <c r="BU53" s="87"/>
      <c r="BV53" s="87"/>
      <c r="BW53" s="87"/>
      <c r="BX53" s="87"/>
      <c r="BY53" s="87"/>
      <c r="BZ53" s="8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6"/>
      <c r="BM54" s="87"/>
      <c r="BN54" s="87"/>
      <c r="BO54" s="87"/>
      <c r="BP54" s="87"/>
      <c r="BQ54" s="87"/>
      <c r="BR54" s="87"/>
      <c r="BS54" s="87"/>
      <c r="BT54" s="87"/>
      <c r="BU54" s="87"/>
      <c r="BV54" s="87"/>
      <c r="BW54" s="87"/>
      <c r="BX54" s="87"/>
      <c r="BY54" s="87"/>
      <c r="BZ54" s="8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6"/>
      <c r="BM55" s="87"/>
      <c r="BN55" s="87"/>
      <c r="BO55" s="87"/>
      <c r="BP55" s="87"/>
      <c r="BQ55" s="87"/>
      <c r="BR55" s="87"/>
      <c r="BS55" s="87"/>
      <c r="BT55" s="87"/>
      <c r="BU55" s="87"/>
      <c r="BV55" s="87"/>
      <c r="BW55" s="87"/>
      <c r="BX55" s="87"/>
      <c r="BY55" s="87"/>
      <c r="BZ55" s="88"/>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6"/>
      <c r="BM56" s="87"/>
      <c r="BN56" s="87"/>
      <c r="BO56" s="87"/>
      <c r="BP56" s="87"/>
      <c r="BQ56" s="87"/>
      <c r="BR56" s="87"/>
      <c r="BS56" s="87"/>
      <c r="BT56" s="87"/>
      <c r="BU56" s="87"/>
      <c r="BV56" s="87"/>
      <c r="BW56" s="87"/>
      <c r="BX56" s="87"/>
      <c r="BY56" s="87"/>
      <c r="BZ56" s="88"/>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6"/>
      <c r="BM57" s="87"/>
      <c r="BN57" s="87"/>
      <c r="BO57" s="87"/>
      <c r="BP57" s="87"/>
      <c r="BQ57" s="87"/>
      <c r="BR57" s="87"/>
      <c r="BS57" s="87"/>
      <c r="BT57" s="87"/>
      <c r="BU57" s="87"/>
      <c r="BV57" s="87"/>
      <c r="BW57" s="87"/>
      <c r="BX57" s="87"/>
      <c r="BY57" s="87"/>
      <c r="BZ57" s="8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6"/>
      <c r="BM58" s="87"/>
      <c r="BN58" s="87"/>
      <c r="BO58" s="87"/>
      <c r="BP58" s="87"/>
      <c r="BQ58" s="87"/>
      <c r="BR58" s="87"/>
      <c r="BS58" s="87"/>
      <c r="BT58" s="87"/>
      <c r="BU58" s="87"/>
      <c r="BV58" s="87"/>
      <c r="BW58" s="87"/>
      <c r="BX58" s="87"/>
      <c r="BY58" s="87"/>
      <c r="BZ58" s="8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6"/>
      <c r="BM59" s="87"/>
      <c r="BN59" s="87"/>
      <c r="BO59" s="87"/>
      <c r="BP59" s="87"/>
      <c r="BQ59" s="87"/>
      <c r="BR59" s="87"/>
      <c r="BS59" s="87"/>
      <c r="BT59" s="87"/>
      <c r="BU59" s="87"/>
      <c r="BV59" s="87"/>
      <c r="BW59" s="87"/>
      <c r="BX59" s="87"/>
      <c r="BY59" s="87"/>
      <c r="BZ59" s="88"/>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86"/>
      <c r="BM60" s="87"/>
      <c r="BN60" s="87"/>
      <c r="BO60" s="87"/>
      <c r="BP60" s="87"/>
      <c r="BQ60" s="87"/>
      <c r="BR60" s="87"/>
      <c r="BS60" s="87"/>
      <c r="BT60" s="87"/>
      <c r="BU60" s="87"/>
      <c r="BV60" s="87"/>
      <c r="BW60" s="87"/>
      <c r="BX60" s="87"/>
      <c r="BY60" s="87"/>
      <c r="BZ60" s="88"/>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86"/>
      <c r="BM61" s="87"/>
      <c r="BN61" s="87"/>
      <c r="BO61" s="87"/>
      <c r="BP61" s="87"/>
      <c r="BQ61" s="87"/>
      <c r="BR61" s="87"/>
      <c r="BS61" s="87"/>
      <c r="BT61" s="87"/>
      <c r="BU61" s="87"/>
      <c r="BV61" s="87"/>
      <c r="BW61" s="87"/>
      <c r="BX61" s="87"/>
      <c r="BY61" s="87"/>
      <c r="BZ61" s="8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6"/>
      <c r="BM62" s="87"/>
      <c r="BN62" s="87"/>
      <c r="BO62" s="87"/>
      <c r="BP62" s="87"/>
      <c r="BQ62" s="87"/>
      <c r="BR62" s="87"/>
      <c r="BS62" s="87"/>
      <c r="BT62" s="87"/>
      <c r="BU62" s="87"/>
      <c r="BV62" s="87"/>
      <c r="BW62" s="87"/>
      <c r="BX62" s="87"/>
      <c r="BY62" s="87"/>
      <c r="BZ62" s="8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75rFy/s0vELsd21hrQARRTi5w72WqBIWHPy7esldQTgGgVDXm0laIqp4n7xB9MxJGvUmQs9RMK2aVmzWKF9rSw==" saltValue="wlCV4pYn6dj18qemgApdT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352161</v>
      </c>
      <c r="D6" s="34">
        <f t="shared" si="3"/>
        <v>46</v>
      </c>
      <c r="E6" s="34">
        <f t="shared" si="3"/>
        <v>1</v>
      </c>
      <c r="F6" s="34">
        <f t="shared" si="3"/>
        <v>0</v>
      </c>
      <c r="G6" s="34">
        <f t="shared" si="3"/>
        <v>1</v>
      </c>
      <c r="H6" s="34" t="str">
        <f t="shared" si="3"/>
        <v>山口県　山陽小野田市</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52.91</v>
      </c>
      <c r="P6" s="35">
        <f t="shared" si="3"/>
        <v>99.32</v>
      </c>
      <c r="Q6" s="35">
        <f t="shared" si="3"/>
        <v>2851</v>
      </c>
      <c r="R6" s="35">
        <f t="shared" si="3"/>
        <v>63168</v>
      </c>
      <c r="S6" s="35">
        <f t="shared" si="3"/>
        <v>133.09</v>
      </c>
      <c r="T6" s="35">
        <f t="shared" si="3"/>
        <v>474.63</v>
      </c>
      <c r="U6" s="35">
        <f t="shared" si="3"/>
        <v>62407</v>
      </c>
      <c r="V6" s="35">
        <f t="shared" si="3"/>
        <v>65.040000000000006</v>
      </c>
      <c r="W6" s="35">
        <f t="shared" si="3"/>
        <v>959.52</v>
      </c>
      <c r="X6" s="36">
        <f>IF(X7="",NA(),X7)</f>
        <v>123.19</v>
      </c>
      <c r="Y6" s="36">
        <f t="shared" ref="Y6:AG6" si="4">IF(Y7="",NA(),Y7)</f>
        <v>119.32</v>
      </c>
      <c r="Z6" s="36">
        <f t="shared" si="4"/>
        <v>121.26</v>
      </c>
      <c r="AA6" s="36">
        <f t="shared" si="4"/>
        <v>117.13</v>
      </c>
      <c r="AB6" s="36">
        <f t="shared" si="4"/>
        <v>105.09</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283.91000000000003</v>
      </c>
      <c r="AU6" s="36">
        <f t="shared" ref="AU6:BC6" si="6">IF(AU7="",NA(),AU7)</f>
        <v>295.02</v>
      </c>
      <c r="AV6" s="36">
        <f t="shared" si="6"/>
        <v>229.97</v>
      </c>
      <c r="AW6" s="36">
        <f t="shared" si="6"/>
        <v>301.88</v>
      </c>
      <c r="AX6" s="36">
        <f t="shared" si="6"/>
        <v>280.11</v>
      </c>
      <c r="AY6" s="36">
        <f t="shared" si="6"/>
        <v>335.95</v>
      </c>
      <c r="AZ6" s="36">
        <f t="shared" si="6"/>
        <v>346.59</v>
      </c>
      <c r="BA6" s="36">
        <f t="shared" si="6"/>
        <v>357.82</v>
      </c>
      <c r="BB6" s="36">
        <f t="shared" si="6"/>
        <v>355.5</v>
      </c>
      <c r="BC6" s="36">
        <f t="shared" si="6"/>
        <v>349.83</v>
      </c>
      <c r="BD6" s="35" t="str">
        <f>IF(BD7="","",IF(BD7="-","【-】","【"&amp;SUBSTITUTE(TEXT(BD7,"#,##0.00"),"-","△")&amp;"】"))</f>
        <v>【261.93】</v>
      </c>
      <c r="BE6" s="36">
        <f>IF(BE7="",NA(),BE7)</f>
        <v>292.94</v>
      </c>
      <c r="BF6" s="36">
        <f t="shared" ref="BF6:BN6" si="7">IF(BF7="",NA(),BF7)</f>
        <v>336.03</v>
      </c>
      <c r="BG6" s="36">
        <f t="shared" si="7"/>
        <v>398.98</v>
      </c>
      <c r="BH6" s="36">
        <f t="shared" si="7"/>
        <v>392.75</v>
      </c>
      <c r="BI6" s="36">
        <f t="shared" si="7"/>
        <v>383</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119.91</v>
      </c>
      <c r="BQ6" s="36">
        <f t="shared" ref="BQ6:BY6" si="8">IF(BQ7="",NA(),BQ7)</f>
        <v>116.12</v>
      </c>
      <c r="BR6" s="36">
        <f t="shared" si="8"/>
        <v>117.67</v>
      </c>
      <c r="BS6" s="36">
        <f t="shared" si="8"/>
        <v>113.39</v>
      </c>
      <c r="BT6" s="36">
        <f t="shared" si="8"/>
        <v>100.95</v>
      </c>
      <c r="BU6" s="36">
        <f t="shared" si="8"/>
        <v>105.21</v>
      </c>
      <c r="BV6" s="36">
        <f t="shared" si="8"/>
        <v>105.71</v>
      </c>
      <c r="BW6" s="36">
        <f t="shared" si="8"/>
        <v>106.01</v>
      </c>
      <c r="BX6" s="36">
        <f t="shared" si="8"/>
        <v>104.57</v>
      </c>
      <c r="BY6" s="36">
        <f t="shared" si="8"/>
        <v>103.54</v>
      </c>
      <c r="BZ6" s="35" t="str">
        <f>IF(BZ7="","",IF(BZ7="-","【-】","【"&amp;SUBSTITUTE(TEXT(BZ7,"#,##0.00"),"-","△")&amp;"】"))</f>
        <v>【103.91】</v>
      </c>
      <c r="CA6" s="36">
        <f>IF(CA7="",NA(),CA7)</f>
        <v>146.71</v>
      </c>
      <c r="CB6" s="36">
        <f t="shared" ref="CB6:CJ6" si="9">IF(CB7="",NA(),CB7)</f>
        <v>151.22999999999999</v>
      </c>
      <c r="CC6" s="36">
        <f t="shared" si="9"/>
        <v>149.62</v>
      </c>
      <c r="CD6" s="36">
        <f t="shared" si="9"/>
        <v>155.87</v>
      </c>
      <c r="CE6" s="36">
        <f t="shared" si="9"/>
        <v>175.79</v>
      </c>
      <c r="CF6" s="36">
        <f t="shared" si="9"/>
        <v>162.59</v>
      </c>
      <c r="CG6" s="36">
        <f t="shared" si="9"/>
        <v>162.15</v>
      </c>
      <c r="CH6" s="36">
        <f t="shared" si="9"/>
        <v>162.24</v>
      </c>
      <c r="CI6" s="36">
        <f t="shared" si="9"/>
        <v>165.47</v>
      </c>
      <c r="CJ6" s="36">
        <f t="shared" si="9"/>
        <v>167.46</v>
      </c>
      <c r="CK6" s="35" t="str">
        <f>IF(CK7="","",IF(CK7="-","【-】","【"&amp;SUBSTITUTE(TEXT(CK7,"#,##0.00"),"-","△")&amp;"】"))</f>
        <v>【167.11】</v>
      </c>
      <c r="CL6" s="36">
        <f>IF(CL7="",NA(),CL7)</f>
        <v>48.15</v>
      </c>
      <c r="CM6" s="36">
        <f t="shared" ref="CM6:CU6" si="10">IF(CM7="",NA(),CM7)</f>
        <v>48.34</v>
      </c>
      <c r="CN6" s="36">
        <f t="shared" si="10"/>
        <v>48.88</v>
      </c>
      <c r="CO6" s="36">
        <f t="shared" si="10"/>
        <v>48.87</v>
      </c>
      <c r="CP6" s="36">
        <f t="shared" si="10"/>
        <v>49.05</v>
      </c>
      <c r="CQ6" s="36">
        <f t="shared" si="10"/>
        <v>59.17</v>
      </c>
      <c r="CR6" s="36">
        <f t="shared" si="10"/>
        <v>59.34</v>
      </c>
      <c r="CS6" s="36">
        <f t="shared" si="10"/>
        <v>59.11</v>
      </c>
      <c r="CT6" s="36">
        <f t="shared" si="10"/>
        <v>59.74</v>
      </c>
      <c r="CU6" s="36">
        <f t="shared" si="10"/>
        <v>59.46</v>
      </c>
      <c r="CV6" s="35" t="str">
        <f>IF(CV7="","",IF(CV7="-","【-】","【"&amp;SUBSTITUTE(TEXT(CV7,"#,##0.00"),"-","△")&amp;"】"))</f>
        <v>【60.27】</v>
      </c>
      <c r="CW6" s="36">
        <f>IF(CW7="",NA(),CW7)</f>
        <v>86.95</v>
      </c>
      <c r="CX6" s="36">
        <f t="shared" ref="CX6:DF6" si="11">IF(CX7="",NA(),CX7)</f>
        <v>86.56</v>
      </c>
      <c r="CY6" s="36">
        <f t="shared" si="11"/>
        <v>86.53</v>
      </c>
      <c r="CZ6" s="36">
        <f t="shared" si="11"/>
        <v>86.58</v>
      </c>
      <c r="DA6" s="36">
        <f t="shared" si="11"/>
        <v>85.89</v>
      </c>
      <c r="DB6" s="36">
        <f t="shared" si="11"/>
        <v>87.6</v>
      </c>
      <c r="DC6" s="36">
        <f t="shared" si="11"/>
        <v>87.74</v>
      </c>
      <c r="DD6" s="36">
        <f t="shared" si="11"/>
        <v>87.91</v>
      </c>
      <c r="DE6" s="36">
        <f t="shared" si="11"/>
        <v>87.28</v>
      </c>
      <c r="DF6" s="36">
        <f t="shared" si="11"/>
        <v>87.41</v>
      </c>
      <c r="DG6" s="35" t="str">
        <f>IF(DG7="","",IF(DG7="-","【-】","【"&amp;SUBSTITUTE(TEXT(DG7,"#,##0.00"),"-","△")&amp;"】"))</f>
        <v>【89.92】</v>
      </c>
      <c r="DH6" s="36">
        <f>IF(DH7="",NA(),DH7)</f>
        <v>55.11</v>
      </c>
      <c r="DI6" s="36">
        <f t="shared" ref="DI6:DQ6" si="12">IF(DI7="",NA(),DI7)</f>
        <v>55.04</v>
      </c>
      <c r="DJ6" s="36">
        <f t="shared" si="12"/>
        <v>50.68</v>
      </c>
      <c r="DK6" s="36">
        <f t="shared" si="12"/>
        <v>51.26</v>
      </c>
      <c r="DL6" s="36">
        <f t="shared" si="12"/>
        <v>51.55</v>
      </c>
      <c r="DM6" s="36">
        <f t="shared" si="12"/>
        <v>45.25</v>
      </c>
      <c r="DN6" s="36">
        <f t="shared" si="12"/>
        <v>46.27</v>
      </c>
      <c r="DO6" s="36">
        <f t="shared" si="12"/>
        <v>46.88</v>
      </c>
      <c r="DP6" s="36">
        <f t="shared" si="12"/>
        <v>46.94</v>
      </c>
      <c r="DQ6" s="36">
        <f t="shared" si="12"/>
        <v>47.62</v>
      </c>
      <c r="DR6" s="35" t="str">
        <f>IF(DR7="","",IF(DR7="-","【-】","【"&amp;SUBSTITUTE(TEXT(DR7,"#,##0.00"),"-","△")&amp;"】"))</f>
        <v>【48.85】</v>
      </c>
      <c r="DS6" s="36">
        <f>IF(DS7="",NA(),DS7)</f>
        <v>45.77</v>
      </c>
      <c r="DT6" s="36">
        <f t="shared" ref="DT6:EB6" si="13">IF(DT7="",NA(),DT7)</f>
        <v>27.6</v>
      </c>
      <c r="DU6" s="36">
        <f t="shared" si="13"/>
        <v>29.71</v>
      </c>
      <c r="DV6" s="36">
        <f t="shared" si="13"/>
        <v>32.130000000000003</v>
      </c>
      <c r="DW6" s="36">
        <f t="shared" si="13"/>
        <v>34.270000000000003</v>
      </c>
      <c r="DX6" s="36">
        <f t="shared" si="13"/>
        <v>10.71</v>
      </c>
      <c r="DY6" s="36">
        <f t="shared" si="13"/>
        <v>10.93</v>
      </c>
      <c r="DZ6" s="36">
        <f t="shared" si="13"/>
        <v>13.39</v>
      </c>
      <c r="EA6" s="36">
        <f t="shared" si="13"/>
        <v>14.48</v>
      </c>
      <c r="EB6" s="36">
        <f t="shared" si="13"/>
        <v>16.27</v>
      </c>
      <c r="EC6" s="35" t="str">
        <f>IF(EC7="","",IF(EC7="-","【-】","【"&amp;SUBSTITUTE(TEXT(EC7,"#,##0.00"),"-","△")&amp;"】"))</f>
        <v>【17.80】</v>
      </c>
      <c r="ED6" s="36">
        <f>IF(ED7="",NA(),ED7)</f>
        <v>0.24</v>
      </c>
      <c r="EE6" s="36">
        <f t="shared" ref="EE6:EM6" si="14">IF(EE7="",NA(),EE7)</f>
        <v>0.92</v>
      </c>
      <c r="EF6" s="36">
        <f t="shared" si="14"/>
        <v>0.65</v>
      </c>
      <c r="EG6" s="36">
        <f t="shared" si="14"/>
        <v>0.41</v>
      </c>
      <c r="EH6" s="36">
        <f t="shared" si="14"/>
        <v>1.05</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352161</v>
      </c>
      <c r="D7" s="38">
        <v>46</v>
      </c>
      <c r="E7" s="38">
        <v>1</v>
      </c>
      <c r="F7" s="38">
        <v>0</v>
      </c>
      <c r="G7" s="38">
        <v>1</v>
      </c>
      <c r="H7" s="38" t="s">
        <v>93</v>
      </c>
      <c r="I7" s="38" t="s">
        <v>94</v>
      </c>
      <c r="J7" s="38" t="s">
        <v>95</v>
      </c>
      <c r="K7" s="38" t="s">
        <v>96</v>
      </c>
      <c r="L7" s="38" t="s">
        <v>97</v>
      </c>
      <c r="M7" s="38" t="s">
        <v>98</v>
      </c>
      <c r="N7" s="39" t="s">
        <v>99</v>
      </c>
      <c r="O7" s="39">
        <v>52.91</v>
      </c>
      <c r="P7" s="39">
        <v>99.32</v>
      </c>
      <c r="Q7" s="39">
        <v>2851</v>
      </c>
      <c r="R7" s="39">
        <v>63168</v>
      </c>
      <c r="S7" s="39">
        <v>133.09</v>
      </c>
      <c r="T7" s="39">
        <v>474.63</v>
      </c>
      <c r="U7" s="39">
        <v>62407</v>
      </c>
      <c r="V7" s="39">
        <v>65.040000000000006</v>
      </c>
      <c r="W7" s="39">
        <v>959.52</v>
      </c>
      <c r="X7" s="39">
        <v>123.19</v>
      </c>
      <c r="Y7" s="39">
        <v>119.32</v>
      </c>
      <c r="Z7" s="39">
        <v>121.26</v>
      </c>
      <c r="AA7" s="39">
        <v>117.13</v>
      </c>
      <c r="AB7" s="39">
        <v>105.09</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283.91000000000003</v>
      </c>
      <c r="AU7" s="39">
        <v>295.02</v>
      </c>
      <c r="AV7" s="39">
        <v>229.97</v>
      </c>
      <c r="AW7" s="39">
        <v>301.88</v>
      </c>
      <c r="AX7" s="39">
        <v>280.11</v>
      </c>
      <c r="AY7" s="39">
        <v>335.95</v>
      </c>
      <c r="AZ7" s="39">
        <v>346.59</v>
      </c>
      <c r="BA7" s="39">
        <v>357.82</v>
      </c>
      <c r="BB7" s="39">
        <v>355.5</v>
      </c>
      <c r="BC7" s="39">
        <v>349.83</v>
      </c>
      <c r="BD7" s="39">
        <v>261.93</v>
      </c>
      <c r="BE7" s="39">
        <v>292.94</v>
      </c>
      <c r="BF7" s="39">
        <v>336.03</v>
      </c>
      <c r="BG7" s="39">
        <v>398.98</v>
      </c>
      <c r="BH7" s="39">
        <v>392.75</v>
      </c>
      <c r="BI7" s="39">
        <v>383</v>
      </c>
      <c r="BJ7" s="39">
        <v>319.82</v>
      </c>
      <c r="BK7" s="39">
        <v>312.02999999999997</v>
      </c>
      <c r="BL7" s="39">
        <v>307.45999999999998</v>
      </c>
      <c r="BM7" s="39">
        <v>312.58</v>
      </c>
      <c r="BN7" s="39">
        <v>314.87</v>
      </c>
      <c r="BO7" s="39">
        <v>270.45999999999998</v>
      </c>
      <c r="BP7" s="39">
        <v>119.91</v>
      </c>
      <c r="BQ7" s="39">
        <v>116.12</v>
      </c>
      <c r="BR7" s="39">
        <v>117.67</v>
      </c>
      <c r="BS7" s="39">
        <v>113.39</v>
      </c>
      <c r="BT7" s="39">
        <v>100.95</v>
      </c>
      <c r="BU7" s="39">
        <v>105.21</v>
      </c>
      <c r="BV7" s="39">
        <v>105.71</v>
      </c>
      <c r="BW7" s="39">
        <v>106.01</v>
      </c>
      <c r="BX7" s="39">
        <v>104.57</v>
      </c>
      <c r="BY7" s="39">
        <v>103.54</v>
      </c>
      <c r="BZ7" s="39">
        <v>103.91</v>
      </c>
      <c r="CA7" s="39">
        <v>146.71</v>
      </c>
      <c r="CB7" s="39">
        <v>151.22999999999999</v>
      </c>
      <c r="CC7" s="39">
        <v>149.62</v>
      </c>
      <c r="CD7" s="39">
        <v>155.87</v>
      </c>
      <c r="CE7" s="39">
        <v>175.79</v>
      </c>
      <c r="CF7" s="39">
        <v>162.59</v>
      </c>
      <c r="CG7" s="39">
        <v>162.15</v>
      </c>
      <c r="CH7" s="39">
        <v>162.24</v>
      </c>
      <c r="CI7" s="39">
        <v>165.47</v>
      </c>
      <c r="CJ7" s="39">
        <v>167.46</v>
      </c>
      <c r="CK7" s="39">
        <v>167.11</v>
      </c>
      <c r="CL7" s="39">
        <v>48.15</v>
      </c>
      <c r="CM7" s="39">
        <v>48.34</v>
      </c>
      <c r="CN7" s="39">
        <v>48.88</v>
      </c>
      <c r="CO7" s="39">
        <v>48.87</v>
      </c>
      <c r="CP7" s="39">
        <v>49.05</v>
      </c>
      <c r="CQ7" s="39">
        <v>59.17</v>
      </c>
      <c r="CR7" s="39">
        <v>59.34</v>
      </c>
      <c r="CS7" s="39">
        <v>59.11</v>
      </c>
      <c r="CT7" s="39">
        <v>59.74</v>
      </c>
      <c r="CU7" s="39">
        <v>59.46</v>
      </c>
      <c r="CV7" s="39">
        <v>60.27</v>
      </c>
      <c r="CW7" s="39">
        <v>86.95</v>
      </c>
      <c r="CX7" s="39">
        <v>86.56</v>
      </c>
      <c r="CY7" s="39">
        <v>86.53</v>
      </c>
      <c r="CZ7" s="39">
        <v>86.58</v>
      </c>
      <c r="DA7" s="39">
        <v>85.89</v>
      </c>
      <c r="DB7" s="39">
        <v>87.6</v>
      </c>
      <c r="DC7" s="39">
        <v>87.74</v>
      </c>
      <c r="DD7" s="39">
        <v>87.91</v>
      </c>
      <c r="DE7" s="39">
        <v>87.28</v>
      </c>
      <c r="DF7" s="39">
        <v>87.41</v>
      </c>
      <c r="DG7" s="39">
        <v>89.92</v>
      </c>
      <c r="DH7" s="39">
        <v>55.11</v>
      </c>
      <c r="DI7" s="39">
        <v>55.04</v>
      </c>
      <c r="DJ7" s="39">
        <v>50.68</v>
      </c>
      <c r="DK7" s="39">
        <v>51.26</v>
      </c>
      <c r="DL7" s="39">
        <v>51.55</v>
      </c>
      <c r="DM7" s="39">
        <v>45.25</v>
      </c>
      <c r="DN7" s="39">
        <v>46.27</v>
      </c>
      <c r="DO7" s="39">
        <v>46.88</v>
      </c>
      <c r="DP7" s="39">
        <v>46.94</v>
      </c>
      <c r="DQ7" s="39">
        <v>47.62</v>
      </c>
      <c r="DR7" s="39">
        <v>48.85</v>
      </c>
      <c r="DS7" s="39">
        <v>45.77</v>
      </c>
      <c r="DT7" s="39">
        <v>27.6</v>
      </c>
      <c r="DU7" s="39">
        <v>29.71</v>
      </c>
      <c r="DV7" s="39">
        <v>32.130000000000003</v>
      </c>
      <c r="DW7" s="39">
        <v>34.270000000000003</v>
      </c>
      <c r="DX7" s="39">
        <v>10.71</v>
      </c>
      <c r="DY7" s="39">
        <v>10.93</v>
      </c>
      <c r="DZ7" s="39">
        <v>13.39</v>
      </c>
      <c r="EA7" s="39">
        <v>14.48</v>
      </c>
      <c r="EB7" s="39">
        <v>16.27</v>
      </c>
      <c r="EC7" s="39">
        <v>17.8</v>
      </c>
      <c r="ED7" s="39">
        <v>0.24</v>
      </c>
      <c r="EE7" s="39">
        <v>0.92</v>
      </c>
      <c r="EF7" s="39">
        <v>0.65</v>
      </c>
      <c r="EG7" s="39">
        <v>0.41</v>
      </c>
      <c r="EH7" s="39">
        <v>1.05</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kaikei-cl13</cp:lastModifiedBy>
  <cp:lastPrinted>2020-01-31T12:43:06Z</cp:lastPrinted>
  <dcterms:created xsi:type="dcterms:W3CDTF">2019-12-05T04:25:55Z</dcterms:created>
  <dcterms:modified xsi:type="dcterms:W3CDTF">2020-01-31T12:46:23Z</dcterms:modified>
  <cp:category/>
</cp:coreProperties>
</file>