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-VLFBD\share\【04地方債・公営企業班】\12 経営比較分析表\H31経営比較分析\17 市町等からの提出・修正\23柳井広域_01水道\"/>
    </mc:Choice>
  </mc:AlternateContent>
  <workbookProtection workbookAlgorithmName="SHA-512" workbookHashValue="Pxmhn7TS8/C3K6CLUM7F1Eh662HXsbLmMoo0hRiNc/cnGnxm8SPWKX//bWA+qsCgU3UJfchdIC1spUKhLgCyTg==" workbookSaltValue="7cUXvWPAGXesD4AngC/y8A==" workbookSpinCount="100000" lockStructure="1"/>
  <bookViews>
    <workbookView xWindow="-120" yWindow="-120" windowWidth="20730" windowHeight="11160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<sst xmlns="http://schemas.openxmlformats.org/spreadsheetml/2006/main" count="223" uniqueCount="107">
  <si>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</si>
  <si>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</si>
  <si>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</si>
  <si>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</si>
  <si>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</si>
  <si>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</si>
  <si>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</si>
  <si>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</si>
  <si>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</si>
  <si>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</si>
  <si>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</si>
  <si>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</si>
  <si>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</si>
  <si>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</si>
  <si>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</si>
  <si>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</si>
  <si>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</si>
  <si>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</si>
  <si>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</si>
  <si>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</si>
  <si>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</si>
  <si>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</si>
  <si>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</si>
  <si>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</si>
  <si>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</si>
  <si>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</si>
  <si>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</si>
  <si>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</si>
  <si>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</si>
  <si>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</si>
  <si>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</si>
  <si>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</si>
  <si>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</si>
  <si>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</si>
  <si>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</si>
  <si>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</si>
  <si>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</si>
  <si>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</si>
  <si>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</si>
  <si>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</si>
  <si>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</si>
  <si>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</si>
  <si>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</si>
  <si>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</si>
  <si>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</si>
  <si>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</si>
  <si>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</si>
  <si>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</si>
  <si>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</si>
  <si>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</si>
  <si>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</si>
  <si>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</si>
  <si>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</si>
  <si>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</si>
  <si>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</si>
  <si>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</si>
  <si>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</si>
  <si>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</si>
  <si>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</si>
  <si>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</si>
  <si>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</si>
  <si>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</si>
  <si>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</si>
  <si>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</si>
  <si>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</si>
  <si>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</si>
  <si>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</si>
  <si>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</si>
  <si>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</si>
  <si>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</si>
  <si>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</si>
  <si>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</si>
  <si>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</si>
  <si>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</si>
  <si>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</si>
  <si>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</si>
  <si>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</si>
  <si>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</si>
  <si>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</si>
  <si>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</si>
  <si>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</si>
  <si>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</si>
  <si>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</si>
  <si>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</si>
  <si>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</si>
  <si>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</si>
  <si>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</si>
  <si>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</si>
  <si>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</si>
  <si>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</si>
  <si>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</si>
  <si>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</si>
  <si>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山口県　柳井地域広域水道企業団</t>
  </si>
  <si>
    <t>法適用</t>
  </si>
  <si>
    <t>水道事業</t>
  </si>
  <si>
    <t>用水供給事業</t>
  </si>
  <si>
    <t>B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</si>
  <si>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</si>
  <si>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</si>
  <si>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</si>
  <si>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</si>
  <si>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</si>
  <si>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</si>
  <si>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</si>
  <si>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耐用年数を経過した管路がないため、②管路経年化率、③管路更新率は0%であるが、計装電気等設備は更新時期がきており、また、①有形固定資産減価償却率は上昇していることから、今後、施設更新の増加が考えられる。今後も施設の現状をよく見極め、定期的に施設整備計画のローリングを行い、計画的かつ効率的な施設の更新に取組む。</t>
    <rPh sb="0" eb="2">
      <t>タイヨウ</t>
    </rPh>
    <rPh sb="2" eb="4">
      <t>ネンスウ</t>
    </rPh>
    <rPh sb="5" eb="7">
      <t>ケイカ</t>
    </rPh>
    <rPh sb="9" eb="11">
      <t>カンロ</t>
    </rPh>
    <rPh sb="18" eb="20">
      <t>カンロ</t>
    </rPh>
    <rPh sb="20" eb="23">
      <t>ケイネンカ</t>
    </rPh>
    <rPh sb="23" eb="24">
      <t>リツ</t>
    </rPh>
    <rPh sb="26" eb="27">
      <t>カン</t>
    </rPh>
    <rPh sb="27" eb="28">
      <t>ロ</t>
    </rPh>
    <rPh sb="28" eb="30">
      <t>コウシン</t>
    </rPh>
    <rPh sb="30" eb="31">
      <t>リツ</t>
    </rPh>
    <rPh sb="43" eb="44">
      <t>トウ</t>
    </rPh>
    <rPh sb="46" eb="48">
      <t>ゾウカ</t>
    </rPh>
    <rPh sb="49" eb="50">
      <t>カンガ</t>
    </rPh>
    <rPh sb="57" eb="59">
      <t>コンゴ</t>
    </rPh>
    <rPh sb="60" eb="62">
      <t>シセツ</t>
    </rPh>
    <rPh sb="63" eb="65">
      <t>ゲンジョウ</t>
    </rPh>
    <rPh sb="68" eb="70">
      <t>ミキワ</t>
    </rPh>
    <rPh sb="72" eb="75">
      <t>ケイカクテキ</t>
    </rPh>
    <rPh sb="77" eb="80">
      <t>コウリツテキ</t>
    </rPh>
    <rPh sb="81" eb="83">
      <t>シセツ</t>
    </rPh>
    <rPh sb="84" eb="86">
      <t>コンゴ</t>
    </rPh>
    <rPh sb="87" eb="89">
      <t>トリク</t>
    </rPh>
    <rPh sb="116" eb="118">
      <t>テイキ</t>
    </rPh>
    <rPh sb="118" eb="119">
      <t>テキ</t>
    </rPh>
    <rPh sb="120" eb="122">
      <t>シセツ</t>
    </rPh>
    <rPh sb="122" eb="124">
      <t>セイビ</t>
    </rPh>
    <rPh sb="124" eb="126">
      <t>ケイカク</t>
    </rPh>
    <rPh sb="133" eb="134">
      <t>オコナ</t>
    </rPh>
    <phoneticPr fontId="4"/>
  </si>
  <si>
    <t>①経常収支比率は、平成28年度から供給単価の値下げにより100%を下回っていたが、費用削減、企業債利息の減少等経常費用の減少により、改善傾向である。　　　　　　　　　　　　　　　　　　　　　　　　　　　　　　　　②累積欠損金比率については、特別損失(H30.10月事故対応分）の発生によるものである。　　　　　　　　　　③流動比率についても、事故の影響により現金・預金が減少、未払金が増加し、大きく低下している。また、流動比率は100%を上回っているものの、④企業債残高対給水収益比率から分かるように、当企業団が抱える負債（企業債償還金）が過大であり、長期的に、また投資財源を含めた収入確保を図っていく必要がある。　　　　　　　　　　　　　　　　　　　　　　　　　⑤料金回収率は100%を下回っており、また、⑥給水原価は平均値を大きく上回っている。経常経費の減少により近年は、料金回収率、給水原価とも改善されているが、供給に係る費用が料金以外でも賄われており、将来の更新に備えた資産形成も考慮し、料金設定の検討が必要である。　　　　　　　　　　　⑦施設利用率は、給水人口の減少、節水意識の向上等により配水量が年々減少しており、利用率も低下している。⑧有収率は、料金体系を責任水量制としているため、100%を大きく超えている。しかし、年間総配水量は減少傾向であり、それによる比率の上昇は課題である。⑦、⑧について、本年度の変動は、事故時の送水停止により年間総配水量が減少したためである。</t>
    <rPh sb="1" eb="3">
      <t>ケイジョウ</t>
    </rPh>
    <rPh sb="3" eb="5">
      <t>シュウシ</t>
    </rPh>
    <rPh sb="5" eb="7">
      <t>ヒリツ</t>
    </rPh>
    <rPh sb="9" eb="11">
      <t>ヘイセイ</t>
    </rPh>
    <rPh sb="13" eb="15">
      <t>ネンド</t>
    </rPh>
    <rPh sb="17" eb="19">
      <t>キョウキュウ</t>
    </rPh>
    <rPh sb="19" eb="21">
      <t>タンカ</t>
    </rPh>
    <rPh sb="22" eb="24">
      <t>ネサ</t>
    </rPh>
    <rPh sb="33" eb="35">
      <t>シタマワ</t>
    </rPh>
    <rPh sb="41" eb="43">
      <t>ヒヨウ</t>
    </rPh>
    <rPh sb="43" eb="45">
      <t>サクゲン</t>
    </rPh>
    <rPh sb="46" eb="48">
      <t>キギョウ</t>
    </rPh>
    <rPh sb="48" eb="49">
      <t>サイ</t>
    </rPh>
    <rPh sb="49" eb="51">
      <t>リソク</t>
    </rPh>
    <rPh sb="52" eb="54">
      <t>ゲンショウ</t>
    </rPh>
    <rPh sb="54" eb="55">
      <t>トウ</t>
    </rPh>
    <rPh sb="55" eb="57">
      <t>ケイジョウ</t>
    </rPh>
    <rPh sb="57" eb="59">
      <t>ヒヨウ</t>
    </rPh>
    <rPh sb="60" eb="62">
      <t>ゲンショウ</t>
    </rPh>
    <rPh sb="66" eb="68">
      <t>カイゼン</t>
    </rPh>
    <rPh sb="68" eb="70">
      <t>ケイコウ</t>
    </rPh>
    <rPh sb="107" eb="109">
      <t>ルイセキ</t>
    </rPh>
    <rPh sb="109" eb="112">
      <t>ケッソンキン</t>
    </rPh>
    <rPh sb="112" eb="114">
      <t>ヒリツ</t>
    </rPh>
    <rPh sb="120" eb="122">
      <t>トクベツ</t>
    </rPh>
    <rPh sb="122" eb="124">
      <t>ソンシツ</t>
    </rPh>
    <rPh sb="131" eb="132">
      <t>ツキ</t>
    </rPh>
    <rPh sb="132" eb="134">
      <t>ジコ</t>
    </rPh>
    <rPh sb="134" eb="136">
      <t>タイオウ</t>
    </rPh>
    <rPh sb="136" eb="137">
      <t>ブン</t>
    </rPh>
    <rPh sb="139" eb="141">
      <t>ハッセイ</t>
    </rPh>
    <rPh sb="161" eb="163">
      <t>リュウドウ</t>
    </rPh>
    <rPh sb="163" eb="165">
      <t>ヒリツ</t>
    </rPh>
    <rPh sb="171" eb="173">
      <t>ジコ</t>
    </rPh>
    <rPh sb="174" eb="176">
      <t>エイキョウ</t>
    </rPh>
    <rPh sb="179" eb="181">
      <t>ゲンキン</t>
    </rPh>
    <rPh sb="182" eb="184">
      <t>ヨキン</t>
    </rPh>
    <rPh sb="185" eb="187">
      <t>ゲンショウ</t>
    </rPh>
    <rPh sb="188" eb="191">
      <t>ミハライキン</t>
    </rPh>
    <rPh sb="192" eb="194">
      <t>ゾウカ</t>
    </rPh>
    <rPh sb="196" eb="197">
      <t>オオ</t>
    </rPh>
    <rPh sb="199" eb="201">
      <t>テイカ</t>
    </rPh>
    <rPh sb="209" eb="211">
      <t>リュウドウ</t>
    </rPh>
    <rPh sb="211" eb="213">
      <t>ヒリツ</t>
    </rPh>
    <rPh sb="219" eb="221">
      <t>ウワマワ</t>
    </rPh>
    <rPh sb="230" eb="232">
      <t>キギョウ</t>
    </rPh>
    <rPh sb="232" eb="233">
      <t>サイ</t>
    </rPh>
    <rPh sb="233" eb="235">
      <t>ザンダカ</t>
    </rPh>
    <rPh sb="235" eb="236">
      <t>タイ</t>
    </rPh>
    <rPh sb="236" eb="238">
      <t>キュウスイ</t>
    </rPh>
    <rPh sb="238" eb="240">
      <t>シュウエキ</t>
    </rPh>
    <rPh sb="240" eb="242">
      <t>ヒリツ</t>
    </rPh>
    <rPh sb="244" eb="245">
      <t>ワ</t>
    </rPh>
    <rPh sb="251" eb="252">
      <t>トウ</t>
    </rPh>
    <rPh sb="252" eb="254">
      <t>キギョウ</t>
    </rPh>
    <rPh sb="254" eb="255">
      <t>ダン</t>
    </rPh>
    <rPh sb="256" eb="257">
      <t>カカ</t>
    </rPh>
    <rPh sb="259" eb="261">
      <t>フサイ</t>
    </rPh>
    <rPh sb="262" eb="264">
      <t>キギョウ</t>
    </rPh>
    <rPh sb="264" eb="265">
      <t>サイ</t>
    </rPh>
    <rPh sb="265" eb="267">
      <t>ショウカン</t>
    </rPh>
    <rPh sb="267" eb="268">
      <t>キン</t>
    </rPh>
    <rPh sb="270" eb="272">
      <t>カダイ</t>
    </rPh>
    <rPh sb="276" eb="279">
      <t>チョウキテキ</t>
    </rPh>
    <rPh sb="283" eb="285">
      <t>トウシ</t>
    </rPh>
    <rPh sb="285" eb="287">
      <t>ザイゲン</t>
    </rPh>
    <rPh sb="288" eb="289">
      <t>フク</t>
    </rPh>
    <rPh sb="291" eb="293">
      <t>シュウニュウ</t>
    </rPh>
    <rPh sb="293" eb="295">
      <t>カクホ</t>
    </rPh>
    <rPh sb="296" eb="297">
      <t>ハカ</t>
    </rPh>
    <rPh sb="301" eb="303">
      <t>ヒツヨウ</t>
    </rPh>
    <rPh sb="333" eb="335">
      <t>リョウキン</t>
    </rPh>
    <rPh sb="335" eb="337">
      <t>カイシュウ</t>
    </rPh>
    <rPh sb="337" eb="338">
      <t>リツ</t>
    </rPh>
    <rPh sb="344" eb="346">
      <t>シタマワ</t>
    </rPh>
    <rPh sb="355" eb="357">
      <t>キュウスイ</t>
    </rPh>
    <rPh sb="357" eb="359">
      <t>ゲンカ</t>
    </rPh>
    <rPh sb="360" eb="362">
      <t>ヘイキン</t>
    </rPh>
    <rPh sb="362" eb="363">
      <t>アタイ</t>
    </rPh>
    <rPh sb="364" eb="365">
      <t>オオ</t>
    </rPh>
    <rPh sb="367" eb="369">
      <t>ウワマワ</t>
    </rPh>
    <rPh sb="374" eb="376">
      <t>ケイジョウ</t>
    </rPh>
    <rPh sb="376" eb="378">
      <t>ケイヒ</t>
    </rPh>
    <rPh sb="379" eb="381">
      <t>ゲンショウ</t>
    </rPh>
    <rPh sb="384" eb="386">
      <t>キンネン</t>
    </rPh>
    <rPh sb="388" eb="390">
      <t>リョウキン</t>
    </rPh>
    <rPh sb="390" eb="392">
      <t>カイシュウ</t>
    </rPh>
    <rPh sb="392" eb="393">
      <t>リツ</t>
    </rPh>
    <rPh sb="394" eb="396">
      <t>キュウスイ</t>
    </rPh>
    <rPh sb="396" eb="398">
      <t>ゲンカ</t>
    </rPh>
    <rPh sb="400" eb="402">
      <t>カイゼン</t>
    </rPh>
    <rPh sb="409" eb="411">
      <t>キョウキュウ</t>
    </rPh>
    <rPh sb="412" eb="413">
      <t>カカ</t>
    </rPh>
    <rPh sb="414" eb="416">
      <t>ヒヨウ</t>
    </rPh>
    <rPh sb="417" eb="419">
      <t>リョウキン</t>
    </rPh>
    <rPh sb="419" eb="421">
      <t>イガイ</t>
    </rPh>
    <rPh sb="423" eb="424">
      <t>マカナ</t>
    </rPh>
    <rPh sb="430" eb="432">
      <t>ショウライ</t>
    </rPh>
    <rPh sb="433" eb="435">
      <t>コウシン</t>
    </rPh>
    <rPh sb="436" eb="437">
      <t>ソナ</t>
    </rPh>
    <rPh sb="439" eb="441">
      <t>シサン</t>
    </rPh>
    <rPh sb="441" eb="443">
      <t>ケイセイ</t>
    </rPh>
    <rPh sb="444" eb="446">
      <t>コウリョ</t>
    </rPh>
    <rPh sb="448" eb="450">
      <t>リョウキン</t>
    </rPh>
    <rPh sb="450" eb="452">
      <t>セッテイ</t>
    </rPh>
    <rPh sb="453" eb="455">
      <t>ケントウ</t>
    </rPh>
    <rPh sb="456" eb="458">
      <t>ヒツヨウ</t>
    </rPh>
    <rPh sb="474" eb="476">
      <t>シセツ</t>
    </rPh>
    <rPh sb="476" eb="478">
      <t>リヨウ</t>
    </rPh>
    <rPh sb="478" eb="479">
      <t>リツ</t>
    </rPh>
    <rPh sb="481" eb="483">
      <t>キュウスイ</t>
    </rPh>
    <rPh sb="483" eb="485">
      <t>ジンコウ</t>
    </rPh>
    <rPh sb="486" eb="488">
      <t>ゲンショウ</t>
    </rPh>
    <rPh sb="489" eb="491">
      <t>セッスイ</t>
    </rPh>
    <rPh sb="491" eb="493">
      <t>イシキ</t>
    </rPh>
    <rPh sb="494" eb="496">
      <t>コウジョウ</t>
    </rPh>
    <rPh sb="496" eb="497">
      <t>トウ</t>
    </rPh>
    <rPh sb="500" eb="502">
      <t>ハイスイ</t>
    </rPh>
    <rPh sb="502" eb="503">
      <t>リョウ</t>
    </rPh>
    <rPh sb="504" eb="506">
      <t>ネンネン</t>
    </rPh>
    <rPh sb="506" eb="508">
      <t>ゲンショウ</t>
    </rPh>
    <rPh sb="513" eb="516">
      <t>リヨウリツ</t>
    </rPh>
    <rPh sb="517" eb="519">
      <t>テイカ</t>
    </rPh>
    <rPh sb="525" eb="527">
      <t>ユウシュウ</t>
    </rPh>
    <rPh sb="527" eb="528">
      <t>リツ</t>
    </rPh>
    <rPh sb="530" eb="532">
      <t>リョウキン</t>
    </rPh>
    <rPh sb="532" eb="534">
      <t>タイケイ</t>
    </rPh>
    <rPh sb="535" eb="537">
      <t>セキニン</t>
    </rPh>
    <rPh sb="537" eb="539">
      <t>スイリョウ</t>
    </rPh>
    <rPh sb="539" eb="540">
      <t>セイ</t>
    </rPh>
    <rPh sb="553" eb="554">
      <t>オオ</t>
    </rPh>
    <rPh sb="556" eb="557">
      <t>コ</t>
    </rPh>
    <rPh sb="566" eb="568">
      <t>ネンカン</t>
    </rPh>
    <rPh sb="568" eb="569">
      <t>ソウ</t>
    </rPh>
    <rPh sb="569" eb="571">
      <t>ハイスイ</t>
    </rPh>
    <rPh sb="571" eb="572">
      <t>リョウ</t>
    </rPh>
    <rPh sb="573" eb="575">
      <t>ゲンショウ</t>
    </rPh>
    <rPh sb="575" eb="577">
      <t>ケイコウ</t>
    </rPh>
    <rPh sb="586" eb="588">
      <t>ヒリツ</t>
    </rPh>
    <rPh sb="589" eb="591">
      <t>ジョウショウ</t>
    </rPh>
    <rPh sb="592" eb="594">
      <t>カダイ</t>
    </rPh>
    <rPh sb="606" eb="609">
      <t>ホンネンド</t>
    </rPh>
    <rPh sb="610" eb="612">
      <t>ヘンドウ</t>
    </rPh>
    <rPh sb="614" eb="616">
      <t>ジコ</t>
    </rPh>
    <rPh sb="616" eb="617">
      <t>ジ</t>
    </rPh>
    <rPh sb="618" eb="620">
      <t>ソウスイ</t>
    </rPh>
    <rPh sb="620" eb="622">
      <t>テイシ</t>
    </rPh>
    <rPh sb="625" eb="627">
      <t>ネンカン</t>
    </rPh>
    <rPh sb="627" eb="628">
      <t>ソウ</t>
    </rPh>
    <rPh sb="628" eb="630">
      <t>ハイスイ</t>
    </rPh>
    <rPh sb="630" eb="631">
      <t>リョウ</t>
    </rPh>
    <rPh sb="632" eb="634">
      <t>ゲンショウ</t>
    </rPh>
    <phoneticPr fontId="4"/>
  </si>
  <si>
    <r>
      <t>　経営状況は改善傾向であったが、本年度においては、平成30年10月の大島大橋への貨物船衝突事故が大きく影響し、欠損金が生じている。その影響も踏まえ、計画的かつ効率的な施設の更新を実施するため、持続可能な組織体制、適正な料金設定を検討し経営戦略を策定することとしており、これに基づき経営を実施してくことにより、健全経営に努める。　　　　　　　　　　　　　　　　　　　　　　　　　　　　　　　　　　　　　　　　　　　　　　</t>
    </r>
    <r>
      <rPr>
        <sz val="8"/>
        <color theme="1"/>
        <rFont val="ＭＳ ゴシック"/>
        <family val="3"/>
        <charset val="128"/>
      </rPr>
      <t>　　　　　　　　　　　　　　　　　　　　　　　　　　　　　　　　　　　　　　　　　　　　　
注)1.当企業団は用水供給事業のため「1ヶ月20㎥当たり家庭料金」はない。　　　　　　　　　　　　　　　　　　　　　　　　　　　　注)2.掲示の普及率(28.38%)は構成市町行政区域内の普及率であり、供給区域内は69.84%である。</t>
    </r>
    <r>
      <rPr>
        <sz val="11"/>
        <color theme="1"/>
        <rFont val="ＭＳ ゴシック"/>
        <family val="3"/>
        <charset val="128"/>
      </rPr>
      <t>　　　　　　　　　　　　　　　　　　　</t>
    </r>
    <rPh sb="1" eb="3">
      <t>ケイエイ</t>
    </rPh>
    <rPh sb="3" eb="5">
      <t>ジョウキョウ</t>
    </rPh>
    <rPh sb="6" eb="8">
      <t>カイゼン</t>
    </rPh>
    <rPh sb="8" eb="10">
      <t>ケイコウ</t>
    </rPh>
    <rPh sb="16" eb="19">
      <t>ホンネンド</t>
    </rPh>
    <rPh sb="25" eb="27">
      <t>ヘイセイ</t>
    </rPh>
    <rPh sb="29" eb="30">
      <t>ネン</t>
    </rPh>
    <rPh sb="32" eb="33">
      <t>ツキ</t>
    </rPh>
    <rPh sb="34" eb="36">
      <t>オオシマ</t>
    </rPh>
    <rPh sb="36" eb="38">
      <t>オオハシ</t>
    </rPh>
    <rPh sb="40" eb="43">
      <t>カモツセン</t>
    </rPh>
    <rPh sb="43" eb="45">
      <t>ショウトツ</t>
    </rPh>
    <rPh sb="45" eb="47">
      <t>ジコ</t>
    </rPh>
    <rPh sb="48" eb="49">
      <t>オオ</t>
    </rPh>
    <rPh sb="51" eb="53">
      <t>エイキョウ</t>
    </rPh>
    <rPh sb="55" eb="58">
      <t>ケッソンキン</t>
    </rPh>
    <rPh sb="59" eb="60">
      <t>ショウ</t>
    </rPh>
    <rPh sb="67" eb="69">
      <t>エイキョウ</t>
    </rPh>
    <rPh sb="70" eb="71">
      <t>フ</t>
    </rPh>
    <rPh sb="74" eb="77">
      <t>ケイカクテキ</t>
    </rPh>
    <rPh sb="79" eb="82">
      <t>コウリツテキ</t>
    </rPh>
    <rPh sb="83" eb="85">
      <t>シセツ</t>
    </rPh>
    <rPh sb="86" eb="88">
      <t>コウシン</t>
    </rPh>
    <rPh sb="89" eb="91">
      <t>ジッシ</t>
    </rPh>
    <rPh sb="96" eb="98">
      <t>ジゾク</t>
    </rPh>
    <rPh sb="98" eb="100">
      <t>カノウ</t>
    </rPh>
    <rPh sb="101" eb="103">
      <t>ソシキ</t>
    </rPh>
    <rPh sb="103" eb="105">
      <t>タイセイ</t>
    </rPh>
    <rPh sb="106" eb="108">
      <t>テキセイ</t>
    </rPh>
    <rPh sb="109" eb="111">
      <t>リョウキン</t>
    </rPh>
    <rPh sb="111" eb="113">
      <t>セッテイ</t>
    </rPh>
    <rPh sb="114" eb="116">
      <t>ケントウ</t>
    </rPh>
    <rPh sb="117" eb="119">
      <t>ケイエイ</t>
    </rPh>
    <rPh sb="119" eb="121">
      <t>センリャク</t>
    </rPh>
    <rPh sb="122" eb="124">
      <t>サクテイ</t>
    </rPh>
    <rPh sb="137" eb="138">
      <t>モト</t>
    </rPh>
    <rPh sb="140" eb="142">
      <t>ケイエイ</t>
    </rPh>
    <rPh sb="143" eb="145">
      <t>ジッシ</t>
    </rPh>
    <rPh sb="154" eb="156">
      <t>ケンゼン</t>
    </rPh>
    <rPh sb="156" eb="158">
      <t>ケイエイ</t>
    </rPh>
    <rPh sb="159" eb="160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</si>
</sst>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FC-412A-826E-DABACECCB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863600"/>
        <c:axId val="328219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0.26</c:v>
                </c:pt>
                <c:pt idx="2">
                  <c:v>0.24</c:v>
                </c:pt>
                <c:pt idx="3">
                  <c:v>0.27</c:v>
                </c:pt>
                <c:pt idx="4">
                  <c:v>0.24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FC-412A-826E-DABACECCB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863600"/>
        <c:axId val="328219208"/>
      </c:lineChart>
      <c:dateAx>
        <c:axId val="272863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219208"/>
        <c:crosses val="autoZero"/>
        <c:auto val="1"/>
        <c:lblOffset val="100"/>
        <c:baseTimeUnit val="years"/>
      </c:dateAx>
      <c:valAx>
        <c:axId val="328219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2863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69.17</c:v>
                </c:pt>
                <c:pt idx="1">
                  <c:v>69.599999999999994</c:v>
                </c:pt>
                <c:pt idx="2">
                  <c:v>70.58</c:v>
                </c:pt>
                <c:pt idx="3">
                  <c:v>70.08</c:v>
                </c:pt>
                <c:pt idx="4">
                  <c:v>67.03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0D-4BC1-9217-1AD1C1F27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757536"/>
        <c:axId val="328215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62.69</c:v>
                </c:pt>
                <c:pt idx="1">
                  <c:v>61.82</c:v>
                </c:pt>
                <c:pt idx="2">
                  <c:v>61.66</c:v>
                </c:pt>
                <c:pt idx="3">
                  <c:v>62.19</c:v>
                </c:pt>
                <c:pt idx="4">
                  <c:v>61.77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0D-4BC1-9217-1AD1C1F27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57536"/>
        <c:axId val="328215680"/>
      </c:lineChart>
      <c:dateAx>
        <c:axId val="32875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215680"/>
        <c:crosses val="autoZero"/>
        <c:auto val="1"/>
        <c:lblOffset val="100"/>
        <c:baseTimeUnit val="years"/>
      </c:dateAx>
      <c:valAx>
        <c:axId val="328215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75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130.07</c:v>
                </c:pt>
                <c:pt idx="1">
                  <c:v>129.34</c:v>
                </c:pt>
                <c:pt idx="2">
                  <c:v>127.47</c:v>
                </c:pt>
                <c:pt idx="3">
                  <c:v>128.38999999999999</c:v>
                </c:pt>
                <c:pt idx="4">
                  <c:v>134.22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78-402A-89F4-9A771907E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218816"/>
        <c:axId val="328911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100.12</c:v>
                </c:pt>
                <c:pt idx="1">
                  <c:v>100.03</c:v>
                </c:pt>
                <c:pt idx="2">
                  <c:v>100.05</c:v>
                </c:pt>
                <c:pt idx="3">
                  <c:v>100.05</c:v>
                </c:pt>
                <c:pt idx="4">
                  <c:v>100.08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78-402A-89F4-9A771907E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218816"/>
        <c:axId val="328911472"/>
      </c:lineChart>
      <c:dateAx>
        <c:axId val="328218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911472"/>
        <c:crosses val="autoZero"/>
        <c:auto val="1"/>
        <c:lblOffset val="100"/>
        <c:baseTimeUnit val="years"/>
      </c:dateAx>
      <c:valAx>
        <c:axId val="328911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218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101.23</c:v>
                </c:pt>
                <c:pt idx="1">
                  <c:v>102.2</c:v>
                </c:pt>
                <c:pt idx="2">
                  <c:v>98.61</c:v>
                </c:pt>
                <c:pt idx="3">
                  <c:v>99.53</c:v>
                </c:pt>
                <c:pt idx="4">
                  <c:v>100.45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A2-4357-901F-C037FBDB8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216464"/>
        <c:axId val="32821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113.47</c:v>
                </c:pt>
                <c:pt idx="1">
                  <c:v>113.33</c:v>
                </c:pt>
                <c:pt idx="2">
                  <c:v>114.05</c:v>
                </c:pt>
                <c:pt idx="3">
                  <c:v>114.26</c:v>
                </c:pt>
                <c:pt idx="4">
                  <c:v>112.98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A2-4357-901F-C037FBDB8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216464"/>
        <c:axId val="328219600"/>
      </c:lineChart>
      <c:dateAx>
        <c:axId val="328216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219600"/>
        <c:crosses val="autoZero"/>
        <c:auto val="1"/>
        <c:lblOffset val="100"/>
        <c:baseTimeUnit val="years"/>
      </c:dateAx>
      <c:valAx>
        <c:axId val="328219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216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31.95</c:v>
                </c:pt>
                <c:pt idx="1">
                  <c:v>34.01</c:v>
                </c:pt>
                <c:pt idx="2">
                  <c:v>35.479999999999997</c:v>
                </c:pt>
                <c:pt idx="3">
                  <c:v>37.54</c:v>
                </c:pt>
                <c:pt idx="4">
                  <c:v>39.14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EE-4FE9-8196-D8955DF2A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217248"/>
        <c:axId val="328216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51.44</c:v>
                </c:pt>
                <c:pt idx="1">
                  <c:v>52.4</c:v>
                </c:pt>
                <c:pt idx="2">
                  <c:v>53.56</c:v>
                </c:pt>
                <c:pt idx="3">
                  <c:v>54.73</c:v>
                </c:pt>
                <c:pt idx="4">
                  <c:v>55.77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EE-4FE9-8196-D8955DF2A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217248"/>
        <c:axId val="328216856"/>
      </c:lineChart>
      <c:dateAx>
        <c:axId val="328217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216856"/>
        <c:crosses val="autoZero"/>
        <c:auto val="1"/>
        <c:lblOffset val="100"/>
        <c:baseTimeUnit val="years"/>
      </c:dateAx>
      <c:valAx>
        <c:axId val="328216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217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96-41B1-86DF-AA0B47E9E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222344"/>
        <c:axId val="32822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16.77</c:v>
                </c:pt>
                <c:pt idx="1">
                  <c:v>18.05</c:v>
                </c:pt>
                <c:pt idx="2">
                  <c:v>19.440000000000001</c:v>
                </c:pt>
                <c:pt idx="3">
                  <c:v>22.46</c:v>
                </c:pt>
                <c:pt idx="4">
                  <c:v>25.84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96-41B1-86DF-AA0B47E9E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222344"/>
        <c:axId val="328222736"/>
      </c:lineChart>
      <c:dateAx>
        <c:axId val="328222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222736"/>
        <c:crosses val="autoZero"/>
        <c:auto val="1"/>
        <c:lblOffset val="100"/>
        <c:baseTimeUnit val="years"/>
      </c:dateAx>
      <c:valAx>
        <c:axId val="328222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222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31.82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91-48FB-92F4-E1DBB4549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218424"/>
        <c:axId val="328751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16.89</c:v>
                </c:pt>
                <c:pt idx="1">
                  <c:v>17.39</c:v>
                </c:pt>
                <c:pt idx="2">
                  <c:v>12.65</c:v>
                </c:pt>
                <c:pt idx="3">
                  <c:v>10.58</c:v>
                </c:pt>
                <c:pt idx="4">
                  <c:v>10.49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91-48FB-92F4-E1DBB4549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218424"/>
        <c:axId val="328751656"/>
      </c:lineChart>
      <c:dateAx>
        <c:axId val="328218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751656"/>
        <c:crosses val="autoZero"/>
        <c:auto val="1"/>
        <c:lblOffset val="100"/>
        <c:baseTimeUnit val="years"/>
      </c:dateAx>
      <c:valAx>
        <c:axId val="328751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218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237.77</c:v>
                </c:pt>
                <c:pt idx="1">
                  <c:v>255.34</c:v>
                </c:pt>
                <c:pt idx="2">
                  <c:v>266.20999999999998</c:v>
                </c:pt>
                <c:pt idx="3">
                  <c:v>279.98</c:v>
                </c:pt>
                <c:pt idx="4">
                  <c:v>191.81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82-4A56-B3CB-515483FF4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751264"/>
        <c:axId val="32875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200.22</c:v>
                </c:pt>
                <c:pt idx="1">
                  <c:v>212.95</c:v>
                </c:pt>
                <c:pt idx="2">
                  <c:v>224.41</c:v>
                </c:pt>
                <c:pt idx="3">
                  <c:v>243.44</c:v>
                </c:pt>
                <c:pt idx="4">
                  <c:v>258.49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82-4A56-B3CB-515483FF4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51264"/>
        <c:axId val="328758320"/>
      </c:lineChart>
      <c:dateAx>
        <c:axId val="32875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758320"/>
        <c:crosses val="autoZero"/>
        <c:auto val="1"/>
        <c:lblOffset val="100"/>
        <c:baseTimeUnit val="years"/>
      </c:dateAx>
      <c:valAx>
        <c:axId val="3287583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751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747.57</c:v>
                </c:pt>
                <c:pt idx="1">
                  <c:v>675.44</c:v>
                </c:pt>
                <c:pt idx="2">
                  <c:v>648.34</c:v>
                </c:pt>
                <c:pt idx="3">
                  <c:v>578.37</c:v>
                </c:pt>
                <c:pt idx="4">
                  <c:v>511.65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52-47A0-A760-9DAF928B3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752440"/>
        <c:axId val="328757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351.06</c:v>
                </c:pt>
                <c:pt idx="1">
                  <c:v>333.48</c:v>
                </c:pt>
                <c:pt idx="2">
                  <c:v>320.31</c:v>
                </c:pt>
                <c:pt idx="3">
                  <c:v>303.26</c:v>
                </c:pt>
                <c:pt idx="4">
                  <c:v>290.31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52-47A0-A760-9DAF928B3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52440"/>
        <c:axId val="328757928"/>
      </c:lineChart>
      <c:dateAx>
        <c:axId val="328752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757928"/>
        <c:crosses val="autoZero"/>
        <c:auto val="1"/>
        <c:lblOffset val="100"/>
        <c:baseTimeUnit val="years"/>
      </c:dateAx>
      <c:valAx>
        <c:axId val="328757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752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93.03</c:v>
                </c:pt>
                <c:pt idx="1">
                  <c:v>95.4</c:v>
                </c:pt>
                <c:pt idx="2">
                  <c:v>91.2</c:v>
                </c:pt>
                <c:pt idx="3">
                  <c:v>92.96</c:v>
                </c:pt>
                <c:pt idx="4">
                  <c:v>94.53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57-4F35-B916-456822988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753616"/>
        <c:axId val="328755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112.92</c:v>
                </c:pt>
                <c:pt idx="1">
                  <c:v>112.81</c:v>
                </c:pt>
                <c:pt idx="2">
                  <c:v>113.88</c:v>
                </c:pt>
                <c:pt idx="3">
                  <c:v>114.14</c:v>
                </c:pt>
                <c:pt idx="4">
                  <c:v>112.83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57-4F35-B916-456822988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53616"/>
        <c:axId val="328755576"/>
      </c:lineChart>
      <c:dateAx>
        <c:axId val="328753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755576"/>
        <c:crosses val="autoZero"/>
        <c:auto val="1"/>
        <c:lblOffset val="100"/>
        <c:baseTimeUnit val="years"/>
      </c:dateAx>
      <c:valAx>
        <c:axId val="328755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753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128.99</c:v>
                </c:pt>
                <c:pt idx="1">
                  <c:v>125.78</c:v>
                </c:pt>
                <c:pt idx="2">
                  <c:v>123.9</c:v>
                </c:pt>
                <c:pt idx="3">
                  <c:v>121.56</c:v>
                </c:pt>
                <c:pt idx="4">
                  <c:v>119.54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E0-4FC7-93A9-8E1FA4414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754400"/>
        <c:axId val="32875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75.3</c:v>
                </c:pt>
                <c:pt idx="1">
                  <c:v>75.3</c:v>
                </c:pt>
                <c:pt idx="2">
                  <c:v>74.02</c:v>
                </c:pt>
                <c:pt idx="3">
                  <c:v>73.03</c:v>
                </c:pt>
                <c:pt idx="4">
                  <c:v>73.86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E0-4FC7-93A9-8E1FA4414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54400"/>
        <c:axId val="328755968"/>
      </c:lineChart>
      <c:dateAx>
        <c:axId val="32875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8755968"/>
        <c:crosses val="autoZero"/>
        <c:auto val="1"/>
        <c:lblOffset val="100"/>
        <c:baseTimeUnit val="years"/>
      </c:dateAx>
      <c:valAx>
        <c:axId val="32875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875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【258.49】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5" zoomScaleNormal="100" workbookViewId="0">
      <selection activeCell="A5" sqref="A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山口県　柳井地域広域水道企業団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4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用水供給事業</v>
      </c>
      <c r="Q8" s="59"/>
      <c r="R8" s="59"/>
      <c r="S8" s="59"/>
      <c r="T8" s="59"/>
      <c r="U8" s="59"/>
      <c r="V8" s="59"/>
      <c r="W8" s="59" t="str">
        <f>データ!$L$6</f>
        <v>B</v>
      </c>
      <c r="X8" s="59"/>
      <c r="Y8" s="59"/>
      <c r="Z8" s="59"/>
      <c r="AA8" s="59"/>
      <c r="AB8" s="59"/>
      <c r="AC8" s="59"/>
      <c r="AD8" s="59" t="str">
        <f>データ!$M$6</f>
        <v>その他</v>
      </c>
      <c r="AE8" s="59"/>
      <c r="AF8" s="59"/>
      <c r="AG8" s="59"/>
      <c r="AH8" s="59"/>
      <c r="AI8" s="59"/>
      <c r="AJ8" s="59"/>
      <c r="AK8" s="4"/>
      <c r="AL8" s="60" t="str">
        <f>データ!$R$6</f>
        <v>-</v>
      </c>
      <c r="AM8" s="60"/>
      <c r="AN8" s="60"/>
      <c r="AO8" s="60"/>
      <c r="AP8" s="60"/>
      <c r="AQ8" s="60"/>
      <c r="AR8" s="60"/>
      <c r="AS8" s="60"/>
      <c r="AT8" s="51" t="str">
        <f>データ!$S$6</f>
        <v>-</v>
      </c>
      <c r="AU8" s="52"/>
      <c r="AV8" s="52"/>
      <c r="AW8" s="52"/>
      <c r="AX8" s="52"/>
      <c r="AY8" s="52"/>
      <c r="AZ8" s="52"/>
      <c r="BA8" s="52"/>
      <c r="BB8" s="53" t="str">
        <f>データ!$T$6</f>
        <v>-</v>
      </c>
      <c r="BC8" s="53"/>
      <c r="BD8" s="53"/>
      <c r="BE8" s="53"/>
      <c r="BF8" s="53"/>
      <c r="BG8" s="53"/>
      <c r="BH8" s="53"/>
      <c r="BI8" s="53"/>
      <c r="BJ8" s="3"/>
      <c r="BK8" s="3"/>
      <c r="BL8" s="54" t="s">
        <v>10</v>
      </c>
      <c r="BM8" s="5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4"/>
      <c r="AI9" s="4"/>
      <c r="AJ9" s="4"/>
      <c r="AK9" s="4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3"/>
      <c r="BK9" s="3"/>
      <c r="BL9" s="61" t="s">
        <v>19</v>
      </c>
      <c r="BM9" s="62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82.95</v>
      </c>
      <c r="J10" s="52"/>
      <c r="K10" s="52"/>
      <c r="L10" s="52"/>
      <c r="M10" s="52"/>
      <c r="N10" s="52"/>
      <c r="O10" s="63"/>
      <c r="P10" s="53">
        <f>データ!$P$6</f>
        <v>28.38</v>
      </c>
      <c r="Q10" s="53"/>
      <c r="R10" s="53"/>
      <c r="S10" s="53"/>
      <c r="T10" s="53"/>
      <c r="U10" s="53"/>
      <c r="V10" s="53"/>
      <c r="W10" s="60">
        <f>データ!$Q$6</f>
        <v>0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4"/>
      <c r="AI10" s="4"/>
      <c r="AJ10" s="4"/>
      <c r="AK10" s="4"/>
      <c r="AL10" s="60">
        <f>データ!$U$6</f>
        <v>60158</v>
      </c>
      <c r="AM10" s="60"/>
      <c r="AN10" s="60"/>
      <c r="AO10" s="60"/>
      <c r="AP10" s="60"/>
      <c r="AQ10" s="60"/>
      <c r="AR10" s="60"/>
      <c r="AS10" s="60"/>
      <c r="AT10" s="51">
        <f>データ!$V$6</f>
        <v>54.47</v>
      </c>
      <c r="AU10" s="52"/>
      <c r="AV10" s="52"/>
      <c r="AW10" s="52"/>
      <c r="AX10" s="52"/>
      <c r="AY10" s="52"/>
      <c r="AZ10" s="52"/>
      <c r="BA10" s="52"/>
      <c r="BB10" s="53">
        <f>データ!$W$6</f>
        <v>1104.42</v>
      </c>
      <c r="BC10" s="53"/>
      <c r="BD10" s="53"/>
      <c r="BE10" s="53"/>
      <c r="BF10" s="53"/>
      <c r="BG10" s="53"/>
      <c r="BH10" s="53"/>
      <c r="BI10" s="53"/>
      <c r="BJ10" s="2"/>
      <c r="BK10" s="2"/>
      <c r="BL10" s="64" t="s">
        <v>21</v>
      </c>
      <c r="BM10" s="6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8" t="s">
        <v>23</v>
      </c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ht="13.5" customHeight="1" x14ac:dyDescent="0.15">
      <c r="A14" s="2"/>
      <c r="B14" s="80" t="s">
        <v>24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2"/>
      <c r="BK14" s="2"/>
      <c r="BL14" s="66" t="s">
        <v>25</v>
      </c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8"/>
    </row>
    <row r="15" spans="1:78" ht="13.5" customHeight="1" x14ac:dyDescent="0.15">
      <c r="A15" s="2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5"/>
      <c r="BK15" s="2"/>
      <c r="BL15" s="69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1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2" t="s">
        <v>105</v>
      </c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4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2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4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2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4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2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4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2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4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2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4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2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4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2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4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2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4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2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4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2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4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2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4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2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4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2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4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2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4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2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4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2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4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2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4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2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4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2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4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2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4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2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4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2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4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2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4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2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4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2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4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2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4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2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4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6" t="s">
        <v>26</v>
      </c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8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69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1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2" t="s">
        <v>104</v>
      </c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4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2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4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2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4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2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4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2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4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2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4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2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4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2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4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2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4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2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4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2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4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2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2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4"/>
    </row>
    <row r="60" spans="1:78" ht="13.5" customHeight="1" x14ac:dyDescent="0.15">
      <c r="A60" s="2"/>
      <c r="B60" s="83" t="s">
        <v>27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5"/>
      <c r="BK60" s="2"/>
      <c r="BL60" s="72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4"/>
    </row>
    <row r="61" spans="1:78" ht="13.5" customHeight="1" x14ac:dyDescent="0.15">
      <c r="A61" s="2"/>
      <c r="B61" s="83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5"/>
      <c r="BK61" s="2"/>
      <c r="BL61" s="72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4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2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4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6" t="s">
        <v>28</v>
      </c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8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69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1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2" t="s">
        <v>106</v>
      </c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4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2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4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2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4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2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4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2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4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2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4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2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4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2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4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2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4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2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4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2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4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2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4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2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2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4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2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4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2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5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【112.98】</v>
      </c>
      <c r="F85" s="27" t="str">
        <f>データ!AS6</f>
        <v>【10.49】</v>
      </c>
      <c r="G85" s="27" t="str">
        <f>データ!BD6</f>
        <v>【258.49】</v>
      </c>
      <c r="H85" s="27" t="str">
        <f>データ!BO6</f>
        <v>【290.31】</v>
      </c>
      <c r="I85" s="27" t="str">
        <f>データ!BZ6</f>
        <v>【112.83】</v>
      </c>
      <c r="J85" s="27" t="str">
        <f>データ!CK6</f>
        <v>【73.86】</v>
      </c>
      <c r="K85" s="27" t="str">
        <f>データ!CV6</f>
        <v>【61.77】</v>
      </c>
      <c r="L85" s="27" t="str">
        <f>データ!DG6</f>
        <v>【100.08】</v>
      </c>
      <c r="M85" s="27" t="str">
        <f>データ!DR6</f>
        <v>【55.77】</v>
      </c>
      <c r="N85" s="27" t="str">
        <f>データ!EC6</f>
        <v>【25.84】</v>
      </c>
      <c r="O85" s="27" t="str">
        <f>データ!EN6</f>
        <v>【0.24】</v>
      </c>
    </row>
  </sheetData>
  <sheetProtection algorithmName="SHA-512" hashValue="43qSKtbZDYaBCqwL3HWI9H+Axc+K1ONHDluK1rhMrkXUlV7VZBWZisNXiCXToJ7UQXNaeguqZ8jN6JPgXKChaQ==" saltValue="VQGG24iYUiQaywqB48pA8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27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53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54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55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56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57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58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59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60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61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62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63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2018</v>
      </c>
      <c r="C6" s="34">
        <f t="shared" ref="C6:W6" si="3">C7</f>
        <v>358614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2</v>
      </c>
      <c r="H6" s="34" t="str">
        <f t="shared" si="3"/>
        <v>山口県　柳井地域広域水道企業団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用水供給事業</v>
      </c>
      <c r="L6" s="34" t="str">
        <f t="shared" si="3"/>
        <v>B</v>
      </c>
      <c r="M6" s="34" t="str">
        <f t="shared" si="3"/>
        <v>その他</v>
      </c>
      <c r="N6" s="35" t="str">
        <f t="shared" si="3"/>
        <v>-</v>
      </c>
      <c r="O6" s="35">
        <f t="shared" si="3"/>
        <v>82.95</v>
      </c>
      <c r="P6" s="35">
        <f t="shared" si="3"/>
        <v>28.38</v>
      </c>
      <c r="Q6" s="35">
        <f t="shared" si="3"/>
        <v>0</v>
      </c>
      <c r="R6" s="35" t="str">
        <f t="shared" si="3"/>
        <v>-</v>
      </c>
      <c r="S6" s="35" t="str">
        <f t="shared" si="3"/>
        <v>-</v>
      </c>
      <c r="T6" s="35" t="str">
        <f t="shared" si="3"/>
        <v>-</v>
      </c>
      <c r="U6" s="35">
        <f t="shared" si="3"/>
        <v>60158</v>
      </c>
      <c r="V6" s="35">
        <f t="shared" si="3"/>
        <v>54.47</v>
      </c>
      <c r="W6" s="35">
        <f t="shared" si="3"/>
        <v>1104.42</v>
      </c>
      <c r="X6" s="36">
        <f>IF(X7="",NA(),X7)</f>
        <v>101.23</v>
      </c>
      <c r="Y6" s="36">
        <f t="shared" ref="Y6:AG6" si="4">IF(Y7="",NA(),Y7)</f>
        <v>102.2</v>
      </c>
      <c r="Z6" s="36">
        <f t="shared" si="4"/>
        <v>98.61</v>
      </c>
      <c r="AA6" s="36">
        <f t="shared" si="4"/>
        <v>99.53</v>
      </c>
      <c r="AB6" s="36">
        <f t="shared" si="4"/>
        <v>100.45</v>
      </c>
      <c r="AC6" s="36">
        <f t="shared" si="4"/>
        <v>113.47</v>
      </c>
      <c r="AD6" s="36">
        <f t="shared" si="4"/>
        <v>113.33</v>
      </c>
      <c r="AE6" s="36">
        <f t="shared" si="4"/>
        <v>114.05</v>
      </c>
      <c r="AF6" s="36">
        <f t="shared" si="4"/>
        <v>114.26</v>
      </c>
      <c r="AG6" s="36">
        <f t="shared" si="4"/>
        <v>112.98</v>
      </c>
      <c r="AH6" s="35" t="str">
        <f>IF(AH7="","",IF(AH7="-","【-】","【"&amp;SUBSTITUTE(TEXT(AH7,"#,##0.00"),"-","△")&amp;"】"))</f>
        <v>【112.98】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6">
        <f t="shared" si="5"/>
        <v>31.82</v>
      </c>
      <c r="AN6" s="36">
        <f t="shared" si="5"/>
        <v>16.89</v>
      </c>
      <c r="AO6" s="36">
        <f t="shared" si="5"/>
        <v>17.39</v>
      </c>
      <c r="AP6" s="36">
        <f t="shared" si="5"/>
        <v>12.65</v>
      </c>
      <c r="AQ6" s="36">
        <f t="shared" si="5"/>
        <v>10.58</v>
      </c>
      <c r="AR6" s="36">
        <f t="shared" si="5"/>
        <v>10.49</v>
      </c>
      <c r="AS6" s="35" t="str">
        <f>IF(AS7="","",IF(AS7="-","【-】","【"&amp;SUBSTITUTE(TEXT(AS7,"#,##0.00"),"-","△")&amp;"】"))</f>
        <v>【10.49】</v>
      </c>
      <c r="AT6" s="36">
        <f>IF(AT7="",NA(),AT7)</f>
        <v>237.77</v>
      </c>
      <c r="AU6" s="36">
        <f t="shared" ref="AU6:BC6" si="6">IF(AU7="",NA(),AU7)</f>
        <v>255.34</v>
      </c>
      <c r="AV6" s="36">
        <f t="shared" si="6"/>
        <v>266.20999999999998</v>
      </c>
      <c r="AW6" s="36">
        <f t="shared" si="6"/>
        <v>279.98</v>
      </c>
      <c r="AX6" s="36">
        <f t="shared" si="6"/>
        <v>191.81</v>
      </c>
      <c r="AY6" s="36">
        <f t="shared" si="6"/>
        <v>200.22</v>
      </c>
      <c r="AZ6" s="36">
        <f t="shared" si="6"/>
        <v>212.95</v>
      </c>
      <c r="BA6" s="36">
        <f t="shared" si="6"/>
        <v>224.41</v>
      </c>
      <c r="BB6" s="36">
        <f t="shared" si="6"/>
        <v>243.44</v>
      </c>
      <c r="BC6" s="36">
        <f t="shared" si="6"/>
        <v>258.49</v>
      </c>
      <c r="BD6" s="35" t="str">
        <f>IF(BD7="","",IF(BD7="-","【-】","【"&amp;SUBSTITUTE(TEXT(BD7,"#,##0.00"),"-","△")&amp;"】"))</f>
        <v>【258.49】</v>
      </c>
      <c r="BE6" s="36">
        <f>IF(BE7="",NA(),BE7)</f>
        <v>747.57</v>
      </c>
      <c r="BF6" s="36">
        <f t="shared" ref="BF6:BN6" si="7">IF(BF7="",NA(),BF7)</f>
        <v>675.44</v>
      </c>
      <c r="BG6" s="36">
        <f t="shared" si="7"/>
        <v>648.34</v>
      </c>
      <c r="BH6" s="36">
        <f t="shared" si="7"/>
        <v>578.37</v>
      </c>
      <c r="BI6" s="36">
        <f t="shared" si="7"/>
        <v>511.65</v>
      </c>
      <c r="BJ6" s="36">
        <f t="shared" si="7"/>
        <v>351.06</v>
      </c>
      <c r="BK6" s="36">
        <f t="shared" si="7"/>
        <v>333.48</v>
      </c>
      <c r="BL6" s="36">
        <f t="shared" si="7"/>
        <v>320.31</v>
      </c>
      <c r="BM6" s="36">
        <f t="shared" si="7"/>
        <v>303.26</v>
      </c>
      <c r="BN6" s="36">
        <f t="shared" si="7"/>
        <v>290.31</v>
      </c>
      <c r="BO6" s="35" t="str">
        <f>IF(BO7="","",IF(BO7="-","【-】","【"&amp;SUBSTITUTE(TEXT(BO7,"#,##0.00"),"-","△")&amp;"】"))</f>
        <v>【290.31】</v>
      </c>
      <c r="BP6" s="36">
        <f>IF(BP7="",NA(),BP7)</f>
        <v>93.03</v>
      </c>
      <c r="BQ6" s="36">
        <f t="shared" ref="BQ6:BY6" si="8">IF(BQ7="",NA(),BQ7)</f>
        <v>95.4</v>
      </c>
      <c r="BR6" s="36">
        <f t="shared" si="8"/>
        <v>91.2</v>
      </c>
      <c r="BS6" s="36">
        <f t="shared" si="8"/>
        <v>92.96</v>
      </c>
      <c r="BT6" s="36">
        <f t="shared" si="8"/>
        <v>94.53</v>
      </c>
      <c r="BU6" s="36">
        <f t="shared" si="8"/>
        <v>112.92</v>
      </c>
      <c r="BV6" s="36">
        <f t="shared" si="8"/>
        <v>112.81</v>
      </c>
      <c r="BW6" s="36">
        <f t="shared" si="8"/>
        <v>113.88</v>
      </c>
      <c r="BX6" s="36">
        <f t="shared" si="8"/>
        <v>114.14</v>
      </c>
      <c r="BY6" s="36">
        <f t="shared" si="8"/>
        <v>112.83</v>
      </c>
      <c r="BZ6" s="35" t="str">
        <f>IF(BZ7="","",IF(BZ7="-","【-】","【"&amp;SUBSTITUTE(TEXT(BZ7,"#,##0.00"),"-","△")&amp;"】"))</f>
        <v>【112.83】</v>
      </c>
      <c r="CA6" s="36">
        <f>IF(CA7="",NA(),CA7)</f>
        <v>128.99</v>
      </c>
      <c r="CB6" s="36">
        <f t="shared" ref="CB6:CJ6" si="9">IF(CB7="",NA(),CB7)</f>
        <v>125.78</v>
      </c>
      <c r="CC6" s="36">
        <f t="shared" si="9"/>
        <v>123.9</v>
      </c>
      <c r="CD6" s="36">
        <f t="shared" si="9"/>
        <v>121.56</v>
      </c>
      <c r="CE6" s="36">
        <f t="shared" si="9"/>
        <v>119.54</v>
      </c>
      <c r="CF6" s="36">
        <f t="shared" si="9"/>
        <v>75.3</v>
      </c>
      <c r="CG6" s="36">
        <f t="shared" si="9"/>
        <v>75.3</v>
      </c>
      <c r="CH6" s="36">
        <f t="shared" si="9"/>
        <v>74.02</v>
      </c>
      <c r="CI6" s="36">
        <f t="shared" si="9"/>
        <v>73.03</v>
      </c>
      <c r="CJ6" s="36">
        <f t="shared" si="9"/>
        <v>73.86</v>
      </c>
      <c r="CK6" s="35" t="str">
        <f>IF(CK7="","",IF(CK7="-","【-】","【"&amp;SUBSTITUTE(TEXT(CK7,"#,##0.00"),"-","△")&amp;"】"))</f>
        <v>【73.86】</v>
      </c>
      <c r="CL6" s="36">
        <f>IF(CL7="",NA(),CL7)</f>
        <v>69.17</v>
      </c>
      <c r="CM6" s="36">
        <f t="shared" ref="CM6:CU6" si="10">IF(CM7="",NA(),CM7)</f>
        <v>69.599999999999994</v>
      </c>
      <c r="CN6" s="36">
        <f t="shared" si="10"/>
        <v>70.58</v>
      </c>
      <c r="CO6" s="36">
        <f t="shared" si="10"/>
        <v>70.08</v>
      </c>
      <c r="CP6" s="36">
        <f t="shared" si="10"/>
        <v>67.03</v>
      </c>
      <c r="CQ6" s="36">
        <f t="shared" si="10"/>
        <v>62.69</v>
      </c>
      <c r="CR6" s="36">
        <f t="shared" si="10"/>
        <v>61.82</v>
      </c>
      <c r="CS6" s="36">
        <f t="shared" si="10"/>
        <v>61.66</v>
      </c>
      <c r="CT6" s="36">
        <f t="shared" si="10"/>
        <v>62.19</v>
      </c>
      <c r="CU6" s="36">
        <f t="shared" si="10"/>
        <v>61.77</v>
      </c>
      <c r="CV6" s="35" t="str">
        <f>IF(CV7="","",IF(CV7="-","【-】","【"&amp;SUBSTITUTE(TEXT(CV7,"#,##0.00"),"-","△")&amp;"】"))</f>
        <v>【61.77】</v>
      </c>
      <c r="CW6" s="36">
        <f>IF(CW7="",NA(),CW7)</f>
        <v>130.07</v>
      </c>
      <c r="CX6" s="36">
        <f t="shared" ref="CX6:DF6" si="11">IF(CX7="",NA(),CX7)</f>
        <v>129.34</v>
      </c>
      <c r="CY6" s="36">
        <f t="shared" si="11"/>
        <v>127.47</v>
      </c>
      <c r="CZ6" s="36">
        <f t="shared" si="11"/>
        <v>128.38999999999999</v>
      </c>
      <c r="DA6" s="36">
        <f t="shared" si="11"/>
        <v>134.22</v>
      </c>
      <c r="DB6" s="36">
        <f t="shared" si="11"/>
        <v>100.12</v>
      </c>
      <c r="DC6" s="36">
        <f t="shared" si="11"/>
        <v>100.03</v>
      </c>
      <c r="DD6" s="36">
        <f t="shared" si="11"/>
        <v>100.05</v>
      </c>
      <c r="DE6" s="36">
        <f t="shared" si="11"/>
        <v>100.05</v>
      </c>
      <c r="DF6" s="36">
        <f t="shared" si="11"/>
        <v>100.08</v>
      </c>
      <c r="DG6" s="35" t="str">
        <f>IF(DG7="","",IF(DG7="-","【-】","【"&amp;SUBSTITUTE(TEXT(DG7,"#,##0.00"),"-","△")&amp;"】"))</f>
        <v>【100.08】</v>
      </c>
      <c r="DH6" s="36">
        <f>IF(DH7="",NA(),DH7)</f>
        <v>31.95</v>
      </c>
      <c r="DI6" s="36">
        <f t="shared" ref="DI6:DQ6" si="12">IF(DI7="",NA(),DI7)</f>
        <v>34.01</v>
      </c>
      <c r="DJ6" s="36">
        <f t="shared" si="12"/>
        <v>35.479999999999997</v>
      </c>
      <c r="DK6" s="36">
        <f t="shared" si="12"/>
        <v>37.54</v>
      </c>
      <c r="DL6" s="36">
        <f t="shared" si="12"/>
        <v>39.14</v>
      </c>
      <c r="DM6" s="36">
        <f t="shared" si="12"/>
        <v>51.44</v>
      </c>
      <c r="DN6" s="36">
        <f t="shared" si="12"/>
        <v>52.4</v>
      </c>
      <c r="DO6" s="36">
        <f t="shared" si="12"/>
        <v>53.56</v>
      </c>
      <c r="DP6" s="36">
        <f t="shared" si="12"/>
        <v>54.73</v>
      </c>
      <c r="DQ6" s="36">
        <f t="shared" si="12"/>
        <v>55.77</v>
      </c>
      <c r="DR6" s="35" t="str">
        <f>IF(DR7="","",IF(DR7="-","【-】","【"&amp;SUBSTITUTE(TEXT(DR7,"#,##0.00"),"-","△")&amp;"】"))</f>
        <v>【55.77】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16.77</v>
      </c>
      <c r="DY6" s="36">
        <f t="shared" si="13"/>
        <v>18.05</v>
      </c>
      <c r="DZ6" s="36">
        <f t="shared" si="13"/>
        <v>19.440000000000001</v>
      </c>
      <c r="EA6" s="36">
        <f t="shared" si="13"/>
        <v>22.46</v>
      </c>
      <c r="EB6" s="36">
        <f t="shared" si="13"/>
        <v>25.84</v>
      </c>
      <c r="EC6" s="35" t="str">
        <f>IF(EC7="","",IF(EC7="-","【-】","【"&amp;SUBSTITUTE(TEXT(EC7,"#,##0.00"),"-","△")&amp;"】"))</f>
        <v>【25.84】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0.13</v>
      </c>
      <c r="EJ6" s="36">
        <f t="shared" si="14"/>
        <v>0.26</v>
      </c>
      <c r="EK6" s="36">
        <f t="shared" si="14"/>
        <v>0.24</v>
      </c>
      <c r="EL6" s="36">
        <f t="shared" si="14"/>
        <v>0.27</v>
      </c>
      <c r="EM6" s="36">
        <f t="shared" si="14"/>
        <v>0.24</v>
      </c>
      <c r="EN6" s="35" t="str">
        <f>IF(EN7="","",IF(EN7="-","【-】","【"&amp;SUBSTITUTE(TEXT(EN7,"#,##0.00"),"-","△")&amp;"】"))</f>
        <v>【0.24】</v>
      </c>
    </row>
    <row r="7" spans="1:144" s="37" customFormat="1" x14ac:dyDescent="0.15">
      <c r="A7" s="29"/>
      <c r="B7" s="38">
        <v>2018</v>
      </c>
      <c r="C7" s="38">
        <v>358614</v>
      </c>
      <c r="D7" s="38">
        <v>46</v>
      </c>
      <c r="E7" s="38">
        <v>1</v>
      </c>
      <c r="F7" s="38">
        <v>0</v>
      </c>
      <c r="G7" s="38">
        <v>2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82.95</v>
      </c>
      <c r="P7" s="39">
        <v>28.38</v>
      </c>
      <c r="Q7" s="39">
        <v>0</v>
      </c>
      <c r="R7" s="39" t="s">
        <v>98</v>
      </c>
      <c r="S7" s="39" t="s">
        <v>98</v>
      </c>
      <c r="T7" s="39" t="s">
        <v>98</v>
      </c>
      <c r="U7" s="39">
        <v>60158</v>
      </c>
      <c r="V7" s="39">
        <v>54.47</v>
      </c>
      <c r="W7" s="39">
        <v>1104.42</v>
      </c>
      <c r="X7" s="39">
        <v>101.23</v>
      </c>
      <c r="Y7" s="39">
        <v>102.2</v>
      </c>
      <c r="Z7" s="39">
        <v>98.61</v>
      </c>
      <c r="AA7" s="39">
        <v>99.53</v>
      </c>
      <c r="AB7" s="39">
        <v>100.45</v>
      </c>
      <c r="AC7" s="39">
        <v>113.47</v>
      </c>
      <c r="AD7" s="39">
        <v>113.33</v>
      </c>
      <c r="AE7" s="39">
        <v>114.05</v>
      </c>
      <c r="AF7" s="39">
        <v>114.26</v>
      </c>
      <c r="AG7" s="39">
        <v>112.98</v>
      </c>
      <c r="AH7" s="39">
        <v>112.98</v>
      </c>
      <c r="AI7" s="39">
        <v>0</v>
      </c>
      <c r="AJ7" s="39">
        <v>0</v>
      </c>
      <c r="AK7" s="39">
        <v>0</v>
      </c>
      <c r="AL7" s="39">
        <v>0</v>
      </c>
      <c r="AM7" s="39">
        <v>31.82</v>
      </c>
      <c r="AN7" s="39">
        <v>16.89</v>
      </c>
      <c r="AO7" s="39">
        <v>17.39</v>
      </c>
      <c r="AP7" s="39">
        <v>12.65</v>
      </c>
      <c r="AQ7" s="39">
        <v>10.58</v>
      </c>
      <c r="AR7" s="39">
        <v>10.49</v>
      </c>
      <c r="AS7" s="39">
        <v>10.49</v>
      </c>
      <c r="AT7" s="39">
        <v>237.77</v>
      </c>
      <c r="AU7" s="39">
        <v>255.34</v>
      </c>
      <c r="AV7" s="39">
        <v>266.20999999999998</v>
      </c>
      <c r="AW7" s="39">
        <v>279.98</v>
      </c>
      <c r="AX7" s="39">
        <v>191.81</v>
      </c>
      <c r="AY7" s="39">
        <v>200.22</v>
      </c>
      <c r="AZ7" s="39">
        <v>212.95</v>
      </c>
      <c r="BA7" s="39">
        <v>224.41</v>
      </c>
      <c r="BB7" s="39">
        <v>243.44</v>
      </c>
      <c r="BC7" s="39">
        <v>258.49</v>
      </c>
      <c r="BD7" s="39">
        <v>258.49</v>
      </c>
      <c r="BE7" s="39">
        <v>747.57</v>
      </c>
      <c r="BF7" s="39">
        <v>675.44</v>
      </c>
      <c r="BG7" s="39">
        <v>648.34</v>
      </c>
      <c r="BH7" s="39">
        <v>578.37</v>
      </c>
      <c r="BI7" s="39">
        <v>511.65</v>
      </c>
      <c r="BJ7" s="39">
        <v>351.06</v>
      </c>
      <c r="BK7" s="39">
        <v>333.48</v>
      </c>
      <c r="BL7" s="39">
        <v>320.31</v>
      </c>
      <c r="BM7" s="39">
        <v>303.26</v>
      </c>
      <c r="BN7" s="39">
        <v>290.31</v>
      </c>
      <c r="BO7" s="39">
        <v>290.31</v>
      </c>
      <c r="BP7" s="39">
        <v>93.03</v>
      </c>
      <c r="BQ7" s="39">
        <v>95.4</v>
      </c>
      <c r="BR7" s="39">
        <v>91.2</v>
      </c>
      <c r="BS7" s="39">
        <v>92.96</v>
      </c>
      <c r="BT7" s="39">
        <v>94.53</v>
      </c>
      <c r="BU7" s="39">
        <v>112.92</v>
      </c>
      <c r="BV7" s="39">
        <v>112.81</v>
      </c>
      <c r="BW7" s="39">
        <v>113.88</v>
      </c>
      <c r="BX7" s="39">
        <v>114.14</v>
      </c>
      <c r="BY7" s="39">
        <v>112.83</v>
      </c>
      <c r="BZ7" s="39">
        <v>112.83</v>
      </c>
      <c r="CA7" s="39">
        <v>128.99</v>
      </c>
      <c r="CB7" s="39">
        <v>125.78</v>
      </c>
      <c r="CC7" s="39">
        <v>123.9</v>
      </c>
      <c r="CD7" s="39">
        <v>121.56</v>
      </c>
      <c r="CE7" s="39">
        <v>119.54</v>
      </c>
      <c r="CF7" s="39">
        <v>75.3</v>
      </c>
      <c r="CG7" s="39">
        <v>75.3</v>
      </c>
      <c r="CH7" s="39">
        <v>74.02</v>
      </c>
      <c r="CI7" s="39">
        <v>73.03</v>
      </c>
      <c r="CJ7" s="39">
        <v>73.86</v>
      </c>
      <c r="CK7" s="39">
        <v>73.86</v>
      </c>
      <c r="CL7" s="39">
        <v>69.17</v>
      </c>
      <c r="CM7" s="39">
        <v>69.599999999999994</v>
      </c>
      <c r="CN7" s="39">
        <v>70.58</v>
      </c>
      <c r="CO7" s="39">
        <v>70.08</v>
      </c>
      <c r="CP7" s="39">
        <v>67.03</v>
      </c>
      <c r="CQ7" s="39">
        <v>62.69</v>
      </c>
      <c r="CR7" s="39">
        <v>61.82</v>
      </c>
      <c r="CS7" s="39">
        <v>61.66</v>
      </c>
      <c r="CT7" s="39">
        <v>62.19</v>
      </c>
      <c r="CU7" s="39">
        <v>61.77</v>
      </c>
      <c r="CV7" s="39">
        <v>61.77</v>
      </c>
      <c r="CW7" s="39">
        <v>130.07</v>
      </c>
      <c r="CX7" s="39">
        <v>129.34</v>
      </c>
      <c r="CY7" s="39">
        <v>127.47</v>
      </c>
      <c r="CZ7" s="39">
        <v>128.38999999999999</v>
      </c>
      <c r="DA7" s="39">
        <v>134.22</v>
      </c>
      <c r="DB7" s="39">
        <v>100.12</v>
      </c>
      <c r="DC7" s="39">
        <v>100.03</v>
      </c>
      <c r="DD7" s="39">
        <v>100.05</v>
      </c>
      <c r="DE7" s="39">
        <v>100.05</v>
      </c>
      <c r="DF7" s="39">
        <v>100.08</v>
      </c>
      <c r="DG7" s="39">
        <v>100.08</v>
      </c>
      <c r="DH7" s="39">
        <v>31.95</v>
      </c>
      <c r="DI7" s="39">
        <v>34.01</v>
      </c>
      <c r="DJ7" s="39">
        <v>35.479999999999997</v>
      </c>
      <c r="DK7" s="39">
        <v>37.54</v>
      </c>
      <c r="DL7" s="39">
        <v>39.14</v>
      </c>
      <c r="DM7" s="39">
        <v>51.44</v>
      </c>
      <c r="DN7" s="39">
        <v>52.4</v>
      </c>
      <c r="DO7" s="39">
        <v>53.56</v>
      </c>
      <c r="DP7" s="39">
        <v>54.73</v>
      </c>
      <c r="DQ7" s="39">
        <v>55.77</v>
      </c>
      <c r="DR7" s="39">
        <v>55.77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16.77</v>
      </c>
      <c r="DY7" s="39">
        <v>18.05</v>
      </c>
      <c r="DZ7" s="39">
        <v>19.440000000000001</v>
      </c>
      <c r="EA7" s="39">
        <v>22.46</v>
      </c>
      <c r="EB7" s="39">
        <v>25.84</v>
      </c>
      <c r="EC7" s="39">
        <v>25.84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0.13</v>
      </c>
      <c r="EJ7" s="39">
        <v>0.26</v>
      </c>
      <c r="EK7" s="39">
        <v>0.24</v>
      </c>
      <c r="EL7" s="39">
        <v>0.27</v>
      </c>
      <c r="EM7" s="39">
        <v>0.24</v>
      </c>
      <c r="EN7" s="39">
        <v>0.24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原田　智光</cp:lastModifiedBy>
  <cp:lastPrinted>2020-02-03T01:26:18Z</cp:lastPrinted>
  <dcterms:created xsi:type="dcterms:W3CDTF">2019-12-05T04:26:00Z</dcterms:created>
  <dcterms:modified xsi:type="dcterms:W3CDTF">2020-02-05T23:49:07Z</dcterms:modified>
  <cp:category/>
</cp:coreProperties>
</file>