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GGN-FL01\Users\01山口\12総合政策部\1230財政課\課内共有\98調査報告担当\H31\52公営企業に係る「経営比較分析表」（平成30年度決算）の分析等について\99提出\"/>
    </mc:Choice>
  </mc:AlternateContent>
  <workbookProtection workbookAlgorithmName="SHA-512" workbookHashValue="piKf73hDmm7ttlZb1/ys6jdEQFLMhEWcuUuYNdeWlVD4f98PJpl53pZSeGEP6oizgwxpMV//QzKQSyJ0nUssKA==" workbookSaltValue="cIQMJKFHOGPKbTPuSzhtK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<sst xmlns="http://schemas.openxmlformats.org/spreadsheetml/2006/main" count="225" uniqueCount="111">
  <si>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</si>
  <si>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</si>
  <si>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</si>
  <si>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</si>
  <si>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</si>
  <si>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</si>
  <si>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</si>
  <si>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</si>
  <si>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</si>
  <si>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</si>
  <si>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</si>
  <si>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</si>
  <si>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</si>
  <si>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</si>
  <si>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</si>
  <si>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</si>
  <si>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</si>
  <si>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</si>
  <si>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</si>
  <si>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</si>
  <si>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</si>
  <si>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</si>
  <si>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</si>
  <si>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</si>
  <si>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</si>
  <si>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</si>
  <si>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</si>
  <si>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</si>
  <si>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</si>
  <si>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</si>
  <si>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</si>
  <si>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</si>
  <si>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</si>
  <si>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</si>
  <si>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</si>
  <si>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</si>
  <si>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</si>
  <si>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</si>
  <si>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</si>
  <si>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</si>
  <si>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</si>
  <si>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</si>
  <si>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</si>
  <si>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</si>
  <si>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</si>
  <si>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</si>
  <si>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</si>
  <si>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</si>
  <si>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</si>
  <si>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</si>
  <si>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</si>
  <si>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</si>
  <si>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</si>
  <si>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</si>
  <si>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</si>
  <si>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</si>
  <si>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</si>
  <si>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</si>
  <si>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</si>
  <si>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</si>
  <si>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</si>
  <si>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</si>
  <si>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</si>
  <si>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</si>
  <si>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</si>
  <si>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</si>
  <si>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</si>
  <si>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</si>
  <si>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</si>
  <si>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</si>
  <si>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</si>
  <si>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</si>
  <si>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</si>
  <si>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</si>
  <si>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</si>
  <si>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</si>
  <si>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</si>
  <si>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</si>
  <si>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</si>
  <si>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</si>
  <si>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</si>
  <si>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</si>
  <si>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</si>
  <si>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</si>
  <si>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</si>
  <si>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</si>
  <si>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</si>
  <si>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</si>
  <si>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</si>
  <si>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</si>
  <si>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</si>
  <si>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</si>
  <si>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</si>
  <si>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</si>
  <si>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</si>
  <si>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</si>
  <si>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</si>
  <si>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</si>
  <si>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</si>
  <si>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</si>
  <si>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</si>
  <si>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</si>
  <si>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</si>
  <si>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</si>
  <si>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</si>
  <si>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</si>
  <si>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</si>
  <si>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</si>
  <si>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がある阿東地域の人口減少に伴い、料金収入が減少している一方、施設の老朽化に伴う更新を進めているため、財政状況は非常に厳しい状況であり、今後も人口減少や施設の老朽化が進む見込みで、状況はさらに厳しさを増していくことが予測される。
　このような中、令和2年度に地方公営企業法を適用し、経営の機動性や自由度の向上を図るとともに、企業会計の導入により財政マネジメントの向上を図ることとしている。
　また、将来にわたって安全な水道水を安定供給するため、平成30年度に策定した経営戦略の取り組みを推進し、経営改善に努めていく。
　</t>
    <rPh sb="127" eb="129">
      <t>レイワ</t>
    </rPh>
    <rPh sb="131" eb="132">
      <t>ド</t>
    </rPh>
    <rPh sb="203" eb="205">
      <t>ショウライ</t>
    </rPh>
    <rPh sb="210" eb="212">
      <t>アンゼン</t>
    </rPh>
    <rPh sb="213" eb="216">
      <t>スイドウスイ</t>
    </rPh>
    <rPh sb="217" eb="219">
      <t>アンテイ</t>
    </rPh>
    <rPh sb="219" eb="221">
      <t>キョウキュウ</t>
    </rPh>
    <rPh sb="226" eb="228">
      <t>ヘイセイ</t>
    </rPh>
    <rPh sb="230" eb="232">
      <t>ネンド</t>
    </rPh>
    <rPh sb="233" eb="235">
      <t>サクテイ</t>
    </rPh>
    <rPh sb="237" eb="239">
      <t>ケイエイ</t>
    </rPh>
    <rPh sb="239" eb="241">
      <t>センリャク</t>
    </rPh>
    <rPh sb="242" eb="243">
      <t>ト</t>
    </rPh>
    <rPh sb="244" eb="245">
      <t>ク</t>
    </rPh>
    <rPh sb="247" eb="249">
      <t>スイシン</t>
    </rPh>
    <rPh sb="251" eb="253">
      <t>ケイエイ</t>
    </rPh>
    <rPh sb="253" eb="255">
      <t>カイゼン</t>
    </rPh>
    <rPh sb="256" eb="257">
      <t>ツト</t>
    </rPh>
    <phoneticPr fontId="4"/>
  </si>
  <si>
    <t>③管路更新率は、平成30年度から毎年度2㎞（総延長の0.97％）程度の管路更新を行っていくこととしたため、前年度と比較して大幅に増加している。</t>
    <rPh sb="1" eb="3">
      <t>カンロ</t>
    </rPh>
    <rPh sb="3" eb="5">
      <t>コウシン</t>
    </rPh>
    <rPh sb="5" eb="6">
      <t>リツ</t>
    </rPh>
    <rPh sb="8" eb="10">
      <t>ヘイセイ</t>
    </rPh>
    <rPh sb="12" eb="14">
      <t>ネンド</t>
    </rPh>
    <rPh sb="16" eb="18">
      <t>マイトシ</t>
    </rPh>
    <rPh sb="18" eb="19">
      <t>ド</t>
    </rPh>
    <rPh sb="22" eb="25">
      <t>ソウエンチョウ</t>
    </rPh>
    <rPh sb="32" eb="34">
      <t>テイド</t>
    </rPh>
    <rPh sb="35" eb="37">
      <t>カンロ</t>
    </rPh>
    <rPh sb="37" eb="39">
      <t>コウシン</t>
    </rPh>
    <rPh sb="40" eb="41">
      <t>オコナ</t>
    </rPh>
    <rPh sb="53" eb="56">
      <t>ゼンネンド</t>
    </rPh>
    <rPh sb="57" eb="59">
      <t>ヒカク</t>
    </rPh>
    <rPh sb="61" eb="63">
      <t>オオハバ</t>
    </rPh>
    <rPh sb="64" eb="66">
      <t>ゾウカ</t>
    </rPh>
    <phoneticPr fontId="4"/>
  </si>
  <si>
    <t>①収益的収支比率は、前年度から減少し類似団体平均値より低くなっている。また、一般会計繰入金を除いて算定した場合は51.09％となり、繰入金に頼った経営となっている。
④企業債残高対給水収益比率は、老朽施設の更新を進めているため年々増加しており、類似団体平均値より高くなっている。安定給水を行うために必要な投資ではあるが、借入額が過大になり過ぎないよう留意する必要がある。
⑤料金回収率は、100％を下回っており、水道料金で給水費用を賄えていない。また、類似団体平均値より低くなっており、類似団体の中でも給水人口密度が低く、さらに平成25年度の豪雨災害の復旧経費が嵩んでいることも要因と考えられる。収益の確保及び経費の削減に努める必要がある。
⑥給水原価は、料金回収率と同様の理由で類似団体平均値より高くなっており、経費の削減に努める必要がある。
⑦施設利用率は、類似団体平均値より高くなっており、類似団体より施設を効率的に使用できていると言えるが、反面、施設能力の余力が少なく、漏水事故時や渇水時において安定給水に課題を抱えている。
⑧有収率は、前年度から増加し、類似団体平均値とほぼ同じであるが、施設能力に余力が少ないこともあり、漏水を抑制していく必要がある。</t>
    <rPh sb="1" eb="4">
      <t>シュウエキテキ</t>
    </rPh>
    <rPh sb="4" eb="6">
      <t>シュウシ</t>
    </rPh>
    <rPh sb="6" eb="8">
      <t>ヒリツ</t>
    </rPh>
    <rPh sb="10" eb="13">
      <t>ゼンネンド</t>
    </rPh>
    <rPh sb="15" eb="17">
      <t>ゲンショウ</t>
    </rPh>
    <rPh sb="18" eb="20">
      <t>ルイジ</t>
    </rPh>
    <rPh sb="20" eb="22">
      <t>ダンタイ</t>
    </rPh>
    <rPh sb="22" eb="25">
      <t>ヘイキンチ</t>
    </rPh>
    <rPh sb="27" eb="28">
      <t>ヒク</t>
    </rPh>
    <rPh sb="38" eb="40">
      <t>イッパン</t>
    </rPh>
    <rPh sb="40" eb="42">
      <t>カイケイ</t>
    </rPh>
    <rPh sb="42" eb="44">
      <t>クリイレ</t>
    </rPh>
    <rPh sb="44" eb="45">
      <t>キン</t>
    </rPh>
    <rPh sb="46" eb="47">
      <t>ノゾ</t>
    </rPh>
    <rPh sb="49" eb="51">
      <t>サンテイ</t>
    </rPh>
    <rPh sb="53" eb="55">
      <t>バアイ</t>
    </rPh>
    <rPh sb="66" eb="68">
      <t>クリイレ</t>
    </rPh>
    <rPh sb="68" eb="69">
      <t>キン</t>
    </rPh>
    <rPh sb="70" eb="71">
      <t>タヨ</t>
    </rPh>
    <rPh sb="73" eb="75">
      <t>ケイエイ</t>
    </rPh>
    <rPh sb="84" eb="86">
      <t>キギョウ</t>
    </rPh>
    <rPh sb="86" eb="87">
      <t>サイ</t>
    </rPh>
    <rPh sb="87" eb="89">
      <t>ザンダカ</t>
    </rPh>
    <rPh sb="89" eb="90">
      <t>タイ</t>
    </rPh>
    <rPh sb="90" eb="92">
      <t>キュウスイ</t>
    </rPh>
    <rPh sb="92" eb="94">
      <t>シュウエキ</t>
    </rPh>
    <rPh sb="94" eb="96">
      <t>ヒリツ</t>
    </rPh>
    <rPh sb="98" eb="100">
      <t>ロウキュウ</t>
    </rPh>
    <rPh sb="100" eb="102">
      <t>シセツ</t>
    </rPh>
    <rPh sb="103" eb="105">
      <t>コウシン</t>
    </rPh>
    <rPh sb="106" eb="107">
      <t>スス</t>
    </rPh>
    <rPh sb="113" eb="115">
      <t>ネンネン</t>
    </rPh>
    <rPh sb="115" eb="117">
      <t>ゾウカ</t>
    </rPh>
    <rPh sb="122" eb="124">
      <t>ルイジ</t>
    </rPh>
    <rPh sb="124" eb="126">
      <t>ダンタイ</t>
    </rPh>
    <rPh sb="126" eb="129">
      <t>ヘイキンチ</t>
    </rPh>
    <rPh sb="131" eb="132">
      <t>タカ</t>
    </rPh>
    <rPh sb="139" eb="141">
      <t>アンテイ</t>
    </rPh>
    <rPh sb="141" eb="143">
      <t>キュウスイ</t>
    </rPh>
    <rPh sb="144" eb="145">
      <t>オコナ</t>
    </rPh>
    <rPh sb="149" eb="151">
      <t>ヒツヨウ</t>
    </rPh>
    <rPh sb="152" eb="154">
      <t>トウシ</t>
    </rPh>
    <rPh sb="160" eb="162">
      <t>カリイレ</t>
    </rPh>
    <rPh sb="162" eb="163">
      <t>ガク</t>
    </rPh>
    <rPh sb="164" eb="166">
      <t>カダイ</t>
    </rPh>
    <rPh sb="169" eb="170">
      <t>ス</t>
    </rPh>
    <rPh sb="175" eb="177">
      <t>リュウイ</t>
    </rPh>
    <rPh sb="179" eb="181">
      <t>ヒツヨウ</t>
    </rPh>
    <rPh sb="492" eb="493">
      <t>オナ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</si>
</sst>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0.2</c:v>
                </c:pt>
                <c:pt idx="2">
                  <c:v>0.82</c:v>
                </c:pt>
                <c:pt idx="3">
                  <c:v>0.18</c:v>
                </c:pt>
                <c:pt idx="4">
                  <c:v>2.04</c:v>
                </c:pt>
              </c:numCache>
            </c:numRef>
          </c:val>
          <c:extLst>
            <c:ext xmlns:c16="http://schemas.microsoft.com/office/drawing/2014/chart" uri="{C3380CC4-5D6E-409C-BE32-E72D297353CC}">
              <c16:uniqueId val="{00000000-2EC1-450A-BA71-63E01DC90D2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0.65</c:v>
                </c:pt>
                <c:pt idx="2">
                  <c:v>0.53</c:v>
                </c:pt>
                <c:pt idx="3">
                  <c:v>0.72</c:v>
                </c:pt>
                <c:pt idx="4">
                  <c:v>0.53</c:v>
                </c:pt>
              </c:numCache>
            </c:numRef>
          </c:val>
          <c:smooth val="0"/>
          <c:extLst>
            <c:ext xmlns:c16="http://schemas.microsoft.com/office/drawing/2014/chart" uri="{C3380CC4-5D6E-409C-BE32-E72D297353CC}">
              <c16:uniqueId val="{00000001-2EC1-450A-BA71-63E01DC90D2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62.36</c:v>
                </c:pt>
                <c:pt idx="1">
                  <c:v>66.489999999999995</c:v>
                </c:pt>
                <c:pt idx="2">
                  <c:v>68.72</c:v>
                </c:pt>
                <c:pt idx="3">
                  <c:v>63.1</c:v>
                </c:pt>
                <c:pt idx="4">
                  <c:v>61.97</c:v>
                </c:pt>
              </c:numCache>
            </c:numRef>
          </c:val>
          <c:extLst>
            <c:ext xmlns:c16="http://schemas.microsoft.com/office/drawing/2014/chart" uri="{C3380CC4-5D6E-409C-BE32-E72D297353CC}">
              <c16:uniqueId val="{00000000-C15E-4523-AE36-E46ABB8A194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57.29</c:v>
                </c:pt>
                <c:pt idx="2">
                  <c:v>55.9</c:v>
                </c:pt>
                <c:pt idx="3">
                  <c:v>57.3</c:v>
                </c:pt>
                <c:pt idx="4">
                  <c:v>56.76</c:v>
                </c:pt>
              </c:numCache>
            </c:numRef>
          </c:val>
          <c:smooth val="0"/>
          <c:extLst>
            <c:ext xmlns:c16="http://schemas.microsoft.com/office/drawing/2014/chart" uri="{C3380CC4-5D6E-409C-BE32-E72D297353CC}">
              <c16:uniqueId val="{00000001-C15E-4523-AE36-E46ABB8A194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76.03</c:v>
                </c:pt>
                <c:pt idx="1">
                  <c:v>71.540000000000006</c:v>
                </c:pt>
                <c:pt idx="2">
                  <c:v>67.989999999999995</c:v>
                </c:pt>
                <c:pt idx="3">
                  <c:v>71.66</c:v>
                </c:pt>
                <c:pt idx="4">
                  <c:v>72.98</c:v>
                </c:pt>
              </c:numCache>
            </c:numRef>
          </c:val>
          <c:extLst>
            <c:ext xmlns:c16="http://schemas.microsoft.com/office/drawing/2014/chart" uri="{C3380CC4-5D6E-409C-BE32-E72D297353CC}">
              <c16:uniqueId val="{00000000-9D4A-4240-8205-F87D128FD17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73.69</c:v>
                </c:pt>
                <c:pt idx="2">
                  <c:v>73.28</c:v>
                </c:pt>
                <c:pt idx="3">
                  <c:v>72.42</c:v>
                </c:pt>
                <c:pt idx="4">
                  <c:v>73.069999999999993</c:v>
                </c:pt>
              </c:numCache>
            </c:numRef>
          </c:val>
          <c:smooth val="0"/>
          <c:extLst>
            <c:ext xmlns:c16="http://schemas.microsoft.com/office/drawing/2014/chart" uri="{C3380CC4-5D6E-409C-BE32-E72D297353CC}">
              <c16:uniqueId val="{00000001-9D4A-4240-8205-F87D128FD17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56.99</c:v>
                </c:pt>
                <c:pt idx="1">
                  <c:v>60.53</c:v>
                </c:pt>
                <c:pt idx="2">
                  <c:v>71.44</c:v>
                </c:pt>
                <c:pt idx="3">
                  <c:v>79.03</c:v>
                </c:pt>
                <c:pt idx="4">
                  <c:v>72.12</c:v>
                </c:pt>
              </c:numCache>
            </c:numRef>
          </c:val>
          <c:extLst>
            <c:ext xmlns:c16="http://schemas.microsoft.com/office/drawing/2014/chart" uri="{C3380CC4-5D6E-409C-BE32-E72D297353CC}">
              <c16:uniqueId val="{00000000-6EDC-412C-9D10-1DF2D115DC9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76.27</c:v>
                </c:pt>
                <c:pt idx="2">
                  <c:v>77.56</c:v>
                </c:pt>
                <c:pt idx="3">
                  <c:v>78.510000000000005</c:v>
                </c:pt>
                <c:pt idx="4">
                  <c:v>77.91</c:v>
                </c:pt>
              </c:numCache>
            </c:numRef>
          </c:val>
          <c:smooth val="0"/>
          <c:extLst>
            <c:ext xmlns:c16="http://schemas.microsoft.com/office/drawing/2014/chart" uri="{C3380CC4-5D6E-409C-BE32-E72D297353CC}">
              <c16:uniqueId val="{00000001-6EDC-412C-9D10-1DF2D115DC9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8F-46AD-BF73-D10446C8AC7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8F-46AD-BF73-D10446C8AC7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85-460C-938B-F5C8C8F0C70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85-460C-938B-F5C8C8F0C70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BD-4410-B3D6-F2C18B58072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BD-4410-B3D6-F2C18B58072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AE-469D-BD4B-7C578997EA2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AE-469D-BD4B-7C578997EA2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1140.73</c:v>
                </c:pt>
                <c:pt idx="1">
                  <c:v>1643.85</c:v>
                </c:pt>
                <c:pt idx="2">
                  <c:v>1966.63</c:v>
                </c:pt>
                <c:pt idx="3">
                  <c:v>2617.73</c:v>
                </c:pt>
                <c:pt idx="4">
                  <c:v>3197.59</c:v>
                </c:pt>
              </c:numCache>
            </c:numRef>
          </c:val>
          <c:extLst>
            <c:ext xmlns:c16="http://schemas.microsoft.com/office/drawing/2014/chart" uri="{C3380CC4-5D6E-409C-BE32-E72D297353CC}">
              <c16:uniqueId val="{00000000-9220-40F3-A786-7A20A842727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1134.67</c:v>
                </c:pt>
                <c:pt idx="2">
                  <c:v>1144.79</c:v>
                </c:pt>
                <c:pt idx="3">
                  <c:v>1061.58</c:v>
                </c:pt>
                <c:pt idx="4">
                  <c:v>1007.7</c:v>
                </c:pt>
              </c:numCache>
            </c:numRef>
          </c:val>
          <c:smooth val="0"/>
          <c:extLst>
            <c:ext xmlns:c16="http://schemas.microsoft.com/office/drawing/2014/chart" uri="{C3380CC4-5D6E-409C-BE32-E72D297353CC}">
              <c16:uniqueId val="{00000001-9220-40F3-A786-7A20A842727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32.96</c:v>
                </c:pt>
                <c:pt idx="1">
                  <c:v>33.94</c:v>
                </c:pt>
                <c:pt idx="2">
                  <c:v>33.520000000000003</c:v>
                </c:pt>
                <c:pt idx="3">
                  <c:v>31.1</c:v>
                </c:pt>
                <c:pt idx="4">
                  <c:v>35.54</c:v>
                </c:pt>
              </c:numCache>
            </c:numRef>
          </c:val>
          <c:extLst>
            <c:ext xmlns:c16="http://schemas.microsoft.com/office/drawing/2014/chart" uri="{C3380CC4-5D6E-409C-BE32-E72D297353CC}">
              <c16:uniqueId val="{00000000-F39B-47F8-8C17-D4D081B1C2D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40.6</c:v>
                </c:pt>
                <c:pt idx="2">
                  <c:v>56.04</c:v>
                </c:pt>
                <c:pt idx="3">
                  <c:v>58.52</c:v>
                </c:pt>
                <c:pt idx="4">
                  <c:v>59.22</c:v>
                </c:pt>
              </c:numCache>
            </c:numRef>
          </c:val>
          <c:smooth val="0"/>
          <c:extLst>
            <c:ext xmlns:c16="http://schemas.microsoft.com/office/drawing/2014/chart" uri="{C3380CC4-5D6E-409C-BE32-E72D297353CC}">
              <c16:uniqueId val="{00000001-F39B-47F8-8C17-D4D081B1C2D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538.59</c:v>
                </c:pt>
                <c:pt idx="1">
                  <c:v>518.76</c:v>
                </c:pt>
                <c:pt idx="2">
                  <c:v>535.74</c:v>
                </c:pt>
                <c:pt idx="3">
                  <c:v>580.02</c:v>
                </c:pt>
                <c:pt idx="4">
                  <c:v>515.39</c:v>
                </c:pt>
              </c:numCache>
            </c:numRef>
          </c:val>
          <c:extLst>
            <c:ext xmlns:c16="http://schemas.microsoft.com/office/drawing/2014/chart" uri="{C3380CC4-5D6E-409C-BE32-E72D297353CC}">
              <c16:uniqueId val="{00000000-60D5-4CB8-8652-AB01510B23F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60D5-4CB8-8652-AB01510B23F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K12" sqref="BK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山口市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192246</v>
      </c>
      <c r="AM8" s="66"/>
      <c r="AN8" s="66"/>
      <c r="AO8" s="66"/>
      <c r="AP8" s="66"/>
      <c r="AQ8" s="66"/>
      <c r="AR8" s="66"/>
      <c r="AS8" s="66"/>
      <c r="AT8" s="65">
        <f>データ!$S$6</f>
        <v>1023.23</v>
      </c>
      <c r="AU8" s="65"/>
      <c r="AV8" s="65"/>
      <c r="AW8" s="65"/>
      <c r="AX8" s="65"/>
      <c r="AY8" s="65"/>
      <c r="AZ8" s="65"/>
      <c r="BA8" s="65"/>
      <c r="BB8" s="65">
        <f>データ!$T$6</f>
        <v>187.88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2.35</v>
      </c>
      <c r="Q10" s="65"/>
      <c r="R10" s="65"/>
      <c r="S10" s="65"/>
      <c r="T10" s="65"/>
      <c r="U10" s="65"/>
      <c r="V10" s="65"/>
      <c r="W10" s="66">
        <f>データ!$Q$6</f>
        <v>3090</v>
      </c>
      <c r="X10" s="66"/>
      <c r="Y10" s="66"/>
      <c r="Z10" s="66"/>
      <c r="AA10" s="66"/>
      <c r="AB10" s="66"/>
      <c r="AC10" s="66"/>
      <c r="AD10" s="2"/>
      <c r="AE10" s="2"/>
      <c r="AF10" s="2"/>
      <c r="AG10" s="2"/>
      <c r="AH10" s="2"/>
      <c r="AI10" s="2"/>
      <c r="AJ10" s="2"/>
      <c r="AK10" s="2"/>
      <c r="AL10" s="66">
        <f>データ!$U$6</f>
        <v>4489</v>
      </c>
      <c r="AM10" s="66"/>
      <c r="AN10" s="66"/>
      <c r="AO10" s="66"/>
      <c r="AP10" s="66"/>
      <c r="AQ10" s="66"/>
      <c r="AR10" s="66"/>
      <c r="AS10" s="66"/>
      <c r="AT10" s="65">
        <f>データ!$V$6</f>
        <v>69.599999999999994</v>
      </c>
      <c r="AU10" s="65"/>
      <c r="AV10" s="65"/>
      <c r="AW10" s="65"/>
      <c r="AX10" s="65"/>
      <c r="AY10" s="65"/>
      <c r="AZ10" s="65"/>
      <c r="BA10" s="65"/>
      <c r="BB10" s="65">
        <f>データ!$W$6</f>
        <v>64.5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108</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gvLgvUxfkvFAhw9MVRwLr4zNpPCKkAYcfjrDVXuGlrOJH/r8iXHFHDlah7jswHStPdNvN9x+WlSoCRLlIdJwTw==" saltValue="QYBMB5pE0AJULoOyxecV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352039</v>
      </c>
      <c r="D6" s="34">
        <f t="shared" si="3"/>
        <v>47</v>
      </c>
      <c r="E6" s="34">
        <f t="shared" si="3"/>
        <v>1</v>
      </c>
      <c r="F6" s="34">
        <f t="shared" si="3"/>
        <v>0</v>
      </c>
      <c r="G6" s="34">
        <f t="shared" si="3"/>
        <v>0</v>
      </c>
      <c r="H6" s="34" t="str">
        <f t="shared" si="3"/>
        <v>山口県　山口市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2.35</v>
      </c>
      <c r="Q6" s="35">
        <f t="shared" si="3"/>
        <v>3090</v>
      </c>
      <c r="R6" s="35">
        <f t="shared" si="3"/>
        <v>192246</v>
      </c>
      <c r="S6" s="35">
        <f t="shared" si="3"/>
        <v>1023.23</v>
      </c>
      <c r="T6" s="35">
        <f t="shared" si="3"/>
        <v>187.88</v>
      </c>
      <c r="U6" s="35">
        <f t="shared" si="3"/>
        <v>4489</v>
      </c>
      <c r="V6" s="35">
        <f t="shared" si="3"/>
        <v>69.599999999999994</v>
      </c>
      <c r="W6" s="35">
        <f t="shared" si="3"/>
        <v>64.5</v>
      </c>
      <c r="X6" s="36">
        <f>IF(X7="",NA(),X7)</f>
        <v>56.99</v>
      </c>
      <c r="Y6" s="36">
        <f t="shared" ref="Y6:AG6" si="4">IF(Y7="",NA(),Y7)</f>
        <v>60.53</v>
      </c>
      <c r="Z6" s="36">
        <f t="shared" si="4"/>
        <v>71.44</v>
      </c>
      <c r="AA6" s="36">
        <f t="shared" si="4"/>
        <v>79.03</v>
      </c>
      <c r="AB6" s="36">
        <f t="shared" si="4"/>
        <v>72.12</v>
      </c>
      <c r="AC6" s="36">
        <f t="shared" si="4"/>
        <v>75.09</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1140.73</v>
      </c>
      <c r="BF6" s="36">
        <f t="shared" ref="BF6:BN6" si="7">IF(BF7="",NA(),BF7)</f>
        <v>1643.85</v>
      </c>
      <c r="BG6" s="36">
        <f t="shared" si="7"/>
        <v>1966.63</v>
      </c>
      <c r="BH6" s="36">
        <f t="shared" si="7"/>
        <v>2617.73</v>
      </c>
      <c r="BI6" s="36">
        <f t="shared" si="7"/>
        <v>3197.59</v>
      </c>
      <c r="BJ6" s="36">
        <f t="shared" si="7"/>
        <v>1228.58</v>
      </c>
      <c r="BK6" s="36">
        <f t="shared" si="7"/>
        <v>1134.67</v>
      </c>
      <c r="BL6" s="36">
        <f t="shared" si="7"/>
        <v>1144.79</v>
      </c>
      <c r="BM6" s="36">
        <f t="shared" si="7"/>
        <v>1061.58</v>
      </c>
      <c r="BN6" s="36">
        <f t="shared" si="7"/>
        <v>1007.7</v>
      </c>
      <c r="BO6" s="35" t="str">
        <f>IF(BO7="","",IF(BO7="-","【-】","【"&amp;SUBSTITUTE(TEXT(BO7,"#,##0.00"),"-","△")&amp;"】"))</f>
        <v>【1,074.14】</v>
      </c>
      <c r="BP6" s="36">
        <f>IF(BP7="",NA(),BP7)</f>
        <v>32.96</v>
      </c>
      <c r="BQ6" s="36">
        <f t="shared" ref="BQ6:BY6" si="8">IF(BQ7="",NA(),BQ7)</f>
        <v>33.94</v>
      </c>
      <c r="BR6" s="36">
        <f t="shared" si="8"/>
        <v>33.520000000000003</v>
      </c>
      <c r="BS6" s="36">
        <f t="shared" si="8"/>
        <v>31.1</v>
      </c>
      <c r="BT6" s="36">
        <f t="shared" si="8"/>
        <v>35.54</v>
      </c>
      <c r="BU6" s="36">
        <f t="shared" si="8"/>
        <v>53.81</v>
      </c>
      <c r="BV6" s="36">
        <f t="shared" si="8"/>
        <v>40.6</v>
      </c>
      <c r="BW6" s="36">
        <f t="shared" si="8"/>
        <v>56.04</v>
      </c>
      <c r="BX6" s="36">
        <f t="shared" si="8"/>
        <v>58.52</v>
      </c>
      <c r="BY6" s="36">
        <f t="shared" si="8"/>
        <v>59.22</v>
      </c>
      <c r="BZ6" s="35" t="str">
        <f>IF(BZ7="","",IF(BZ7="-","【-】","【"&amp;SUBSTITUTE(TEXT(BZ7,"#,##0.00"),"-","△")&amp;"】"))</f>
        <v>【54.36】</v>
      </c>
      <c r="CA6" s="36">
        <f>IF(CA7="",NA(),CA7)</f>
        <v>538.59</v>
      </c>
      <c r="CB6" s="36">
        <f t="shared" ref="CB6:CJ6" si="9">IF(CB7="",NA(),CB7)</f>
        <v>518.76</v>
      </c>
      <c r="CC6" s="36">
        <f t="shared" si="9"/>
        <v>535.74</v>
      </c>
      <c r="CD6" s="36">
        <f t="shared" si="9"/>
        <v>580.02</v>
      </c>
      <c r="CE6" s="36">
        <f t="shared" si="9"/>
        <v>515.39</v>
      </c>
      <c r="CF6" s="36">
        <f t="shared" si="9"/>
        <v>284.64999999999998</v>
      </c>
      <c r="CG6" s="36">
        <f t="shared" si="9"/>
        <v>440.03</v>
      </c>
      <c r="CH6" s="36">
        <f t="shared" si="9"/>
        <v>304.35000000000002</v>
      </c>
      <c r="CI6" s="36">
        <f t="shared" si="9"/>
        <v>296.3</v>
      </c>
      <c r="CJ6" s="36">
        <f t="shared" si="9"/>
        <v>292.89999999999998</v>
      </c>
      <c r="CK6" s="35" t="str">
        <f>IF(CK7="","",IF(CK7="-","【-】","【"&amp;SUBSTITUTE(TEXT(CK7,"#,##0.00"),"-","△")&amp;"】"))</f>
        <v>【296.40】</v>
      </c>
      <c r="CL6" s="36">
        <f>IF(CL7="",NA(),CL7)</f>
        <v>62.36</v>
      </c>
      <c r="CM6" s="36">
        <f t="shared" ref="CM6:CU6" si="10">IF(CM7="",NA(),CM7)</f>
        <v>66.489999999999995</v>
      </c>
      <c r="CN6" s="36">
        <f t="shared" si="10"/>
        <v>68.72</v>
      </c>
      <c r="CO6" s="36">
        <f t="shared" si="10"/>
        <v>63.1</v>
      </c>
      <c r="CP6" s="36">
        <f t="shared" si="10"/>
        <v>61.97</v>
      </c>
      <c r="CQ6" s="36">
        <f t="shared" si="10"/>
        <v>58.96</v>
      </c>
      <c r="CR6" s="36">
        <f t="shared" si="10"/>
        <v>57.29</v>
      </c>
      <c r="CS6" s="36">
        <f t="shared" si="10"/>
        <v>55.9</v>
      </c>
      <c r="CT6" s="36">
        <f t="shared" si="10"/>
        <v>57.3</v>
      </c>
      <c r="CU6" s="36">
        <f t="shared" si="10"/>
        <v>56.76</v>
      </c>
      <c r="CV6" s="35" t="str">
        <f>IF(CV7="","",IF(CV7="-","【-】","【"&amp;SUBSTITUTE(TEXT(CV7,"#,##0.00"),"-","△")&amp;"】"))</f>
        <v>【55.95】</v>
      </c>
      <c r="CW6" s="36">
        <f>IF(CW7="",NA(),CW7)</f>
        <v>76.03</v>
      </c>
      <c r="CX6" s="36">
        <f t="shared" ref="CX6:DF6" si="11">IF(CX7="",NA(),CX7)</f>
        <v>71.540000000000006</v>
      </c>
      <c r="CY6" s="36">
        <f t="shared" si="11"/>
        <v>67.989999999999995</v>
      </c>
      <c r="CZ6" s="36">
        <f t="shared" si="11"/>
        <v>71.66</v>
      </c>
      <c r="DA6" s="36">
        <f t="shared" si="11"/>
        <v>72.98</v>
      </c>
      <c r="DB6" s="36">
        <f t="shared" si="11"/>
        <v>76.58</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v>
      </c>
      <c r="EF6" s="36">
        <f t="shared" si="14"/>
        <v>0.82</v>
      </c>
      <c r="EG6" s="36">
        <f t="shared" si="14"/>
        <v>0.18</v>
      </c>
      <c r="EH6" s="36">
        <f t="shared" si="14"/>
        <v>2.04</v>
      </c>
      <c r="EI6" s="36">
        <f t="shared" si="14"/>
        <v>0.98</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352039</v>
      </c>
      <c r="D7" s="38">
        <v>47</v>
      </c>
      <c r="E7" s="38">
        <v>1</v>
      </c>
      <c r="F7" s="38">
        <v>0</v>
      </c>
      <c r="G7" s="38">
        <v>0</v>
      </c>
      <c r="H7" s="38" t="s">
        <v>95</v>
      </c>
      <c r="I7" s="38" t="s">
        <v>96</v>
      </c>
      <c r="J7" s="38" t="s">
        <v>97</v>
      </c>
      <c r="K7" s="38" t="s">
        <v>98</v>
      </c>
      <c r="L7" s="38" t="s">
        <v>99</v>
      </c>
      <c r="M7" s="38" t="s">
        <v>100</v>
      </c>
      <c r="N7" s="39" t="s">
        <v>101</v>
      </c>
      <c r="O7" s="39" t="s">
        <v>102</v>
      </c>
      <c r="P7" s="39">
        <v>2.35</v>
      </c>
      <c r="Q7" s="39">
        <v>3090</v>
      </c>
      <c r="R7" s="39">
        <v>192246</v>
      </c>
      <c r="S7" s="39">
        <v>1023.23</v>
      </c>
      <c r="T7" s="39">
        <v>187.88</v>
      </c>
      <c r="U7" s="39">
        <v>4489</v>
      </c>
      <c r="V7" s="39">
        <v>69.599999999999994</v>
      </c>
      <c r="W7" s="39">
        <v>64.5</v>
      </c>
      <c r="X7" s="39">
        <v>56.99</v>
      </c>
      <c r="Y7" s="39">
        <v>60.53</v>
      </c>
      <c r="Z7" s="39">
        <v>71.44</v>
      </c>
      <c r="AA7" s="39">
        <v>79.03</v>
      </c>
      <c r="AB7" s="39">
        <v>72.12</v>
      </c>
      <c r="AC7" s="39">
        <v>75.09</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1140.73</v>
      </c>
      <c r="BF7" s="39">
        <v>1643.85</v>
      </c>
      <c r="BG7" s="39">
        <v>1966.63</v>
      </c>
      <c r="BH7" s="39">
        <v>2617.73</v>
      </c>
      <c r="BI7" s="39">
        <v>3197.59</v>
      </c>
      <c r="BJ7" s="39">
        <v>1228.58</v>
      </c>
      <c r="BK7" s="39">
        <v>1134.67</v>
      </c>
      <c r="BL7" s="39">
        <v>1144.79</v>
      </c>
      <c r="BM7" s="39">
        <v>1061.58</v>
      </c>
      <c r="BN7" s="39">
        <v>1007.7</v>
      </c>
      <c r="BO7" s="39">
        <v>1074.1400000000001</v>
      </c>
      <c r="BP7" s="39">
        <v>32.96</v>
      </c>
      <c r="BQ7" s="39">
        <v>33.94</v>
      </c>
      <c r="BR7" s="39">
        <v>33.520000000000003</v>
      </c>
      <c r="BS7" s="39">
        <v>31.1</v>
      </c>
      <c r="BT7" s="39">
        <v>35.54</v>
      </c>
      <c r="BU7" s="39">
        <v>53.81</v>
      </c>
      <c r="BV7" s="39">
        <v>40.6</v>
      </c>
      <c r="BW7" s="39">
        <v>56.04</v>
      </c>
      <c r="BX7" s="39">
        <v>58.52</v>
      </c>
      <c r="BY7" s="39">
        <v>59.22</v>
      </c>
      <c r="BZ7" s="39">
        <v>54.36</v>
      </c>
      <c r="CA7" s="39">
        <v>538.59</v>
      </c>
      <c r="CB7" s="39">
        <v>518.76</v>
      </c>
      <c r="CC7" s="39">
        <v>535.74</v>
      </c>
      <c r="CD7" s="39">
        <v>580.02</v>
      </c>
      <c r="CE7" s="39">
        <v>515.39</v>
      </c>
      <c r="CF7" s="39">
        <v>284.64999999999998</v>
      </c>
      <c r="CG7" s="39">
        <v>440.03</v>
      </c>
      <c r="CH7" s="39">
        <v>304.35000000000002</v>
      </c>
      <c r="CI7" s="39">
        <v>296.3</v>
      </c>
      <c r="CJ7" s="39">
        <v>292.89999999999998</v>
      </c>
      <c r="CK7" s="39">
        <v>296.39999999999998</v>
      </c>
      <c r="CL7" s="39">
        <v>62.36</v>
      </c>
      <c r="CM7" s="39">
        <v>66.489999999999995</v>
      </c>
      <c r="CN7" s="39">
        <v>68.72</v>
      </c>
      <c r="CO7" s="39">
        <v>63.1</v>
      </c>
      <c r="CP7" s="39">
        <v>61.97</v>
      </c>
      <c r="CQ7" s="39">
        <v>58.96</v>
      </c>
      <c r="CR7" s="39">
        <v>57.29</v>
      </c>
      <c r="CS7" s="39">
        <v>55.9</v>
      </c>
      <c r="CT7" s="39">
        <v>57.3</v>
      </c>
      <c r="CU7" s="39">
        <v>56.76</v>
      </c>
      <c r="CV7" s="39">
        <v>55.95</v>
      </c>
      <c r="CW7" s="39">
        <v>76.03</v>
      </c>
      <c r="CX7" s="39">
        <v>71.540000000000006</v>
      </c>
      <c r="CY7" s="39">
        <v>67.989999999999995</v>
      </c>
      <c r="CZ7" s="39">
        <v>71.66</v>
      </c>
      <c r="DA7" s="39">
        <v>72.98</v>
      </c>
      <c r="DB7" s="39">
        <v>76.58</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0.2</v>
      </c>
      <c r="EF7" s="39">
        <v>0.82</v>
      </c>
      <c r="EG7" s="39">
        <v>0.18</v>
      </c>
      <c r="EH7" s="39">
        <v>2.04</v>
      </c>
      <c r="EI7" s="39">
        <v>0.98</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01803</cp:lastModifiedBy>
  <dcterms:created xsi:type="dcterms:W3CDTF">2019-12-05T04:38:59Z</dcterms:created>
  <dcterms:modified xsi:type="dcterms:W3CDTF">2020-02-04T22:18:24Z</dcterms:modified>
  <cp:category/>
</cp:coreProperties>
</file>