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ZkKzyZUGXMx7TBKs0eNZmlsCwDtA1x4tkydZeJqQWIvABQbHwUGoLNxeqhhsJ9j9rZPEhOXER6IwCmd/XM8ofA==" workbookSaltValue="VRCVbeq1rCbuga6qXMKV5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A51" i="4" l="1"/>
  <c r="MI76" i="4"/>
  <c r="HJ51" i="4"/>
  <c r="MA30" i="4"/>
  <c r="CS30" i="4"/>
  <c r="BZ76" i="4"/>
  <c r="IT76" i="4"/>
  <c r="CS51" i="4"/>
  <c r="HJ30" i="4"/>
  <c r="C11" i="5"/>
  <c r="D11" i="5"/>
  <c r="E11" i="5"/>
  <c r="B11" i="5"/>
  <c r="BK76" i="4" l="1"/>
  <c r="LH51" i="4"/>
  <c r="IE76" i="4"/>
  <c r="LT76" i="4"/>
  <c r="GQ51" i="4"/>
  <c r="LH30" i="4"/>
  <c r="BZ51" i="4"/>
  <c r="GQ30" i="4"/>
  <c r="BZ30" i="4"/>
  <c r="BG30" i="4"/>
  <c r="AV76" i="4"/>
  <c r="KO51" i="4"/>
  <c r="FX51" i="4"/>
  <c r="KO30" i="4"/>
  <c r="HP76" i="4"/>
  <c r="FX30" i="4"/>
  <c r="LE76" i="4"/>
  <c r="BG51" i="4"/>
  <c r="JV30" i="4"/>
  <c r="HA76" i="4"/>
  <c r="AN51" i="4"/>
  <c r="FE30" i="4"/>
  <c r="JV51" i="4"/>
  <c r="FE51" i="4"/>
  <c r="AN30" i="4"/>
  <c r="KP76" i="4"/>
  <c r="AG76" i="4"/>
  <c r="KA76" i="4"/>
  <c r="EL51" i="4"/>
  <c r="JC30" i="4"/>
  <c r="R76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<sst xmlns="http://schemas.openxmlformats.org/spreadsheetml/2006/main" count="278" uniqueCount="131">
  <si>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</si>
  <si>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</si>
  <si>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</si>
  <si>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</si>
  <si>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</si>
  <si>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</si>
  <si>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</si>
  <si>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</si>
  <si>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</si>
  <si>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</si>
  <si>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</si>
  <si>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</si>
  <si>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</si>
  <si>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</si>
  <si>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</si>
  <si>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</si>
  <si>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</si>
  <si>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</si>
  <si>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</si>
  <si>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</si>
  <si>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</si>
  <si>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</si>
  <si>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</si>
  <si>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</si>
  <si>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</si>
  <si>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</si>
  <si>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</si>
  <si>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</si>
  <si>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</si>
  <si>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</si>
  <si>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</si>
  <si>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</si>
  <si>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</si>
  <si>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</si>
  <si>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</si>
  <si>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</si>
  <si>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</si>
  <si>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</si>
  <si>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</si>
  <si>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</si>
  <si>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</si>
  <si>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</si>
  <si>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</si>
  <si>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</si>
  <si>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</si>
  <si>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</si>
  <si>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</si>
  <si>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</si>
  <si>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</si>
  <si>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</si>
  <si>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</si>
  <si>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</si>
  <si>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</si>
  <si>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</si>
  <si>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</si>
  <si>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</si>
  <si>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</si>
  <si>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</si>
  <si>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</si>
  <si>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</si>
  <si>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</si>
  <si>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</si>
  <si>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</si>
  <si>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</si>
  <si>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</si>
  <si>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</si>
  <si>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</si>
  <si>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</si>
  <si>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</si>
  <si>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</si>
  <si>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</si>
  <si>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</si>
  <si>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</si>
  <si>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</si>
  <si>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</si>
  <si>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</si>
  <si>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</si>
  <si>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</si>
  <si>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</si>
  <si>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</si>
  <si>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</si>
  <si>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</si>
  <si>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</si>
  <si>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</si>
  <si>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</si>
  <si>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</si>
  <si>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</si>
  <si>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</si>
  <si>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</si>
  <si>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</si>
  <si>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</si>
  <si>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</si>
  <si>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</si>
  <si>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</si>
  <si>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</si>
  <si>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</si>
  <si>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</si>
  <si>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</si>
  <si>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</si>
  <si>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</si>
  <si>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</si>
  <si>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</si>
  <si>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</si>
  <si>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</si>
  <si>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</si>
  <si>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</si>
  <si>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</si>
  <si>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</si>
  <si>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</si>
  <si>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山口県　宇部市</t>
  </si>
  <si>
    <t>宇部市営寿町第二有料駐車場</t>
  </si>
  <si>
    <t>法非適用</t>
  </si>
  <si>
    <t>駐車場整備事業</t>
  </si>
  <si>
    <t>-</t>
  </si>
  <si>
    <t>Ａ３Ｂ２</t>
  </si>
  <si>
    <t>非設置</t>
  </si>
  <si>
    <t>該当数値なし</t>
  </si>
  <si>
    <t>届出駐車場</t>
  </si>
  <si>
    <t>広場式</t>
  </si>
  <si>
    <t>公共施設</t>
  </si>
  <si>
    <t>有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</si>
  <si>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</si>
  <si>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</si>
  <si>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</si>
  <si>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</si>
  <si>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</si>
  <si>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</si>
  <si>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当施設は、広場式であるため、大規模な設備投資の予定はないが、自動料金精算システムの更新等、設備更新に当たっては、利用状況等を勘案しながら、過大な投資とならないよう努める。</t>
    <phoneticPr fontId="5"/>
  </si>
  <si>
    <t>収益的収支比率については、類似施設平均値を下回ってはいるが、100%以上あり、黒字経営が続いている。売上高ＧＯＰ比率やＥＢＩＴＤＡからも、高い収益性が認められ、経営の健全性が確保できていると考える。</t>
    <rPh sb="13" eb="15">
      <t>ルイジ</t>
    </rPh>
    <rPh sb="15" eb="17">
      <t>シセツ</t>
    </rPh>
    <rPh sb="17" eb="20">
      <t>ヘイキンチ</t>
    </rPh>
    <rPh sb="21" eb="23">
      <t>シタマワ</t>
    </rPh>
    <rPh sb="34" eb="36">
      <t>イジョウ</t>
    </rPh>
    <rPh sb="39" eb="41">
      <t>クロジ</t>
    </rPh>
    <phoneticPr fontId="5"/>
  </si>
  <si>
    <t>平成30年度の稼働率が、例年に比べてかなり上昇しているが、これは本市新庁舎の建設工事に当たり、市庁舎駐車場が閉鎖されたため、当施設を来客用駐車場として使用したことによるものである。
通常は、定期的な利用者に対して、一定割合を定期駐車枠として配分しており、通勤を主とする定期利用者によって、その枠が常に満車の状態であり、安定的な収入を確保している。</t>
    <rPh sb="0" eb="2">
      <t>ヘイセイ</t>
    </rPh>
    <rPh sb="4" eb="6">
      <t>ネンド</t>
    </rPh>
    <rPh sb="7" eb="9">
      <t>カドウ</t>
    </rPh>
    <rPh sb="9" eb="10">
      <t>リツ</t>
    </rPh>
    <rPh sb="66" eb="69">
      <t>ライキャクヨウ</t>
    </rPh>
    <rPh sb="91" eb="93">
      <t>ツウジョウ</t>
    </rPh>
    <rPh sb="95" eb="98">
      <t>テイキテキ</t>
    </rPh>
    <rPh sb="99" eb="102">
      <t>リヨウシャ</t>
    </rPh>
    <rPh sb="103" eb="104">
      <t>タイ</t>
    </rPh>
    <rPh sb="107" eb="109">
      <t>イッテイ</t>
    </rPh>
    <rPh sb="109" eb="111">
      <t>ワリアイ</t>
    </rPh>
    <rPh sb="112" eb="114">
      <t>テイキ</t>
    </rPh>
    <rPh sb="114" eb="116">
      <t>チュウシャ</t>
    </rPh>
    <rPh sb="116" eb="117">
      <t>ワク</t>
    </rPh>
    <rPh sb="120" eb="122">
      <t>ハイブン</t>
    </rPh>
    <rPh sb="127" eb="129">
      <t>ツウキン</t>
    </rPh>
    <rPh sb="130" eb="131">
      <t>シュ</t>
    </rPh>
    <rPh sb="134" eb="136">
      <t>テイキ</t>
    </rPh>
    <rPh sb="136" eb="139">
      <t>リヨウシャ</t>
    </rPh>
    <rPh sb="146" eb="147">
      <t>ワク</t>
    </rPh>
    <rPh sb="148" eb="149">
      <t>ツネ</t>
    </rPh>
    <rPh sb="150" eb="152">
      <t>マンシャ</t>
    </rPh>
    <rPh sb="153" eb="155">
      <t>ジョウタイ</t>
    </rPh>
    <rPh sb="159" eb="162">
      <t>アンテイテキ</t>
    </rPh>
    <rPh sb="163" eb="165">
      <t>シュウニュウ</t>
    </rPh>
    <rPh sb="166" eb="168">
      <t>カクホ</t>
    </rPh>
    <phoneticPr fontId="5"/>
  </si>
  <si>
    <t>本市の他の有料駐車場を含む全体の駐車場整備事業としては、収益的収支比率は100%を超えており、他会計からの繰入金や企業債残高もないため、独立採算による安定経営を果たしている。
当施設に関しては、収益性が高く、稼働率も安定的であるため、民間譲渡も含め、今後のあり方を検討をしていく必要がある。</t>
    <rPh sb="47" eb="48">
      <t>タ</t>
    </rPh>
    <rPh sb="101" eb="102">
      <t>タカ</t>
    </rPh>
    <rPh sb="104" eb="106">
      <t>カドウ</t>
    </rPh>
    <rPh sb="106" eb="107">
      <t>リツ</t>
    </rPh>
    <rPh sb="108" eb="111">
      <t>アンテイテキ</t>
    </rPh>
    <rPh sb="117" eb="119">
      <t>ミンカン</t>
    </rPh>
    <rPh sb="119" eb="121">
      <t>ジョウト</t>
    </rPh>
    <rPh sb="122" eb="123">
      <t>フク</t>
    </rPh>
    <rPh sb="125" eb="127">
      <t>コンゴ</t>
    </rPh>
    <rPh sb="130" eb="131">
      <t>カタ</t>
    </rPh>
    <rPh sb="132" eb="134">
      <t>ケントウ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</si>
</sst>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229.4</c:v>
                </c:pt>
                <c:pt idx="1">
                  <c:v>187</c:v>
                </c:pt>
                <c:pt idx="2">
                  <c:v>197.3</c:v>
                </c:pt>
                <c:pt idx="3">
                  <c:v>201.7</c:v>
                </c:pt>
                <c:pt idx="4">
                  <c:v>276.60000000000002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67-476B-9119-BF46C4C5E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39712"/>
        <c:axId val="100759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277.8</c:v>
                </c:pt>
                <c:pt idx="1">
                  <c:v>443.6</c:v>
                </c:pt>
                <c:pt idx="2">
                  <c:v>355.6</c:v>
                </c:pt>
                <c:pt idx="3">
                  <c:v>358.6</c:v>
                </c:pt>
                <c:pt idx="4">
                  <c:v>298.39999999999998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67-476B-9119-BF46C4C5E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39712"/>
        <c:axId val="100759040"/>
      </c:lineChart>
      <c:dateAx>
        <c:axId val="100739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759040"/>
        <c:crosses val="autoZero"/>
        <c:auto val="1"/>
        <c:lblOffset val="100"/>
        <c:baseTimeUnit val="years"/>
      </c:dateAx>
      <c:valAx>
        <c:axId val="100759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07397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FC-4DB6-9F14-14C44BCCA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18112"/>
        <c:axId val="103437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85.4</c:v>
                </c:pt>
                <c:pt idx="2">
                  <c:v>69.900000000000006</c:v>
                </c:pt>
                <c:pt idx="3">
                  <c:v>59.6</c:v>
                </c:pt>
                <c:pt idx="4">
                  <c:v>51.8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FC-4DB6-9F14-14C44BCCA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418112"/>
        <c:axId val="103437440"/>
      </c:lineChart>
      <c:dateAx>
        <c:axId val="103418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437440"/>
        <c:crosses val="autoZero"/>
        <c:auto val="1"/>
        <c:lblOffset val="100"/>
        <c:baseTimeUnit val="years"/>
      </c:dateAx>
      <c:valAx>
        <c:axId val="103437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3418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3D-4D50-881B-F9B4A9485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90688"/>
        <c:axId val="103492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A3D-4D50-881B-F9B4A9485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490688"/>
        <c:axId val="103492608"/>
      </c:lineChart>
      <c:dateAx>
        <c:axId val="103490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492608"/>
        <c:crosses val="autoZero"/>
        <c:auto val="1"/>
        <c:lblOffset val="100"/>
        <c:baseTimeUnit val="years"/>
      </c:dateAx>
      <c:valAx>
        <c:axId val="103492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3490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33-41D6-B010-506F7AC30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36992"/>
        <c:axId val="103638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33-41D6-B010-506F7AC30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36992"/>
        <c:axId val="103638912"/>
      </c:lineChart>
      <c:dateAx>
        <c:axId val="103636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638912"/>
        <c:crosses val="autoZero"/>
        <c:auto val="1"/>
        <c:lblOffset val="100"/>
        <c:baseTimeUnit val="years"/>
      </c:dateAx>
      <c:valAx>
        <c:axId val="103638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36369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CD-4848-8DC2-48FE6DE95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75776"/>
        <c:axId val="103923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2.1</c:v>
                </c:pt>
                <c:pt idx="1">
                  <c:v>2.2999999999999998</c:v>
                </c:pt>
                <c:pt idx="2">
                  <c:v>2.7</c:v>
                </c:pt>
                <c:pt idx="3">
                  <c:v>2.2999999999999998</c:v>
                </c:pt>
                <c:pt idx="4">
                  <c:v>9.6999999999999993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CD-4848-8DC2-48FE6DE95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75776"/>
        <c:axId val="103923712"/>
      </c:lineChart>
      <c:dateAx>
        <c:axId val="103675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923712"/>
        <c:crosses val="autoZero"/>
        <c:auto val="1"/>
        <c:lblOffset val="100"/>
        <c:baseTimeUnit val="years"/>
      </c:dateAx>
      <c:valAx>
        <c:axId val="103923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36757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7B-4703-91F5-3B872369F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056704"/>
        <c:axId val="104145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48</c:v>
                </c:pt>
                <c:pt idx="2">
                  <c:v>54</c:v>
                </c:pt>
                <c:pt idx="3">
                  <c:v>33</c:v>
                </c:pt>
                <c:pt idx="4">
                  <c:v>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07B-4703-91F5-3B872369F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56704"/>
        <c:axId val="104145280"/>
      </c:lineChart>
      <c:dateAx>
        <c:axId val="104056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145280"/>
        <c:crosses val="autoZero"/>
        <c:auto val="1"/>
        <c:lblOffset val="100"/>
        <c:baseTimeUnit val="years"/>
      </c:dateAx>
      <c:valAx>
        <c:axId val="104145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40567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40</c:v>
                </c:pt>
                <c:pt idx="1">
                  <c:v>33.299999999999997</c:v>
                </c:pt>
                <c:pt idx="2">
                  <c:v>35</c:v>
                </c:pt>
                <c:pt idx="3">
                  <c:v>40</c:v>
                </c:pt>
                <c:pt idx="4">
                  <c:v>121.7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95-41C2-8959-C0C6DDE97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629376"/>
        <c:axId val="128719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149.5</c:v>
                </c:pt>
                <c:pt idx="1">
                  <c:v>154.1</c:v>
                </c:pt>
                <c:pt idx="2">
                  <c:v>151.6</c:v>
                </c:pt>
                <c:pt idx="3">
                  <c:v>151.19999999999999</c:v>
                </c:pt>
                <c:pt idx="4">
                  <c:v>153.80000000000001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95-41C2-8959-C0C6DDE97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29376"/>
        <c:axId val="128719104"/>
      </c:lineChart>
      <c:dateAx>
        <c:axId val="128629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8719104"/>
        <c:crosses val="autoZero"/>
        <c:auto val="1"/>
        <c:lblOffset val="100"/>
        <c:baseTimeUnit val="years"/>
      </c:dateAx>
      <c:valAx>
        <c:axId val="128719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86293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59.1</c:v>
                </c:pt>
                <c:pt idx="1">
                  <c:v>53.9</c:v>
                </c:pt>
                <c:pt idx="2">
                  <c:v>55.3</c:v>
                </c:pt>
                <c:pt idx="3">
                  <c:v>55.4</c:v>
                </c:pt>
                <c:pt idx="4">
                  <c:v>65.599999999999994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C5-4343-A705-DEDB10F0A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036288"/>
        <c:axId val="178333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32.299999999999997</c:v>
                </c:pt>
                <c:pt idx="1">
                  <c:v>33.4</c:v>
                </c:pt>
                <c:pt idx="2">
                  <c:v>32.299999999999997</c:v>
                </c:pt>
                <c:pt idx="3">
                  <c:v>22.3</c:v>
                </c:pt>
                <c:pt idx="4">
                  <c:v>27.1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C5-4343-A705-DEDB10F0A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036288"/>
        <c:axId val="178333184"/>
      </c:lineChart>
      <c:dateAx>
        <c:axId val="177036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8333184"/>
        <c:crosses val="autoZero"/>
        <c:auto val="1"/>
        <c:lblOffset val="100"/>
        <c:baseTimeUnit val="years"/>
      </c:dateAx>
      <c:valAx>
        <c:axId val="178333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770362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3797</c:v>
                </c:pt>
                <c:pt idx="1">
                  <c:v>2843</c:v>
                </c:pt>
                <c:pt idx="2">
                  <c:v>2985</c:v>
                </c:pt>
                <c:pt idx="3">
                  <c:v>3191</c:v>
                </c:pt>
                <c:pt idx="4">
                  <c:v>5053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7A-42EF-9815-26DDC0DE7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692480"/>
        <c:axId val="184019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7497</c:v>
                </c:pt>
                <c:pt idx="1">
                  <c:v>9663</c:v>
                </c:pt>
                <c:pt idx="2">
                  <c:v>9019</c:v>
                </c:pt>
                <c:pt idx="3">
                  <c:v>8406</c:v>
                </c:pt>
                <c:pt idx="4">
                  <c:v>9239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7A-42EF-9815-26DDC0DE7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92480"/>
        <c:axId val="184019584"/>
      </c:lineChart>
      <c:dateAx>
        <c:axId val="182692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019584"/>
        <c:crosses val="autoZero"/>
        <c:auto val="1"/>
        <c:lblOffset val="100"/>
        <c:baseTimeUnit val="years"/>
      </c:dateAx>
      <c:valAx>
        <c:axId val="184019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826924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CT48" zoomScale="80" zoomScaleNormal="8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山口県宇部市　宇部市営寿町第二有料駐車場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有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794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117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44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60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120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128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41640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42005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42370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42736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43101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41640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42005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42370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42736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43101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41640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42005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42370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42736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43101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229.4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187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197.3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201.7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276.60000000000002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40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33.299999999999997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35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40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121.7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277.8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443.6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355.6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358.6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298.39999999999998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2.1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2.2999999999999998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2.7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2.2999999999999998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9.6999999999999993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149.5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154.1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151.6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151.19999999999999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153.80000000000001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127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129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41640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42005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42370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42736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43101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41640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42005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42370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42736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43101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41640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42005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42370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42736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43101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59.1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53.9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55.3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55.4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65.599999999999994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3797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2843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2985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3191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5053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48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48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54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33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14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32.299999999999997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33.4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32.299999999999997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22.3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27.1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7497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9663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9019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8406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9239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130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30486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>
        <f>データ!$B$11</f>
        <v>41640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42005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42370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42736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43101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670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>
        <f>データ!$B$11</f>
        <v>41640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42005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42370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42736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43101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>
        <f>データ!$B$11</f>
        <v>41640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42005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42370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42736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43101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45.6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85.4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69.900000000000006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59.6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51.8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ppcl6RUyv71GhbMHr6JbJbiG9GX8OmZ8A2IPB3yovZEUEDttsA9z0XdshtpdJLDR687q0COI9a1ZHkdwXT23bA==" saltValue="+r6TWbPcY9w1PF5Ux6QE7w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65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66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67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68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69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70</v>
      </c>
      <c r="CN4" s="149" t="s">
        <v>71</v>
      </c>
      <c r="CO4" s="140" t="s">
        <v>72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73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74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90</v>
      </c>
      <c r="AK5" s="59" t="s">
        <v>91</v>
      </c>
      <c r="AL5" s="59" t="s">
        <v>92</v>
      </c>
      <c r="AM5" s="59" t="s">
        <v>93</v>
      </c>
      <c r="AN5" s="59" t="s">
        <v>94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90</v>
      </c>
      <c r="AV5" s="59" t="s">
        <v>91</v>
      </c>
      <c r="AW5" s="59" t="s">
        <v>92</v>
      </c>
      <c r="AX5" s="59" t="s">
        <v>93</v>
      </c>
      <c r="AY5" s="59" t="s">
        <v>94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90</v>
      </c>
      <c r="BG5" s="59" t="s">
        <v>101</v>
      </c>
      <c r="BH5" s="59" t="s">
        <v>92</v>
      </c>
      <c r="BI5" s="59" t="s">
        <v>93</v>
      </c>
      <c r="BJ5" s="59" t="s">
        <v>94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90</v>
      </c>
      <c r="BR5" s="59" t="s">
        <v>91</v>
      </c>
      <c r="BS5" s="59" t="s">
        <v>92</v>
      </c>
      <c r="BT5" s="59" t="s">
        <v>93</v>
      </c>
      <c r="BU5" s="59" t="s">
        <v>94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90</v>
      </c>
      <c r="CC5" s="59" t="s">
        <v>91</v>
      </c>
      <c r="CD5" s="59" t="s">
        <v>92</v>
      </c>
      <c r="CE5" s="59" t="s">
        <v>93</v>
      </c>
      <c r="CF5" s="59" t="s">
        <v>94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50"/>
      <c r="CN5" s="150"/>
      <c r="CO5" s="59" t="s">
        <v>90</v>
      </c>
      <c r="CP5" s="59" t="s">
        <v>91</v>
      </c>
      <c r="CQ5" s="59" t="s">
        <v>92</v>
      </c>
      <c r="CR5" s="59" t="s">
        <v>93</v>
      </c>
      <c r="CS5" s="59" t="s">
        <v>94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90</v>
      </c>
      <c r="DA5" s="59" t="s">
        <v>91</v>
      </c>
      <c r="DB5" s="59" t="s">
        <v>92</v>
      </c>
      <c r="DC5" s="59" t="s">
        <v>93</v>
      </c>
      <c r="DD5" s="59" t="s">
        <v>94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90</v>
      </c>
      <c r="DL5" s="59" t="s">
        <v>91</v>
      </c>
      <c r="DM5" s="59" t="s">
        <v>92</v>
      </c>
      <c r="DN5" s="59" t="s">
        <v>93</v>
      </c>
      <c r="DO5" s="59" t="s">
        <v>94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102</v>
      </c>
      <c r="B6" s="60">
        <f>B8</f>
        <v>2018</v>
      </c>
      <c r="C6" s="60">
        <f t="shared" ref="C6:X6" si="1">C8</f>
        <v>352021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山口県宇部市</v>
      </c>
      <c r="I6" s="60" t="str">
        <f t="shared" si="1"/>
        <v>宇部市営寿町第二有料駐車場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44</v>
      </c>
      <c r="S6" s="62" t="str">
        <f t="shared" si="1"/>
        <v>公共施設</v>
      </c>
      <c r="T6" s="62" t="str">
        <f t="shared" si="1"/>
        <v>有</v>
      </c>
      <c r="U6" s="63">
        <f t="shared" si="1"/>
        <v>794</v>
      </c>
      <c r="V6" s="63">
        <f t="shared" si="1"/>
        <v>60</v>
      </c>
      <c r="W6" s="63">
        <f t="shared" si="1"/>
        <v>120</v>
      </c>
      <c r="X6" s="62" t="str">
        <f t="shared" si="1"/>
        <v>代行制</v>
      </c>
      <c r="Y6" s="64">
        <f>IF(Y8="-",NA(),Y8)</f>
        <v>229.4</v>
      </c>
      <c r="Z6" s="64">
        <f t="shared" ref="Z6:AH6" si="2">IF(Z8="-",NA(),Z8)</f>
        <v>187</v>
      </c>
      <c r="AA6" s="64">
        <f t="shared" si="2"/>
        <v>197.3</v>
      </c>
      <c r="AB6" s="64">
        <f t="shared" si="2"/>
        <v>201.7</v>
      </c>
      <c r="AC6" s="64">
        <f t="shared" si="2"/>
        <v>276.60000000000002</v>
      </c>
      <c r="AD6" s="64">
        <f t="shared" si="2"/>
        <v>277.8</v>
      </c>
      <c r="AE6" s="64">
        <f t="shared" si="2"/>
        <v>443.6</v>
      </c>
      <c r="AF6" s="64">
        <f t="shared" si="2"/>
        <v>355.6</v>
      </c>
      <c r="AG6" s="64">
        <f t="shared" si="2"/>
        <v>358.6</v>
      </c>
      <c r="AH6" s="64">
        <f t="shared" si="2"/>
        <v>298.39999999999998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2.1</v>
      </c>
      <c r="AP6" s="64">
        <f t="shared" si="3"/>
        <v>2.2999999999999998</v>
      </c>
      <c r="AQ6" s="64">
        <f t="shared" si="3"/>
        <v>2.7</v>
      </c>
      <c r="AR6" s="64">
        <f t="shared" si="3"/>
        <v>2.2999999999999998</v>
      </c>
      <c r="AS6" s="64">
        <f t="shared" si="3"/>
        <v>9.6999999999999993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48</v>
      </c>
      <c r="BB6" s="65">
        <f t="shared" si="4"/>
        <v>54</v>
      </c>
      <c r="BC6" s="65">
        <f t="shared" si="4"/>
        <v>33</v>
      </c>
      <c r="BD6" s="65">
        <f t="shared" si="4"/>
        <v>14</v>
      </c>
      <c r="BE6" s="63" t="str">
        <f>IF(BE8="-","",IF(BE8="-","【-】","【"&amp;SUBSTITUTE(TEXT(BE8,"#,##0"),"-","△")&amp;"】"))</f>
        <v>【30】</v>
      </c>
      <c r="BF6" s="64">
        <f>IF(BF8="-",NA(),BF8)</f>
        <v>59.1</v>
      </c>
      <c r="BG6" s="64">
        <f t="shared" ref="BG6:BO6" si="5">IF(BG8="-",NA(),BG8)</f>
        <v>53.9</v>
      </c>
      <c r="BH6" s="64">
        <f t="shared" si="5"/>
        <v>55.3</v>
      </c>
      <c r="BI6" s="64">
        <f t="shared" si="5"/>
        <v>55.4</v>
      </c>
      <c r="BJ6" s="64">
        <f t="shared" si="5"/>
        <v>65.599999999999994</v>
      </c>
      <c r="BK6" s="64">
        <f t="shared" si="5"/>
        <v>32.299999999999997</v>
      </c>
      <c r="BL6" s="64">
        <f t="shared" si="5"/>
        <v>33.4</v>
      </c>
      <c r="BM6" s="64">
        <f t="shared" si="5"/>
        <v>32.299999999999997</v>
      </c>
      <c r="BN6" s="64">
        <f t="shared" si="5"/>
        <v>22.3</v>
      </c>
      <c r="BO6" s="64">
        <f t="shared" si="5"/>
        <v>27.1</v>
      </c>
      <c r="BP6" s="61" t="str">
        <f>IF(BP8="-","",IF(BP8="-","【-】","【"&amp;SUBSTITUTE(TEXT(BP8,"#,##0.0"),"-","△")&amp;"】"))</f>
        <v>【26.3】</v>
      </c>
      <c r="BQ6" s="65">
        <f>IF(BQ8="-",NA(),BQ8)</f>
        <v>3797</v>
      </c>
      <c r="BR6" s="65">
        <f t="shared" ref="BR6:BZ6" si="6">IF(BR8="-",NA(),BR8)</f>
        <v>2843</v>
      </c>
      <c r="BS6" s="65">
        <f t="shared" si="6"/>
        <v>2985</v>
      </c>
      <c r="BT6" s="65">
        <f t="shared" si="6"/>
        <v>3191</v>
      </c>
      <c r="BU6" s="65">
        <f t="shared" si="6"/>
        <v>5053</v>
      </c>
      <c r="BV6" s="65">
        <f t="shared" si="6"/>
        <v>7497</v>
      </c>
      <c r="BW6" s="65">
        <f t="shared" si="6"/>
        <v>9663</v>
      </c>
      <c r="BX6" s="65">
        <f t="shared" si="6"/>
        <v>9019</v>
      </c>
      <c r="BY6" s="65">
        <f t="shared" si="6"/>
        <v>8406</v>
      </c>
      <c r="BZ6" s="65">
        <f t="shared" si="6"/>
        <v>9239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103</v>
      </c>
      <c r="CM6" s="63">
        <f t="shared" ref="CM6:CN6" si="7">CM8</f>
        <v>30486</v>
      </c>
      <c r="CN6" s="63">
        <f t="shared" si="7"/>
        <v>670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104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45.6</v>
      </c>
      <c r="DF6" s="64">
        <f t="shared" si="8"/>
        <v>85.4</v>
      </c>
      <c r="DG6" s="64">
        <f t="shared" si="8"/>
        <v>69.900000000000006</v>
      </c>
      <c r="DH6" s="64">
        <f t="shared" si="8"/>
        <v>59.6</v>
      </c>
      <c r="DI6" s="64">
        <f t="shared" si="8"/>
        <v>51.8</v>
      </c>
      <c r="DJ6" s="61" t="str">
        <f>IF(DJ8="-","",IF(DJ8="-","【-】","【"&amp;SUBSTITUTE(TEXT(DJ8,"#,##0.0"),"-","△")&amp;"】"))</f>
        <v>【103.6】</v>
      </c>
      <c r="DK6" s="64">
        <f>IF(DK8="-",NA(),DK8)</f>
        <v>40</v>
      </c>
      <c r="DL6" s="64">
        <f t="shared" ref="DL6:DT6" si="9">IF(DL8="-",NA(),DL8)</f>
        <v>33.299999999999997</v>
      </c>
      <c r="DM6" s="64">
        <f t="shared" si="9"/>
        <v>35</v>
      </c>
      <c r="DN6" s="64">
        <f t="shared" si="9"/>
        <v>40</v>
      </c>
      <c r="DO6" s="64">
        <f t="shared" si="9"/>
        <v>121.7</v>
      </c>
      <c r="DP6" s="64">
        <f t="shared" si="9"/>
        <v>149.5</v>
      </c>
      <c r="DQ6" s="64">
        <f t="shared" si="9"/>
        <v>154.1</v>
      </c>
      <c r="DR6" s="64">
        <f t="shared" si="9"/>
        <v>151.6</v>
      </c>
      <c r="DS6" s="64">
        <f t="shared" si="9"/>
        <v>151.19999999999999</v>
      </c>
      <c r="DT6" s="64">
        <f t="shared" si="9"/>
        <v>153.80000000000001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105</v>
      </c>
      <c r="B7" s="60">
        <f t="shared" ref="B7:X7" si="10">B8</f>
        <v>2018</v>
      </c>
      <c r="C7" s="60">
        <f t="shared" si="10"/>
        <v>352021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山口県　宇部市</v>
      </c>
      <c r="I7" s="60" t="str">
        <f t="shared" si="10"/>
        <v>宇部市営寿町第二有料駐車場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44</v>
      </c>
      <c r="S7" s="62" t="str">
        <f t="shared" si="10"/>
        <v>公共施設</v>
      </c>
      <c r="T7" s="62" t="str">
        <f t="shared" si="10"/>
        <v>有</v>
      </c>
      <c r="U7" s="63">
        <f t="shared" si="10"/>
        <v>794</v>
      </c>
      <c r="V7" s="63">
        <f t="shared" si="10"/>
        <v>60</v>
      </c>
      <c r="W7" s="63">
        <f t="shared" si="10"/>
        <v>120</v>
      </c>
      <c r="X7" s="62" t="str">
        <f t="shared" si="10"/>
        <v>代行制</v>
      </c>
      <c r="Y7" s="64">
        <f>Y8</f>
        <v>229.4</v>
      </c>
      <c r="Z7" s="64">
        <f t="shared" ref="Z7:AH7" si="11">Z8</f>
        <v>187</v>
      </c>
      <c r="AA7" s="64">
        <f t="shared" si="11"/>
        <v>197.3</v>
      </c>
      <c r="AB7" s="64">
        <f t="shared" si="11"/>
        <v>201.7</v>
      </c>
      <c r="AC7" s="64">
        <f t="shared" si="11"/>
        <v>276.60000000000002</v>
      </c>
      <c r="AD7" s="64">
        <f t="shared" si="11"/>
        <v>277.8</v>
      </c>
      <c r="AE7" s="64">
        <f t="shared" si="11"/>
        <v>443.6</v>
      </c>
      <c r="AF7" s="64">
        <f t="shared" si="11"/>
        <v>355.6</v>
      </c>
      <c r="AG7" s="64">
        <f t="shared" si="11"/>
        <v>358.6</v>
      </c>
      <c r="AH7" s="64">
        <f t="shared" si="11"/>
        <v>298.39999999999998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2.1</v>
      </c>
      <c r="AP7" s="64">
        <f t="shared" si="12"/>
        <v>2.2999999999999998</v>
      </c>
      <c r="AQ7" s="64">
        <f t="shared" si="12"/>
        <v>2.7</v>
      </c>
      <c r="AR7" s="64">
        <f t="shared" si="12"/>
        <v>2.2999999999999998</v>
      </c>
      <c r="AS7" s="64">
        <f t="shared" si="12"/>
        <v>9.6999999999999993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48</v>
      </c>
      <c r="BB7" s="65">
        <f t="shared" si="13"/>
        <v>54</v>
      </c>
      <c r="BC7" s="65">
        <f t="shared" si="13"/>
        <v>33</v>
      </c>
      <c r="BD7" s="65">
        <f t="shared" si="13"/>
        <v>14</v>
      </c>
      <c r="BE7" s="63"/>
      <c r="BF7" s="64">
        <f>BF8</f>
        <v>59.1</v>
      </c>
      <c r="BG7" s="64">
        <f t="shared" ref="BG7:BO7" si="14">BG8</f>
        <v>53.9</v>
      </c>
      <c r="BH7" s="64">
        <f t="shared" si="14"/>
        <v>55.3</v>
      </c>
      <c r="BI7" s="64">
        <f t="shared" si="14"/>
        <v>55.4</v>
      </c>
      <c r="BJ7" s="64">
        <f t="shared" si="14"/>
        <v>65.599999999999994</v>
      </c>
      <c r="BK7" s="64">
        <f t="shared" si="14"/>
        <v>32.299999999999997</v>
      </c>
      <c r="BL7" s="64">
        <f t="shared" si="14"/>
        <v>33.4</v>
      </c>
      <c r="BM7" s="64">
        <f t="shared" si="14"/>
        <v>32.299999999999997</v>
      </c>
      <c r="BN7" s="64">
        <f t="shared" si="14"/>
        <v>22.3</v>
      </c>
      <c r="BO7" s="64">
        <f t="shared" si="14"/>
        <v>27.1</v>
      </c>
      <c r="BP7" s="61"/>
      <c r="BQ7" s="65">
        <f>BQ8</f>
        <v>3797</v>
      </c>
      <c r="BR7" s="65">
        <f t="shared" ref="BR7:BZ7" si="15">BR8</f>
        <v>2843</v>
      </c>
      <c r="BS7" s="65">
        <f t="shared" si="15"/>
        <v>2985</v>
      </c>
      <c r="BT7" s="65">
        <f t="shared" si="15"/>
        <v>3191</v>
      </c>
      <c r="BU7" s="65">
        <f t="shared" si="15"/>
        <v>5053</v>
      </c>
      <c r="BV7" s="65">
        <f t="shared" si="15"/>
        <v>7497</v>
      </c>
      <c r="BW7" s="65">
        <f t="shared" si="15"/>
        <v>9663</v>
      </c>
      <c r="BX7" s="65">
        <f t="shared" si="15"/>
        <v>9019</v>
      </c>
      <c r="BY7" s="65">
        <f t="shared" si="15"/>
        <v>8406</v>
      </c>
      <c r="BZ7" s="65">
        <f t="shared" si="15"/>
        <v>9239</v>
      </c>
      <c r="CA7" s="63"/>
      <c r="CB7" s="64" t="s">
        <v>106</v>
      </c>
      <c r="CC7" s="64" t="s">
        <v>106</v>
      </c>
      <c r="CD7" s="64" t="s">
        <v>106</v>
      </c>
      <c r="CE7" s="64" t="s">
        <v>106</v>
      </c>
      <c r="CF7" s="64" t="s">
        <v>106</v>
      </c>
      <c r="CG7" s="64" t="s">
        <v>106</v>
      </c>
      <c r="CH7" s="64" t="s">
        <v>106</v>
      </c>
      <c r="CI7" s="64" t="s">
        <v>106</v>
      </c>
      <c r="CJ7" s="64" t="s">
        <v>106</v>
      </c>
      <c r="CK7" s="64" t="s">
        <v>107</v>
      </c>
      <c r="CL7" s="61"/>
      <c r="CM7" s="63">
        <f>CM8</f>
        <v>30486</v>
      </c>
      <c r="CN7" s="63">
        <f>CN8</f>
        <v>670</v>
      </c>
      <c r="CO7" s="64" t="s">
        <v>106</v>
      </c>
      <c r="CP7" s="64" t="s">
        <v>106</v>
      </c>
      <c r="CQ7" s="64" t="s">
        <v>106</v>
      </c>
      <c r="CR7" s="64" t="s">
        <v>106</v>
      </c>
      <c r="CS7" s="64" t="s">
        <v>106</v>
      </c>
      <c r="CT7" s="64" t="s">
        <v>106</v>
      </c>
      <c r="CU7" s="64" t="s">
        <v>106</v>
      </c>
      <c r="CV7" s="64" t="s">
        <v>106</v>
      </c>
      <c r="CW7" s="64" t="s">
        <v>106</v>
      </c>
      <c r="CX7" s="64" t="s">
        <v>108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45.6</v>
      </c>
      <c r="DF7" s="64">
        <f t="shared" si="16"/>
        <v>85.4</v>
      </c>
      <c r="DG7" s="64">
        <f t="shared" si="16"/>
        <v>69.900000000000006</v>
      </c>
      <c r="DH7" s="64">
        <f t="shared" si="16"/>
        <v>59.6</v>
      </c>
      <c r="DI7" s="64">
        <f t="shared" si="16"/>
        <v>51.8</v>
      </c>
      <c r="DJ7" s="61"/>
      <c r="DK7" s="64">
        <f>DK8</f>
        <v>40</v>
      </c>
      <c r="DL7" s="64">
        <f t="shared" ref="DL7:DT7" si="17">DL8</f>
        <v>33.299999999999997</v>
      </c>
      <c r="DM7" s="64">
        <f t="shared" si="17"/>
        <v>35</v>
      </c>
      <c r="DN7" s="64">
        <f t="shared" si="17"/>
        <v>40</v>
      </c>
      <c r="DO7" s="64">
        <f t="shared" si="17"/>
        <v>121.7</v>
      </c>
      <c r="DP7" s="64">
        <f t="shared" si="17"/>
        <v>149.5</v>
      </c>
      <c r="DQ7" s="64">
        <f t="shared" si="17"/>
        <v>154.1</v>
      </c>
      <c r="DR7" s="64">
        <f t="shared" si="17"/>
        <v>151.6</v>
      </c>
      <c r="DS7" s="64">
        <f t="shared" si="17"/>
        <v>151.19999999999999</v>
      </c>
      <c r="DT7" s="64">
        <f t="shared" si="17"/>
        <v>153.80000000000001</v>
      </c>
      <c r="DU7" s="61"/>
    </row>
    <row r="8" spans="1:125" s="66" customFormat="1" x14ac:dyDescent="0.15">
      <c r="A8" s="49"/>
      <c r="B8" s="67">
        <v>2018</v>
      </c>
      <c r="C8" s="67">
        <v>352021</v>
      </c>
      <c r="D8" s="67">
        <v>47</v>
      </c>
      <c r="E8" s="67">
        <v>14</v>
      </c>
      <c r="F8" s="67">
        <v>0</v>
      </c>
      <c r="G8" s="67">
        <v>3</v>
      </c>
      <c r="H8" s="67" t="s">
        <v>109</v>
      </c>
      <c r="I8" s="67" t="s">
        <v>110</v>
      </c>
      <c r="J8" s="67" t="s">
        <v>111</v>
      </c>
      <c r="K8" s="67" t="s">
        <v>112</v>
      </c>
      <c r="L8" s="67" t="s">
        <v>113</v>
      </c>
      <c r="M8" s="67" t="s">
        <v>114</v>
      </c>
      <c r="N8" s="67" t="s">
        <v>115</v>
      </c>
      <c r="O8" s="68" t="s">
        <v>116</v>
      </c>
      <c r="P8" s="69" t="s">
        <v>117</v>
      </c>
      <c r="Q8" s="69" t="s">
        <v>118</v>
      </c>
      <c r="R8" s="70">
        <v>44</v>
      </c>
      <c r="S8" s="69" t="s">
        <v>119</v>
      </c>
      <c r="T8" s="69" t="s">
        <v>120</v>
      </c>
      <c r="U8" s="70">
        <v>794</v>
      </c>
      <c r="V8" s="70">
        <v>60</v>
      </c>
      <c r="W8" s="70">
        <v>120</v>
      </c>
      <c r="X8" s="69" t="s">
        <v>121</v>
      </c>
      <c r="Y8" s="71">
        <v>229.4</v>
      </c>
      <c r="Z8" s="71">
        <v>187</v>
      </c>
      <c r="AA8" s="71">
        <v>197.3</v>
      </c>
      <c r="AB8" s="71">
        <v>201.7</v>
      </c>
      <c r="AC8" s="71">
        <v>276.60000000000002</v>
      </c>
      <c r="AD8" s="71">
        <v>277.8</v>
      </c>
      <c r="AE8" s="71">
        <v>443.6</v>
      </c>
      <c r="AF8" s="71">
        <v>355.6</v>
      </c>
      <c r="AG8" s="71">
        <v>358.6</v>
      </c>
      <c r="AH8" s="71">
        <v>298.39999999999998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2.1</v>
      </c>
      <c r="AP8" s="71">
        <v>2.2999999999999998</v>
      </c>
      <c r="AQ8" s="71">
        <v>2.7</v>
      </c>
      <c r="AR8" s="71">
        <v>2.2999999999999998</v>
      </c>
      <c r="AS8" s="71">
        <v>9.6999999999999993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48</v>
      </c>
      <c r="BA8" s="72">
        <v>48</v>
      </c>
      <c r="BB8" s="72">
        <v>54</v>
      </c>
      <c r="BC8" s="72">
        <v>33</v>
      </c>
      <c r="BD8" s="72">
        <v>14</v>
      </c>
      <c r="BE8" s="72">
        <v>30</v>
      </c>
      <c r="BF8" s="71">
        <v>59.1</v>
      </c>
      <c r="BG8" s="71">
        <v>53.9</v>
      </c>
      <c r="BH8" s="71">
        <v>55.3</v>
      </c>
      <c r="BI8" s="71">
        <v>55.4</v>
      </c>
      <c r="BJ8" s="71">
        <v>65.599999999999994</v>
      </c>
      <c r="BK8" s="71">
        <v>32.299999999999997</v>
      </c>
      <c r="BL8" s="71">
        <v>33.4</v>
      </c>
      <c r="BM8" s="71">
        <v>32.299999999999997</v>
      </c>
      <c r="BN8" s="71">
        <v>22.3</v>
      </c>
      <c r="BO8" s="71">
        <v>27.1</v>
      </c>
      <c r="BP8" s="68">
        <v>26.3</v>
      </c>
      <c r="BQ8" s="72">
        <v>3797</v>
      </c>
      <c r="BR8" s="72">
        <v>2843</v>
      </c>
      <c r="BS8" s="72">
        <v>2985</v>
      </c>
      <c r="BT8" s="73">
        <v>3191</v>
      </c>
      <c r="BU8" s="73">
        <v>5053</v>
      </c>
      <c r="BV8" s="72">
        <v>7497</v>
      </c>
      <c r="BW8" s="72">
        <v>9663</v>
      </c>
      <c r="BX8" s="72">
        <v>9019</v>
      </c>
      <c r="BY8" s="72">
        <v>8406</v>
      </c>
      <c r="BZ8" s="72">
        <v>9239</v>
      </c>
      <c r="CA8" s="70">
        <v>16102</v>
      </c>
      <c r="CB8" s="71" t="s">
        <v>113</v>
      </c>
      <c r="CC8" s="71" t="s">
        <v>113</v>
      </c>
      <c r="CD8" s="71" t="s">
        <v>113</v>
      </c>
      <c r="CE8" s="71" t="s">
        <v>113</v>
      </c>
      <c r="CF8" s="71" t="s">
        <v>113</v>
      </c>
      <c r="CG8" s="71" t="s">
        <v>113</v>
      </c>
      <c r="CH8" s="71" t="s">
        <v>113</v>
      </c>
      <c r="CI8" s="71" t="s">
        <v>113</v>
      </c>
      <c r="CJ8" s="71" t="s">
        <v>113</v>
      </c>
      <c r="CK8" s="71" t="s">
        <v>113</v>
      </c>
      <c r="CL8" s="68" t="s">
        <v>113</v>
      </c>
      <c r="CM8" s="70">
        <v>30486</v>
      </c>
      <c r="CN8" s="70">
        <v>670</v>
      </c>
      <c r="CO8" s="71" t="s">
        <v>113</v>
      </c>
      <c r="CP8" s="71" t="s">
        <v>113</v>
      </c>
      <c r="CQ8" s="71" t="s">
        <v>113</v>
      </c>
      <c r="CR8" s="71" t="s">
        <v>113</v>
      </c>
      <c r="CS8" s="71" t="s">
        <v>113</v>
      </c>
      <c r="CT8" s="71" t="s">
        <v>113</v>
      </c>
      <c r="CU8" s="71" t="s">
        <v>113</v>
      </c>
      <c r="CV8" s="71" t="s">
        <v>113</v>
      </c>
      <c r="CW8" s="71" t="s">
        <v>113</v>
      </c>
      <c r="CX8" s="71" t="s">
        <v>113</v>
      </c>
      <c r="CY8" s="68" t="s">
        <v>113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45.6</v>
      </c>
      <c r="DF8" s="71">
        <v>85.4</v>
      </c>
      <c r="DG8" s="71">
        <v>69.900000000000006</v>
      </c>
      <c r="DH8" s="71">
        <v>59.6</v>
      </c>
      <c r="DI8" s="71">
        <v>51.8</v>
      </c>
      <c r="DJ8" s="68">
        <v>103.6</v>
      </c>
      <c r="DK8" s="71">
        <v>40</v>
      </c>
      <c r="DL8" s="71">
        <v>33.299999999999997</v>
      </c>
      <c r="DM8" s="71">
        <v>35</v>
      </c>
      <c r="DN8" s="71">
        <v>40</v>
      </c>
      <c r="DO8" s="71">
        <v>121.7</v>
      </c>
      <c r="DP8" s="71">
        <v>149.5</v>
      </c>
      <c r="DQ8" s="71">
        <v>154.1</v>
      </c>
      <c r="DR8" s="71">
        <v>151.6</v>
      </c>
      <c r="DS8" s="71">
        <v>151.19999999999999</v>
      </c>
      <c r="DT8" s="71">
        <v>153.80000000000001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122</v>
      </c>
      <c r="C10" s="78" t="s">
        <v>123</v>
      </c>
      <c r="D10" s="78" t="s">
        <v>124</v>
      </c>
      <c r="E10" s="78" t="s">
        <v>125</v>
      </c>
      <c r="F10" s="78" t="s">
        <v>126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2020-02-03T08:36:41Z</cp:lastPrinted>
  <dcterms:created xsi:type="dcterms:W3CDTF">2019-12-05T07:27:41Z</dcterms:created>
  <dcterms:modified xsi:type="dcterms:W3CDTF">2020-02-03T08:45:17Z</dcterms:modified>
  <cp:category/>
</cp:coreProperties>
</file>