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0014総合政策部\2000財政課\11 第一班フォルダ（H31)\78 公営企業の経営戦略等\20200115公営企業に係る「経営比較分析表」（平成30年度決算）の分析等について\04提出\09 【法非適】駐車場整備事業\07 岩国市\"/>
    </mc:Choice>
  </mc:AlternateContent>
  <workbookProtection workbookAlgorithmName="SHA-512" workbookHashValue="vs5bjYTd8gi8UbRfl8rAuZfVJNkRHvcapDE/lVymdtkQhKzOX6TCW+ViB3TNEiw92JqR7IERh/+7K+olK/AsVQ==" workbookSaltValue="tLXSLYQCg4GC4cg9J6lpZ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LH31" i="4" s="1"/>
  <c r="DM7" i="5"/>
  <c r="KO31" i="4" s="1"/>
  <c r="DL7" i="5"/>
  <c r="DK7" i="5"/>
  <c r="DI7" i="5"/>
  <c r="DH7" i="5"/>
  <c r="LT78" i="4" s="1"/>
  <c r="DG7" i="5"/>
  <c r="DF7" i="5"/>
  <c r="DE7" i="5"/>
  <c r="DD7" i="5"/>
  <c r="MI77" i="4" s="1"/>
  <c r="DC7" i="5"/>
  <c r="DB7" i="5"/>
  <c r="DA7" i="5"/>
  <c r="KP77" i="4" s="1"/>
  <c r="CZ7" i="5"/>
  <c r="KA77" i="4" s="1"/>
  <c r="CN7" i="5"/>
  <c r="CM7" i="5"/>
  <c r="BZ7" i="5"/>
  <c r="BY7" i="5"/>
  <c r="LH53" i="4" s="1"/>
  <c r="BX7" i="5"/>
  <c r="BW7" i="5"/>
  <c r="BV7" i="5"/>
  <c r="BU7" i="5"/>
  <c r="MA52" i="4" s="1"/>
  <c r="BT7" i="5"/>
  <c r="BS7" i="5"/>
  <c r="BR7" i="5"/>
  <c r="JV52" i="4" s="1"/>
  <c r="BQ7" i="5"/>
  <c r="JC52" i="4" s="1"/>
  <c r="BO7" i="5"/>
  <c r="BN7" i="5"/>
  <c r="BM7" i="5"/>
  <c r="BL7" i="5"/>
  <c r="BK7" i="5"/>
  <c r="BJ7" i="5"/>
  <c r="BI7" i="5"/>
  <c r="BH7" i="5"/>
  <c r="FX52" i="4" s="1"/>
  <c r="BG7" i="5"/>
  <c r="BF7" i="5"/>
  <c r="BD7" i="5"/>
  <c r="CS53" i="4" s="1"/>
  <c r="BC7" i="5"/>
  <c r="BZ53" i="4" s="1"/>
  <c r="BB7" i="5"/>
  <c r="BA7" i="5"/>
  <c r="AZ7" i="5"/>
  <c r="U53" i="4" s="1"/>
  <c r="AY7" i="5"/>
  <c r="CS52" i="4" s="1"/>
  <c r="AX7" i="5"/>
  <c r="AW7" i="5"/>
  <c r="AV7" i="5"/>
  <c r="AU7" i="5"/>
  <c r="U52" i="4" s="1"/>
  <c r="AS7" i="5"/>
  <c r="AR7" i="5"/>
  <c r="AQ7" i="5"/>
  <c r="AP7" i="5"/>
  <c r="FE32" i="4" s="1"/>
  <c r="AO7" i="5"/>
  <c r="AN7" i="5"/>
  <c r="AM7" i="5"/>
  <c r="AL7" i="5"/>
  <c r="AK7" i="5"/>
  <c r="AJ7" i="5"/>
  <c r="AH7" i="5"/>
  <c r="AG7" i="5"/>
  <c r="BZ32" i="4" s="1"/>
  <c r="AF7" i="5"/>
  <c r="AE7" i="5"/>
  <c r="AD7" i="5"/>
  <c r="AC7" i="5"/>
  <c r="CS31" i="4" s="1"/>
  <c r="AB7" i="5"/>
  <c r="AA7" i="5"/>
  <c r="Z7" i="5"/>
  <c r="AN31" i="4" s="1"/>
  <c r="Y7" i="5"/>
  <c r="U31" i="4" s="1"/>
  <c r="X7" i="5"/>
  <c r="W7" i="5"/>
  <c r="V7" i="5"/>
  <c r="HX10" i="4" s="1"/>
  <c r="U7" i="5"/>
  <c r="LJ8" i="4" s="1"/>
  <c r="T7" i="5"/>
  <c r="S7" i="5"/>
  <c r="R7" i="5"/>
  <c r="Q7" i="5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FE53" i="4"/>
  <c r="EL53" i="4"/>
  <c r="BG53" i="4"/>
  <c r="AN53" i="4"/>
  <c r="LH52" i="4"/>
  <c r="KO52" i="4"/>
  <c r="HJ52" i="4"/>
  <c r="GQ52" i="4"/>
  <c r="FE52" i="4"/>
  <c r="EL52" i="4"/>
  <c r="BZ52" i="4"/>
  <c r="BG52" i="4"/>
  <c r="AN52" i="4"/>
  <c r="MA32" i="4"/>
  <c r="LH32" i="4"/>
  <c r="KO32" i="4"/>
  <c r="JC32" i="4"/>
  <c r="HJ32" i="4"/>
  <c r="GQ32" i="4"/>
  <c r="FX32" i="4"/>
  <c r="EL32" i="4"/>
  <c r="CS32" i="4"/>
  <c r="BG32" i="4"/>
  <c r="AN32" i="4"/>
  <c r="U32" i="4"/>
  <c r="MA31" i="4"/>
  <c r="JV31" i="4"/>
  <c r="JC31" i="4"/>
  <c r="HJ31" i="4"/>
  <c r="GQ31" i="4"/>
  <c r="FX31" i="4"/>
  <c r="FE31" i="4"/>
  <c r="EL31" i="4"/>
  <c r="BZ31" i="4"/>
  <c r="BG31" i="4"/>
  <c r="LJ10" i="4"/>
  <c r="JQ10" i="4"/>
  <c r="DU10" i="4"/>
  <c r="CF10" i="4"/>
  <c r="B10" i="4"/>
  <c r="JQ8" i="4"/>
  <c r="HX8" i="4"/>
  <c r="FJ8" i="4"/>
  <c r="CF8" i="4"/>
  <c r="AQ8" i="4"/>
  <c r="B8" i="4"/>
  <c r="MA51" i="4" l="1"/>
  <c r="MI76" i="4"/>
  <c r="HJ51" i="4"/>
  <c r="MA30" i="4"/>
  <c r="CS30" i="4"/>
  <c r="IT76" i="4"/>
  <c r="CS51" i="4"/>
  <c r="HJ30" i="4"/>
  <c r="BZ76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BG30" i="4"/>
  <c r="LE76" i="4"/>
  <c r="FX51" i="4"/>
  <c r="HP76" i="4"/>
  <c r="BG51" i="4"/>
  <c r="FX30" i="4"/>
  <c r="AV76" i="4"/>
  <c r="KO51" i="4"/>
  <c r="KO30" i="4"/>
  <c r="HA76" i="4"/>
  <c r="AN51" i="4"/>
  <c r="FE30" i="4"/>
  <c r="AN30" i="4"/>
  <c r="KP76" i="4"/>
  <c r="FE51" i="4"/>
  <c r="JV30" i="4"/>
  <c r="AG76" i="4"/>
  <c r="JV51" i="4"/>
  <c r="KA76" i="4"/>
  <c r="EL51" i="4"/>
  <c r="JC30" i="4"/>
  <c r="R76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<sst xmlns="http://schemas.openxmlformats.org/spreadsheetml/2006/main" count="279" uniqueCount="137">
  <si>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</si>
  <si>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</si>
  <si>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</si>
  <si>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</si>
  <si>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</si>
  <si>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</si>
  <si>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</si>
  <si>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</si>
  <si>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</si>
  <si>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</si>
  <si>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</si>
  <si>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</si>
  <si>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</si>
  <si>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</si>
  <si>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</si>
  <si>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</si>
  <si>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</si>
  <si>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</si>
  <si>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</si>
  <si>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</si>
  <si>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</si>
  <si>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</si>
  <si>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</si>
  <si>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</si>
  <si>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</si>
  <si>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</si>
  <si>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</si>
  <si>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</si>
  <si>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</si>
  <si>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</si>
  <si>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</si>
  <si>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</si>
  <si>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</si>
  <si>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</si>
  <si>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</si>
  <si>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</si>
  <si>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</si>
  <si>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</si>
  <si>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</si>
  <si>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</si>
  <si>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</si>
  <si>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</si>
  <si>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</si>
  <si>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</si>
  <si>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</si>
  <si>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</si>
  <si>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</si>
  <si>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</si>
  <si>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</si>
  <si>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</si>
  <si>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</si>
  <si>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</si>
  <si>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</si>
  <si>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</si>
  <si>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</si>
  <si>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</si>
  <si>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</si>
  <si>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</si>
  <si>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</si>
  <si>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</si>
  <si>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</si>
  <si>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</si>
  <si>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</si>
  <si>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</si>
  <si>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</si>
  <si>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</si>
  <si>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</si>
  <si>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</si>
  <si>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</si>
  <si>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</si>
  <si>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</si>
  <si>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</si>
  <si>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</si>
  <si>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</si>
  <si>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</si>
  <si>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</si>
  <si>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</si>
  <si>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</si>
  <si>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</si>
  <si>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</si>
  <si>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</si>
  <si>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</si>
  <si>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</si>
  <si>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</si>
  <si>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</si>
  <si>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</si>
  <si>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</si>
  <si>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</si>
  <si>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</si>
  <si>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</si>
  <si>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</si>
  <si>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</si>
  <si>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</si>
  <si>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</si>
  <si>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</si>
  <si>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</si>
  <si>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</si>
  <si>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</si>
  <si>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</si>
  <si>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</si>
  <si>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</si>
  <si>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</si>
  <si>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</si>
  <si>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当該値(N-1)</t>
    <phoneticPr fontId="5"/>
  </si>
  <si>
    <t>当該値(N-1)</t>
    <phoneticPr fontId="5"/>
  </si>
  <si>
    <t>当該値(N)</t>
    <phoneticPr fontId="5"/>
  </si>
  <si>
    <t>当該値(N-4)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</si>
  <si>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</si>
  <si>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</si>
  <si>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</si>
  <si>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</si>
  <si>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</si>
  <si>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</si>
  <si>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</si>
  <si>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</si>
  <si>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山口県　岩国市</t>
  </si>
  <si>
    <t>神代駅前駐車場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</si>
  <si>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</si>
  <si>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</si>
  <si>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</si>
  <si>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</si>
  <si>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</si>
  <si>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</si>
  <si>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</si>
  <si>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</si>
  <si>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</si>
  <si>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</si>
  <si>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</si>
  <si>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</si>
  <si>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</si>
  <si>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</si>
  <si>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</si>
  <si>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</si>
  <si>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建設後27年が経過しており、定期駐車のみの広場式の施設とはいえ、老朽化が顕在化してきている。
　契約者に継続的に利用してもらうためにも、適切な維持管理により施設の長寿命化を図るとともに、計画的、効率的な改修を検討する必要がある。</t>
    <rPh sb="1" eb="3">
      <t>ケンセツ</t>
    </rPh>
    <rPh sb="3" eb="4">
      <t>ゴ</t>
    </rPh>
    <rPh sb="6" eb="7">
      <t>ネン</t>
    </rPh>
    <rPh sb="8" eb="10">
      <t>ケイカ</t>
    </rPh>
    <rPh sb="15" eb="17">
      <t>テイキ</t>
    </rPh>
    <rPh sb="17" eb="19">
      <t>チュウシャ</t>
    </rPh>
    <rPh sb="22" eb="24">
      <t>ヒロバ</t>
    </rPh>
    <rPh sb="24" eb="25">
      <t>シキ</t>
    </rPh>
    <rPh sb="26" eb="28">
      <t>シセツ</t>
    </rPh>
    <rPh sb="33" eb="36">
      <t>ロウキュウカ</t>
    </rPh>
    <rPh sb="37" eb="40">
      <t>ケンザイカ</t>
    </rPh>
    <rPh sb="49" eb="52">
      <t>ケイヤクシャ</t>
    </rPh>
    <rPh sb="53" eb="56">
      <t>ケイゾクテキ</t>
    </rPh>
    <rPh sb="57" eb="59">
      <t>リヨウ</t>
    </rPh>
    <rPh sb="69" eb="71">
      <t>テキセツ</t>
    </rPh>
    <rPh sb="72" eb="74">
      <t>イジ</t>
    </rPh>
    <rPh sb="74" eb="76">
      <t>カンリ</t>
    </rPh>
    <rPh sb="79" eb="81">
      <t>シセツ</t>
    </rPh>
    <rPh sb="82" eb="83">
      <t>ナガ</t>
    </rPh>
    <rPh sb="83" eb="86">
      <t>ジュミョウカ</t>
    </rPh>
    <rPh sb="87" eb="88">
      <t>ハカ</t>
    </rPh>
    <rPh sb="94" eb="97">
      <t>ケイカクテキ</t>
    </rPh>
    <rPh sb="98" eb="101">
      <t>コウリツテキ</t>
    </rPh>
    <rPh sb="102" eb="104">
      <t>カイシュウ</t>
    </rPh>
    <rPh sb="105" eb="107">
      <t>ケントウ</t>
    </rPh>
    <rPh sb="109" eb="111">
      <t>ヒツヨウ</t>
    </rPh>
    <phoneticPr fontId="5"/>
  </si>
  <si>
    <t>　稼働率は、全国平均及び類似施設平均を下回った状態で推移している。当施設は、全て定期駐車場として運用しているため、収入が安定する一方、時間貸しとして運用している施設に比べて回転率（稼働率）が低くなる傾向がある。</t>
    <rPh sb="1" eb="3">
      <t>カドウ</t>
    </rPh>
    <rPh sb="3" eb="4">
      <t>リツ</t>
    </rPh>
    <rPh sb="6" eb="8">
      <t>ゼンコク</t>
    </rPh>
    <rPh sb="8" eb="10">
      <t>ヘイキン</t>
    </rPh>
    <rPh sb="10" eb="11">
      <t>オヨ</t>
    </rPh>
    <rPh sb="12" eb="14">
      <t>ルイジ</t>
    </rPh>
    <rPh sb="14" eb="16">
      <t>シセツ</t>
    </rPh>
    <rPh sb="16" eb="18">
      <t>ヘイキン</t>
    </rPh>
    <rPh sb="19" eb="21">
      <t>シタマワ</t>
    </rPh>
    <rPh sb="23" eb="25">
      <t>ジョウタイ</t>
    </rPh>
    <rPh sb="26" eb="28">
      <t>スイイ</t>
    </rPh>
    <rPh sb="33" eb="34">
      <t>トウ</t>
    </rPh>
    <rPh sb="34" eb="36">
      <t>シセツ</t>
    </rPh>
    <rPh sb="38" eb="39">
      <t>スベ</t>
    </rPh>
    <rPh sb="40" eb="42">
      <t>テイキ</t>
    </rPh>
    <rPh sb="42" eb="44">
      <t>チュウシャ</t>
    </rPh>
    <rPh sb="44" eb="45">
      <t>ジョウ</t>
    </rPh>
    <rPh sb="48" eb="50">
      <t>ウンヨウ</t>
    </rPh>
    <rPh sb="57" eb="59">
      <t>シュウニュウ</t>
    </rPh>
    <rPh sb="60" eb="62">
      <t>アンテイ</t>
    </rPh>
    <rPh sb="64" eb="66">
      <t>イッポウ</t>
    </rPh>
    <rPh sb="67" eb="69">
      <t>ジカン</t>
    </rPh>
    <rPh sb="69" eb="70">
      <t>カ</t>
    </rPh>
    <rPh sb="74" eb="76">
      <t>ウンヨウ</t>
    </rPh>
    <rPh sb="80" eb="82">
      <t>シセツ</t>
    </rPh>
    <rPh sb="83" eb="84">
      <t>クラ</t>
    </rPh>
    <rPh sb="86" eb="88">
      <t>カイテン</t>
    </rPh>
    <rPh sb="88" eb="89">
      <t>リツ</t>
    </rPh>
    <rPh sb="90" eb="92">
      <t>カドウ</t>
    </rPh>
    <rPh sb="92" eb="93">
      <t>リツ</t>
    </rPh>
    <rPh sb="95" eb="96">
      <t>ヒク</t>
    </rPh>
    <rPh sb="99" eb="101">
      <t>ケイコウ</t>
    </rPh>
    <phoneticPr fontId="5"/>
  </si>
  <si>
    <t>　本施設は、収益性の回復により、概ね安定的な経営状況を維持している。ただし、継続的な収益性の確保のため、施設改修など改善に向けた取組みを検討する必要がある。</t>
    <rPh sb="1" eb="2">
      <t>ホン</t>
    </rPh>
    <rPh sb="2" eb="4">
      <t>シセツ</t>
    </rPh>
    <rPh sb="6" eb="9">
      <t>シュウエキセイ</t>
    </rPh>
    <rPh sb="10" eb="12">
      <t>カイフク</t>
    </rPh>
    <rPh sb="16" eb="17">
      <t>オオム</t>
    </rPh>
    <rPh sb="18" eb="21">
      <t>アンテイテキ</t>
    </rPh>
    <rPh sb="22" eb="24">
      <t>ケイエイ</t>
    </rPh>
    <rPh sb="24" eb="26">
      <t>ジョウキョウ</t>
    </rPh>
    <rPh sb="27" eb="29">
      <t>イジ</t>
    </rPh>
    <rPh sb="38" eb="41">
      <t>ケイゾクテキ</t>
    </rPh>
    <rPh sb="42" eb="45">
      <t>シュウエキセイ</t>
    </rPh>
    <rPh sb="46" eb="48">
      <t>カクホ</t>
    </rPh>
    <rPh sb="52" eb="54">
      <t>シセツ</t>
    </rPh>
    <rPh sb="54" eb="56">
      <t>カイシュウ</t>
    </rPh>
    <rPh sb="58" eb="60">
      <t>カイゼン</t>
    </rPh>
    <rPh sb="61" eb="62">
      <t>ム</t>
    </rPh>
    <rPh sb="64" eb="66">
      <t>トリク</t>
    </rPh>
    <rPh sb="68" eb="70">
      <t>ケントウ</t>
    </rPh>
    <rPh sb="72" eb="74">
      <t>ヒツヨウ</t>
    </rPh>
    <phoneticPr fontId="5"/>
  </si>
  <si>
    <t>　平成30年度は、収益的収支比率と売上高GOP比率が全国平均及び類似施設平均を大きく上回り、高い収益性を示している。
　一方、EBITDAが全国平均及び類似施設平均を下回っており、収益が継続して成長する見込みが高くはない。引き続き収益性の安定的な成長に向けた取組みが必要である。</t>
    <rPh sb="1" eb="3">
      <t>ヘイセイ</t>
    </rPh>
    <rPh sb="5" eb="7">
      <t>ネンド</t>
    </rPh>
    <rPh sb="9" eb="12">
      <t>シュウエキテキ</t>
    </rPh>
    <rPh sb="12" eb="14">
      <t>シュウシ</t>
    </rPh>
    <rPh sb="14" eb="16">
      <t>ヒリツ</t>
    </rPh>
    <rPh sb="17" eb="19">
      <t>ウリアゲ</t>
    </rPh>
    <rPh sb="19" eb="20">
      <t>ダカ</t>
    </rPh>
    <rPh sb="23" eb="25">
      <t>ヒリツ</t>
    </rPh>
    <rPh sb="26" eb="28">
      <t>ゼンコク</t>
    </rPh>
    <rPh sb="28" eb="30">
      <t>ヘイキン</t>
    </rPh>
    <rPh sb="30" eb="31">
      <t>オヨ</t>
    </rPh>
    <rPh sb="32" eb="34">
      <t>ルイジ</t>
    </rPh>
    <rPh sb="34" eb="36">
      <t>シセツ</t>
    </rPh>
    <rPh sb="36" eb="38">
      <t>ヘイキン</t>
    </rPh>
    <rPh sb="39" eb="40">
      <t>オオ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</si>
</sst>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1053.9000000000001</c:v>
                </c:pt>
                <c:pt idx="1">
                  <c:v>1991.7</c:v>
                </c:pt>
                <c:pt idx="2">
                  <c:v>278.3</c:v>
                </c:pt>
                <c:pt idx="3">
                  <c:v>2405.1999999999998</c:v>
                </c:pt>
                <c:pt idx="4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8-4F80-920B-D8F8339E2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38048"/>
        <c:axId val="105148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385.5</c:v>
                </c:pt>
                <c:pt idx="1">
                  <c:v>419.4</c:v>
                </c:pt>
                <c:pt idx="2">
                  <c:v>371</c:v>
                </c:pt>
                <c:pt idx="3">
                  <c:v>509.2</c:v>
                </c:pt>
                <c:pt idx="4">
                  <c:v>449.1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88-4F80-920B-D8F8339E2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38048"/>
        <c:axId val="105148416"/>
      </c:lineChart>
      <c:dateAx>
        <c:axId val="105138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148416"/>
        <c:crosses val="autoZero"/>
        <c:auto val="1"/>
        <c:lblOffset val="100"/>
        <c:baseTimeUnit val="years"/>
      </c:dateAx>
      <c:valAx>
        <c:axId val="105148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51380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25-4ED9-BA50-7D8BD3EB9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353984"/>
        <c:axId val="107360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78.400000000000006</c:v>
                </c:pt>
                <c:pt idx="1">
                  <c:v>70.5</c:v>
                </c:pt>
                <c:pt idx="2">
                  <c:v>59.2</c:v>
                </c:pt>
                <c:pt idx="3">
                  <c:v>62.4</c:v>
                </c:pt>
                <c:pt idx="4">
                  <c:v>82.7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25-4ED9-BA50-7D8BD3EB9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53984"/>
        <c:axId val="107360256"/>
      </c:lineChart>
      <c:dateAx>
        <c:axId val="107353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360256"/>
        <c:crosses val="autoZero"/>
        <c:auto val="1"/>
        <c:lblOffset val="100"/>
        <c:baseTimeUnit val="years"/>
      </c:dateAx>
      <c:valAx>
        <c:axId val="107360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73539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8E6-4944-83F1-CD3F56A04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406848"/>
        <c:axId val="107408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6-4944-83F1-CD3F56A04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06848"/>
        <c:axId val="107408768"/>
      </c:lineChart>
      <c:dateAx>
        <c:axId val="107406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408768"/>
        <c:crosses val="autoZero"/>
        <c:auto val="1"/>
        <c:lblOffset val="100"/>
        <c:baseTimeUnit val="years"/>
      </c:dateAx>
      <c:valAx>
        <c:axId val="107408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7406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57E-46D7-B5D9-BE1A96E9A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671552"/>
        <c:axId val="109673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7E-46D7-B5D9-BE1A96E9A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71552"/>
        <c:axId val="109673472"/>
      </c:lineChart>
      <c:dateAx>
        <c:axId val="109671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673472"/>
        <c:crosses val="autoZero"/>
        <c:auto val="1"/>
        <c:lblOffset val="100"/>
        <c:baseTimeUnit val="years"/>
      </c:dateAx>
      <c:valAx>
        <c:axId val="109673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9671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47-4C51-B2A0-811DED1BD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827776"/>
        <c:axId val="11083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3.5</c:v>
                </c:pt>
                <c:pt idx="1">
                  <c:v>3.2</c:v>
                </c:pt>
                <c:pt idx="2">
                  <c:v>2.9</c:v>
                </c:pt>
                <c:pt idx="3">
                  <c:v>6</c:v>
                </c:pt>
                <c:pt idx="4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47-4C51-B2A0-811DED1BD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827776"/>
        <c:axId val="110838144"/>
      </c:lineChart>
      <c:dateAx>
        <c:axId val="110827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838144"/>
        <c:crosses val="autoZero"/>
        <c:auto val="1"/>
        <c:lblOffset val="100"/>
        <c:baseTimeUnit val="years"/>
      </c:dateAx>
      <c:valAx>
        <c:axId val="11083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08277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0F-41EB-905E-70D09992A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889216"/>
        <c:axId val="110891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23</c:v>
                </c:pt>
                <c:pt idx="1">
                  <c:v>22</c:v>
                </c:pt>
                <c:pt idx="2">
                  <c:v>16</c:v>
                </c:pt>
                <c:pt idx="3">
                  <c:v>21</c:v>
                </c:pt>
                <c:pt idx="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0F-41EB-905E-70D09992A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889216"/>
        <c:axId val="110891392"/>
      </c:lineChart>
      <c:dateAx>
        <c:axId val="110889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891392"/>
        <c:crosses val="autoZero"/>
        <c:auto val="1"/>
        <c:lblOffset val="100"/>
        <c:baseTimeUnit val="years"/>
      </c:dateAx>
      <c:valAx>
        <c:axId val="110891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108892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93.3</c:v>
                </c:pt>
                <c:pt idx="1">
                  <c:v>73.3</c:v>
                </c:pt>
                <c:pt idx="2">
                  <c:v>66.7</c:v>
                </c:pt>
                <c:pt idx="3">
                  <c:v>86.7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B9-4108-BFBD-19BBDAD87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933888"/>
        <c:axId val="110944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252.8</c:v>
                </c:pt>
                <c:pt idx="1">
                  <c:v>269</c:v>
                </c:pt>
                <c:pt idx="2">
                  <c:v>276.60000000000002</c:v>
                </c:pt>
                <c:pt idx="3">
                  <c:v>274.8</c:v>
                </c:pt>
                <c:pt idx="4">
                  <c:v>277.2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B9-4108-BFBD-19BBDAD87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933888"/>
        <c:axId val="110944256"/>
      </c:lineChart>
      <c:dateAx>
        <c:axId val="110933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944256"/>
        <c:crosses val="autoZero"/>
        <c:auto val="1"/>
        <c:lblOffset val="100"/>
        <c:baseTimeUnit val="years"/>
      </c:dateAx>
      <c:valAx>
        <c:axId val="110944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0933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90.5</c:v>
                </c:pt>
                <c:pt idx="1">
                  <c:v>95</c:v>
                </c:pt>
                <c:pt idx="2">
                  <c:v>63.9</c:v>
                </c:pt>
                <c:pt idx="3">
                  <c:v>95.8</c:v>
                </c:pt>
                <c:pt idx="4">
                  <c:v>89.9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34-4546-B947-BF1324C8A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033792"/>
        <c:axId val="11203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40.700000000000003</c:v>
                </c:pt>
                <c:pt idx="1">
                  <c:v>38.200000000000003</c:v>
                </c:pt>
                <c:pt idx="2">
                  <c:v>34.6</c:v>
                </c:pt>
                <c:pt idx="3">
                  <c:v>37.6</c:v>
                </c:pt>
                <c:pt idx="4">
                  <c:v>33.200000000000003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34-4546-B947-BF1324C8A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33792"/>
        <c:axId val="112035712"/>
      </c:lineChart>
      <c:dateAx>
        <c:axId val="112033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035712"/>
        <c:crosses val="autoZero"/>
        <c:auto val="1"/>
        <c:lblOffset val="100"/>
        <c:baseTimeUnit val="years"/>
      </c:dateAx>
      <c:valAx>
        <c:axId val="11203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20337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449</c:v>
                </c:pt>
                <c:pt idx="1">
                  <c:v>406</c:v>
                </c:pt>
                <c:pt idx="2">
                  <c:v>235</c:v>
                </c:pt>
                <c:pt idx="3">
                  <c:v>464</c:v>
                </c:pt>
                <c:pt idx="4">
                  <c:v>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27-4B8B-9155-03984AE69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192320"/>
        <c:axId val="113198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7496</c:v>
                </c:pt>
                <c:pt idx="1">
                  <c:v>6967</c:v>
                </c:pt>
                <c:pt idx="2">
                  <c:v>7138</c:v>
                </c:pt>
                <c:pt idx="3">
                  <c:v>8131</c:v>
                </c:pt>
                <c:pt idx="4">
                  <c:v>8024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27-4B8B-9155-03984AE69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192320"/>
        <c:axId val="113198592"/>
      </c:lineChart>
      <c:dateAx>
        <c:axId val="113192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198592"/>
        <c:crosses val="autoZero"/>
        <c:auto val="1"/>
        <c:lblOffset val="100"/>
        <c:baseTimeUnit val="years"/>
      </c:dateAx>
      <c:valAx>
        <c:axId val="113198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131923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山口県岩国市　神代駅前駐車場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369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123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27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15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 t="str">
        <f>データ!W7</f>
        <v>-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136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41640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42005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42370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42736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43101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41640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42005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42370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42736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43101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41640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42005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42370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42736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43101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1053.9000000000001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1991.7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278.3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2405.1999999999998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1000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93.3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73.3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66.7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86.7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100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385.5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419.4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371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509.2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449.1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3.5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3.2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2.9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6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3.8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252.8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269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276.60000000000002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274.8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277.2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133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134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41640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42005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42370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42736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43101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41640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42005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42370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42736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43101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41640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42005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42370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42736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43101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90.5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95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63.9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95.8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89.9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449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406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235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464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549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23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22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16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21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17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40.700000000000003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38.200000000000003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34.6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37.6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33.200000000000003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7496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6967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7138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8131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8024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135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4723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>
        <f>データ!$B$11</f>
        <v>41640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42005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42370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42736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43101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>
        <f>データ!$B$11</f>
        <v>41640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42005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42370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42736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43101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>
        <f>データ!$B$11</f>
        <v>41640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42005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42370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42736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43101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78.400000000000006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70.5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59.2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62.4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82.7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hX7Qbwn5jVezqEMa2vvdnCHg/j53VMrrhYb5JvnphjhXtggoLltGmEGukMbraviOo9gtuRRh+vba/x0b9koueQ==" saltValue="onj579hmhe4xPEJVH53L2A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99</v>
      </c>
      <c r="AK5" s="59" t="s">
        <v>100</v>
      </c>
      <c r="AL5" s="59" t="s">
        <v>90</v>
      </c>
      <c r="AM5" s="59" t="s">
        <v>101</v>
      </c>
      <c r="AN5" s="59" t="s">
        <v>102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88</v>
      </c>
      <c r="AV5" s="59" t="s">
        <v>100</v>
      </c>
      <c r="AW5" s="59" t="s">
        <v>90</v>
      </c>
      <c r="AX5" s="59" t="s">
        <v>103</v>
      </c>
      <c r="AY5" s="59" t="s">
        <v>92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88</v>
      </c>
      <c r="BG5" s="59" t="s">
        <v>100</v>
      </c>
      <c r="BH5" s="59" t="s">
        <v>90</v>
      </c>
      <c r="BI5" s="59" t="s">
        <v>101</v>
      </c>
      <c r="BJ5" s="59" t="s">
        <v>92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88</v>
      </c>
      <c r="BR5" s="59" t="s">
        <v>100</v>
      </c>
      <c r="BS5" s="59" t="s">
        <v>90</v>
      </c>
      <c r="BT5" s="59" t="s">
        <v>104</v>
      </c>
      <c r="BU5" s="59" t="s">
        <v>105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88</v>
      </c>
      <c r="CC5" s="59" t="s">
        <v>100</v>
      </c>
      <c r="CD5" s="59" t="s">
        <v>90</v>
      </c>
      <c r="CE5" s="59" t="s">
        <v>101</v>
      </c>
      <c r="CF5" s="59" t="s">
        <v>92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106</v>
      </c>
      <c r="CP5" s="59" t="s">
        <v>100</v>
      </c>
      <c r="CQ5" s="59" t="s">
        <v>90</v>
      </c>
      <c r="CR5" s="59" t="s">
        <v>107</v>
      </c>
      <c r="CS5" s="59" t="s">
        <v>92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88</v>
      </c>
      <c r="DA5" s="59" t="s">
        <v>100</v>
      </c>
      <c r="DB5" s="59" t="s">
        <v>90</v>
      </c>
      <c r="DC5" s="59" t="s">
        <v>101</v>
      </c>
      <c r="DD5" s="59" t="s">
        <v>105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88</v>
      </c>
      <c r="DL5" s="59" t="s">
        <v>100</v>
      </c>
      <c r="DM5" s="59" t="s">
        <v>90</v>
      </c>
      <c r="DN5" s="59" t="s">
        <v>103</v>
      </c>
      <c r="DO5" s="59" t="s">
        <v>92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108</v>
      </c>
      <c r="B6" s="60">
        <f>B8</f>
        <v>2018</v>
      </c>
      <c r="C6" s="60">
        <f t="shared" ref="C6:X6" si="1">C8</f>
        <v>352080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4</v>
      </c>
      <c r="H6" s="60" t="str">
        <f>SUBSTITUTE(H8,"　","")</f>
        <v>山口県岩国市</v>
      </c>
      <c r="I6" s="60" t="str">
        <f t="shared" si="1"/>
        <v>神代駅前駐車場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27</v>
      </c>
      <c r="S6" s="62" t="str">
        <f t="shared" si="1"/>
        <v>駅</v>
      </c>
      <c r="T6" s="62" t="str">
        <f t="shared" si="1"/>
        <v>無</v>
      </c>
      <c r="U6" s="63">
        <f t="shared" si="1"/>
        <v>369</v>
      </c>
      <c r="V6" s="63">
        <f t="shared" si="1"/>
        <v>15</v>
      </c>
      <c r="W6" s="63" t="str">
        <f t="shared" si="1"/>
        <v>-</v>
      </c>
      <c r="X6" s="62" t="str">
        <f t="shared" si="1"/>
        <v>導入なし</v>
      </c>
      <c r="Y6" s="64">
        <f>IF(Y8="-",NA(),Y8)</f>
        <v>1053.9000000000001</v>
      </c>
      <c r="Z6" s="64">
        <f t="shared" ref="Z6:AH6" si="2">IF(Z8="-",NA(),Z8)</f>
        <v>1991.7</v>
      </c>
      <c r="AA6" s="64">
        <f t="shared" si="2"/>
        <v>278.3</v>
      </c>
      <c r="AB6" s="64">
        <f t="shared" si="2"/>
        <v>2405.1999999999998</v>
      </c>
      <c r="AC6" s="64">
        <f t="shared" si="2"/>
        <v>1000</v>
      </c>
      <c r="AD6" s="64">
        <f t="shared" si="2"/>
        <v>385.5</v>
      </c>
      <c r="AE6" s="64">
        <f t="shared" si="2"/>
        <v>419.4</v>
      </c>
      <c r="AF6" s="64">
        <f t="shared" si="2"/>
        <v>371</v>
      </c>
      <c r="AG6" s="64">
        <f t="shared" si="2"/>
        <v>509.2</v>
      </c>
      <c r="AH6" s="64">
        <f t="shared" si="2"/>
        <v>449.1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3.5</v>
      </c>
      <c r="AP6" s="64">
        <f t="shared" si="3"/>
        <v>3.2</v>
      </c>
      <c r="AQ6" s="64">
        <f t="shared" si="3"/>
        <v>2.9</v>
      </c>
      <c r="AR6" s="64">
        <f t="shared" si="3"/>
        <v>6</v>
      </c>
      <c r="AS6" s="64">
        <f t="shared" si="3"/>
        <v>3.8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23</v>
      </c>
      <c r="BA6" s="65">
        <f t="shared" si="4"/>
        <v>22</v>
      </c>
      <c r="BB6" s="65">
        <f t="shared" si="4"/>
        <v>16</v>
      </c>
      <c r="BC6" s="65">
        <f t="shared" si="4"/>
        <v>21</v>
      </c>
      <c r="BD6" s="65">
        <f t="shared" si="4"/>
        <v>17</v>
      </c>
      <c r="BE6" s="63" t="str">
        <f>IF(BE8="-","",IF(BE8="-","【-】","【"&amp;SUBSTITUTE(TEXT(BE8,"#,##0"),"-","△")&amp;"】"))</f>
        <v>【30】</v>
      </c>
      <c r="BF6" s="64">
        <f>IF(BF8="-",NA(),BF8)</f>
        <v>90.5</v>
      </c>
      <c r="BG6" s="64">
        <f t="shared" ref="BG6:BO6" si="5">IF(BG8="-",NA(),BG8)</f>
        <v>95</v>
      </c>
      <c r="BH6" s="64">
        <f t="shared" si="5"/>
        <v>63.9</v>
      </c>
      <c r="BI6" s="64">
        <f t="shared" si="5"/>
        <v>95.8</v>
      </c>
      <c r="BJ6" s="64">
        <f t="shared" si="5"/>
        <v>89.9</v>
      </c>
      <c r="BK6" s="64">
        <f t="shared" si="5"/>
        <v>40.700000000000003</v>
      </c>
      <c r="BL6" s="64">
        <f t="shared" si="5"/>
        <v>38.200000000000003</v>
      </c>
      <c r="BM6" s="64">
        <f t="shared" si="5"/>
        <v>34.6</v>
      </c>
      <c r="BN6" s="64">
        <f t="shared" si="5"/>
        <v>37.6</v>
      </c>
      <c r="BO6" s="64">
        <f t="shared" si="5"/>
        <v>33.200000000000003</v>
      </c>
      <c r="BP6" s="61" t="str">
        <f>IF(BP8="-","",IF(BP8="-","【-】","【"&amp;SUBSTITUTE(TEXT(BP8,"#,##0.0"),"-","△")&amp;"】"))</f>
        <v>【26.3】</v>
      </c>
      <c r="BQ6" s="65">
        <f>IF(BQ8="-",NA(),BQ8)</f>
        <v>449</v>
      </c>
      <c r="BR6" s="65">
        <f t="shared" ref="BR6:BZ6" si="6">IF(BR8="-",NA(),BR8)</f>
        <v>406</v>
      </c>
      <c r="BS6" s="65">
        <f t="shared" si="6"/>
        <v>235</v>
      </c>
      <c r="BT6" s="65">
        <f t="shared" si="6"/>
        <v>464</v>
      </c>
      <c r="BU6" s="65">
        <f t="shared" si="6"/>
        <v>549</v>
      </c>
      <c r="BV6" s="65">
        <f t="shared" si="6"/>
        <v>7496</v>
      </c>
      <c r="BW6" s="65">
        <f t="shared" si="6"/>
        <v>6967</v>
      </c>
      <c r="BX6" s="65">
        <f t="shared" si="6"/>
        <v>7138</v>
      </c>
      <c r="BY6" s="65">
        <f t="shared" si="6"/>
        <v>8131</v>
      </c>
      <c r="BZ6" s="65">
        <f t="shared" si="6"/>
        <v>8024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109</v>
      </c>
      <c r="CM6" s="63">
        <f t="shared" ref="CM6:CN6" si="7">CM8</f>
        <v>4723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110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78.400000000000006</v>
      </c>
      <c r="DF6" s="64">
        <f t="shared" si="8"/>
        <v>70.5</v>
      </c>
      <c r="DG6" s="64">
        <f t="shared" si="8"/>
        <v>59.2</v>
      </c>
      <c r="DH6" s="64">
        <f t="shared" si="8"/>
        <v>62.4</v>
      </c>
      <c r="DI6" s="64">
        <f t="shared" si="8"/>
        <v>82.7</v>
      </c>
      <c r="DJ6" s="61" t="str">
        <f>IF(DJ8="-","",IF(DJ8="-","【-】","【"&amp;SUBSTITUTE(TEXT(DJ8,"#,##0.0"),"-","△")&amp;"】"))</f>
        <v>【103.6】</v>
      </c>
      <c r="DK6" s="64">
        <f>IF(DK8="-",NA(),DK8)</f>
        <v>93.3</v>
      </c>
      <c r="DL6" s="64">
        <f t="shared" ref="DL6:DT6" si="9">IF(DL8="-",NA(),DL8)</f>
        <v>73.3</v>
      </c>
      <c r="DM6" s="64">
        <f t="shared" si="9"/>
        <v>66.7</v>
      </c>
      <c r="DN6" s="64">
        <f t="shared" si="9"/>
        <v>86.7</v>
      </c>
      <c r="DO6" s="64">
        <f t="shared" si="9"/>
        <v>100</v>
      </c>
      <c r="DP6" s="64">
        <f t="shared" si="9"/>
        <v>252.8</v>
      </c>
      <c r="DQ6" s="64">
        <f t="shared" si="9"/>
        <v>269</v>
      </c>
      <c r="DR6" s="64">
        <f t="shared" si="9"/>
        <v>276.60000000000002</v>
      </c>
      <c r="DS6" s="64">
        <f t="shared" si="9"/>
        <v>274.8</v>
      </c>
      <c r="DT6" s="64">
        <f t="shared" si="9"/>
        <v>277.2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111</v>
      </c>
      <c r="B7" s="60">
        <f t="shared" ref="B7:X7" si="10">B8</f>
        <v>2018</v>
      </c>
      <c r="C7" s="60">
        <f t="shared" si="10"/>
        <v>352080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4</v>
      </c>
      <c r="H7" s="60" t="str">
        <f t="shared" si="10"/>
        <v>山口県　岩国市</v>
      </c>
      <c r="I7" s="60" t="str">
        <f t="shared" si="10"/>
        <v>神代駅前駐車場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27</v>
      </c>
      <c r="S7" s="62" t="str">
        <f t="shared" si="10"/>
        <v>駅</v>
      </c>
      <c r="T7" s="62" t="str">
        <f t="shared" si="10"/>
        <v>無</v>
      </c>
      <c r="U7" s="63">
        <f t="shared" si="10"/>
        <v>369</v>
      </c>
      <c r="V7" s="63">
        <f t="shared" si="10"/>
        <v>15</v>
      </c>
      <c r="W7" s="63" t="str">
        <f t="shared" si="10"/>
        <v>-</v>
      </c>
      <c r="X7" s="62" t="str">
        <f t="shared" si="10"/>
        <v>導入なし</v>
      </c>
      <c r="Y7" s="64">
        <f>Y8</f>
        <v>1053.9000000000001</v>
      </c>
      <c r="Z7" s="64">
        <f t="shared" ref="Z7:AH7" si="11">Z8</f>
        <v>1991.7</v>
      </c>
      <c r="AA7" s="64">
        <f t="shared" si="11"/>
        <v>278.3</v>
      </c>
      <c r="AB7" s="64">
        <f t="shared" si="11"/>
        <v>2405.1999999999998</v>
      </c>
      <c r="AC7" s="64">
        <f t="shared" si="11"/>
        <v>1000</v>
      </c>
      <c r="AD7" s="64">
        <f t="shared" si="11"/>
        <v>385.5</v>
      </c>
      <c r="AE7" s="64">
        <f t="shared" si="11"/>
        <v>419.4</v>
      </c>
      <c r="AF7" s="64">
        <f t="shared" si="11"/>
        <v>371</v>
      </c>
      <c r="AG7" s="64">
        <f t="shared" si="11"/>
        <v>509.2</v>
      </c>
      <c r="AH7" s="64">
        <f t="shared" si="11"/>
        <v>449.1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3.5</v>
      </c>
      <c r="AP7" s="64">
        <f t="shared" si="12"/>
        <v>3.2</v>
      </c>
      <c r="AQ7" s="64">
        <f t="shared" si="12"/>
        <v>2.9</v>
      </c>
      <c r="AR7" s="64">
        <f t="shared" si="12"/>
        <v>6</v>
      </c>
      <c r="AS7" s="64">
        <f t="shared" si="12"/>
        <v>3.8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23</v>
      </c>
      <c r="BA7" s="65">
        <f t="shared" si="13"/>
        <v>22</v>
      </c>
      <c r="BB7" s="65">
        <f t="shared" si="13"/>
        <v>16</v>
      </c>
      <c r="BC7" s="65">
        <f t="shared" si="13"/>
        <v>21</v>
      </c>
      <c r="BD7" s="65">
        <f t="shared" si="13"/>
        <v>17</v>
      </c>
      <c r="BE7" s="63"/>
      <c r="BF7" s="64">
        <f>BF8</f>
        <v>90.5</v>
      </c>
      <c r="BG7" s="64">
        <f t="shared" ref="BG7:BO7" si="14">BG8</f>
        <v>95</v>
      </c>
      <c r="BH7" s="64">
        <f t="shared" si="14"/>
        <v>63.9</v>
      </c>
      <c r="BI7" s="64">
        <f t="shared" si="14"/>
        <v>95.8</v>
      </c>
      <c r="BJ7" s="64">
        <f t="shared" si="14"/>
        <v>89.9</v>
      </c>
      <c r="BK7" s="64">
        <f t="shared" si="14"/>
        <v>40.700000000000003</v>
      </c>
      <c r="BL7" s="64">
        <f t="shared" si="14"/>
        <v>38.200000000000003</v>
      </c>
      <c r="BM7" s="64">
        <f t="shared" si="14"/>
        <v>34.6</v>
      </c>
      <c r="BN7" s="64">
        <f t="shared" si="14"/>
        <v>37.6</v>
      </c>
      <c r="BO7" s="64">
        <f t="shared" si="14"/>
        <v>33.200000000000003</v>
      </c>
      <c r="BP7" s="61"/>
      <c r="BQ7" s="65">
        <f>BQ8</f>
        <v>449</v>
      </c>
      <c r="BR7" s="65">
        <f t="shared" ref="BR7:BZ7" si="15">BR8</f>
        <v>406</v>
      </c>
      <c r="BS7" s="65">
        <f t="shared" si="15"/>
        <v>235</v>
      </c>
      <c r="BT7" s="65">
        <f t="shared" si="15"/>
        <v>464</v>
      </c>
      <c r="BU7" s="65">
        <f t="shared" si="15"/>
        <v>549</v>
      </c>
      <c r="BV7" s="65">
        <f t="shared" si="15"/>
        <v>7496</v>
      </c>
      <c r="BW7" s="65">
        <f t="shared" si="15"/>
        <v>6967</v>
      </c>
      <c r="BX7" s="65">
        <f t="shared" si="15"/>
        <v>7138</v>
      </c>
      <c r="BY7" s="65">
        <f t="shared" si="15"/>
        <v>8131</v>
      </c>
      <c r="BZ7" s="65">
        <f t="shared" si="15"/>
        <v>8024</v>
      </c>
      <c r="CA7" s="63"/>
      <c r="CB7" s="64" t="s">
        <v>112</v>
      </c>
      <c r="CC7" s="64" t="s">
        <v>112</v>
      </c>
      <c r="CD7" s="64" t="s">
        <v>112</v>
      </c>
      <c r="CE7" s="64" t="s">
        <v>112</v>
      </c>
      <c r="CF7" s="64" t="s">
        <v>112</v>
      </c>
      <c r="CG7" s="64" t="s">
        <v>112</v>
      </c>
      <c r="CH7" s="64" t="s">
        <v>112</v>
      </c>
      <c r="CI7" s="64" t="s">
        <v>112</v>
      </c>
      <c r="CJ7" s="64" t="s">
        <v>112</v>
      </c>
      <c r="CK7" s="64" t="s">
        <v>113</v>
      </c>
      <c r="CL7" s="61"/>
      <c r="CM7" s="63">
        <f>CM8</f>
        <v>4723</v>
      </c>
      <c r="CN7" s="63">
        <f>CN8</f>
        <v>0</v>
      </c>
      <c r="CO7" s="64" t="s">
        <v>112</v>
      </c>
      <c r="CP7" s="64" t="s">
        <v>112</v>
      </c>
      <c r="CQ7" s="64" t="s">
        <v>112</v>
      </c>
      <c r="CR7" s="64" t="s">
        <v>112</v>
      </c>
      <c r="CS7" s="64" t="s">
        <v>112</v>
      </c>
      <c r="CT7" s="64" t="s">
        <v>112</v>
      </c>
      <c r="CU7" s="64" t="s">
        <v>112</v>
      </c>
      <c r="CV7" s="64" t="s">
        <v>112</v>
      </c>
      <c r="CW7" s="64" t="s">
        <v>112</v>
      </c>
      <c r="CX7" s="64" t="s">
        <v>114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78.400000000000006</v>
      </c>
      <c r="DF7" s="64">
        <f t="shared" si="16"/>
        <v>70.5</v>
      </c>
      <c r="DG7" s="64">
        <f t="shared" si="16"/>
        <v>59.2</v>
      </c>
      <c r="DH7" s="64">
        <f t="shared" si="16"/>
        <v>62.4</v>
      </c>
      <c r="DI7" s="64">
        <f t="shared" si="16"/>
        <v>82.7</v>
      </c>
      <c r="DJ7" s="61"/>
      <c r="DK7" s="64">
        <f>DK8</f>
        <v>93.3</v>
      </c>
      <c r="DL7" s="64">
        <f t="shared" ref="DL7:DT7" si="17">DL8</f>
        <v>73.3</v>
      </c>
      <c r="DM7" s="64">
        <f t="shared" si="17"/>
        <v>66.7</v>
      </c>
      <c r="DN7" s="64">
        <f t="shared" si="17"/>
        <v>86.7</v>
      </c>
      <c r="DO7" s="64">
        <f t="shared" si="17"/>
        <v>100</v>
      </c>
      <c r="DP7" s="64">
        <f t="shared" si="17"/>
        <v>252.8</v>
      </c>
      <c r="DQ7" s="64">
        <f t="shared" si="17"/>
        <v>269</v>
      </c>
      <c r="DR7" s="64">
        <f t="shared" si="17"/>
        <v>276.60000000000002</v>
      </c>
      <c r="DS7" s="64">
        <f t="shared" si="17"/>
        <v>274.8</v>
      </c>
      <c r="DT7" s="64">
        <f t="shared" si="17"/>
        <v>277.2</v>
      </c>
      <c r="DU7" s="61"/>
    </row>
    <row r="8" spans="1:125" s="66" customFormat="1" x14ac:dyDescent="0.15">
      <c r="A8" s="49"/>
      <c r="B8" s="67">
        <v>2018</v>
      </c>
      <c r="C8" s="67">
        <v>352080</v>
      </c>
      <c r="D8" s="67">
        <v>47</v>
      </c>
      <c r="E8" s="67">
        <v>14</v>
      </c>
      <c r="F8" s="67">
        <v>0</v>
      </c>
      <c r="G8" s="67">
        <v>4</v>
      </c>
      <c r="H8" s="67" t="s">
        <v>115</v>
      </c>
      <c r="I8" s="67" t="s">
        <v>116</v>
      </c>
      <c r="J8" s="67" t="s">
        <v>117</v>
      </c>
      <c r="K8" s="67" t="s">
        <v>118</v>
      </c>
      <c r="L8" s="67" t="s">
        <v>119</v>
      </c>
      <c r="M8" s="67" t="s">
        <v>120</v>
      </c>
      <c r="N8" s="67" t="s">
        <v>121</v>
      </c>
      <c r="O8" s="68" t="s">
        <v>122</v>
      </c>
      <c r="P8" s="69" t="s">
        <v>123</v>
      </c>
      <c r="Q8" s="69" t="s">
        <v>124</v>
      </c>
      <c r="R8" s="70">
        <v>27</v>
      </c>
      <c r="S8" s="69" t="s">
        <v>125</v>
      </c>
      <c r="T8" s="69" t="s">
        <v>126</v>
      </c>
      <c r="U8" s="70">
        <v>369</v>
      </c>
      <c r="V8" s="70">
        <v>15</v>
      </c>
      <c r="W8" s="70" t="s">
        <v>119</v>
      </c>
      <c r="X8" s="69" t="s">
        <v>127</v>
      </c>
      <c r="Y8" s="71">
        <v>1053.9000000000001</v>
      </c>
      <c r="Z8" s="71">
        <v>1991.7</v>
      </c>
      <c r="AA8" s="71">
        <v>278.3</v>
      </c>
      <c r="AB8" s="71">
        <v>2405.1999999999998</v>
      </c>
      <c r="AC8" s="71">
        <v>1000</v>
      </c>
      <c r="AD8" s="71">
        <v>385.5</v>
      </c>
      <c r="AE8" s="71">
        <v>419.4</v>
      </c>
      <c r="AF8" s="71">
        <v>371</v>
      </c>
      <c r="AG8" s="71">
        <v>509.2</v>
      </c>
      <c r="AH8" s="71">
        <v>449.1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3.5</v>
      </c>
      <c r="AP8" s="71">
        <v>3.2</v>
      </c>
      <c r="AQ8" s="71">
        <v>2.9</v>
      </c>
      <c r="AR8" s="71">
        <v>6</v>
      </c>
      <c r="AS8" s="71">
        <v>3.8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23</v>
      </c>
      <c r="BA8" s="72">
        <v>22</v>
      </c>
      <c r="BB8" s="72">
        <v>16</v>
      </c>
      <c r="BC8" s="72">
        <v>21</v>
      </c>
      <c r="BD8" s="72">
        <v>17</v>
      </c>
      <c r="BE8" s="72">
        <v>30</v>
      </c>
      <c r="BF8" s="71">
        <v>90.5</v>
      </c>
      <c r="BG8" s="71">
        <v>95</v>
      </c>
      <c r="BH8" s="71">
        <v>63.9</v>
      </c>
      <c r="BI8" s="71">
        <v>95.8</v>
      </c>
      <c r="BJ8" s="71">
        <v>89.9</v>
      </c>
      <c r="BK8" s="71">
        <v>40.700000000000003</v>
      </c>
      <c r="BL8" s="71">
        <v>38.200000000000003</v>
      </c>
      <c r="BM8" s="71">
        <v>34.6</v>
      </c>
      <c r="BN8" s="71">
        <v>37.6</v>
      </c>
      <c r="BO8" s="71">
        <v>33.200000000000003</v>
      </c>
      <c r="BP8" s="68">
        <v>26.3</v>
      </c>
      <c r="BQ8" s="72">
        <v>449</v>
      </c>
      <c r="BR8" s="72">
        <v>406</v>
      </c>
      <c r="BS8" s="72">
        <v>235</v>
      </c>
      <c r="BT8" s="73">
        <v>464</v>
      </c>
      <c r="BU8" s="73">
        <v>549</v>
      </c>
      <c r="BV8" s="72">
        <v>7496</v>
      </c>
      <c r="BW8" s="72">
        <v>6967</v>
      </c>
      <c r="BX8" s="72">
        <v>7138</v>
      </c>
      <c r="BY8" s="72">
        <v>8131</v>
      </c>
      <c r="BZ8" s="72">
        <v>8024</v>
      </c>
      <c r="CA8" s="70">
        <v>16102</v>
      </c>
      <c r="CB8" s="71" t="s">
        <v>119</v>
      </c>
      <c r="CC8" s="71" t="s">
        <v>119</v>
      </c>
      <c r="CD8" s="71" t="s">
        <v>119</v>
      </c>
      <c r="CE8" s="71" t="s">
        <v>119</v>
      </c>
      <c r="CF8" s="71" t="s">
        <v>119</v>
      </c>
      <c r="CG8" s="71" t="s">
        <v>119</v>
      </c>
      <c r="CH8" s="71" t="s">
        <v>119</v>
      </c>
      <c r="CI8" s="71" t="s">
        <v>119</v>
      </c>
      <c r="CJ8" s="71" t="s">
        <v>119</v>
      </c>
      <c r="CK8" s="71" t="s">
        <v>119</v>
      </c>
      <c r="CL8" s="68" t="s">
        <v>119</v>
      </c>
      <c r="CM8" s="70">
        <v>4723</v>
      </c>
      <c r="CN8" s="70">
        <v>0</v>
      </c>
      <c r="CO8" s="71" t="s">
        <v>119</v>
      </c>
      <c r="CP8" s="71" t="s">
        <v>119</v>
      </c>
      <c r="CQ8" s="71" t="s">
        <v>119</v>
      </c>
      <c r="CR8" s="71" t="s">
        <v>119</v>
      </c>
      <c r="CS8" s="71" t="s">
        <v>119</v>
      </c>
      <c r="CT8" s="71" t="s">
        <v>119</v>
      </c>
      <c r="CU8" s="71" t="s">
        <v>119</v>
      </c>
      <c r="CV8" s="71" t="s">
        <v>119</v>
      </c>
      <c r="CW8" s="71" t="s">
        <v>119</v>
      </c>
      <c r="CX8" s="71" t="s">
        <v>119</v>
      </c>
      <c r="CY8" s="68" t="s">
        <v>119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78.400000000000006</v>
      </c>
      <c r="DF8" s="71">
        <v>70.5</v>
      </c>
      <c r="DG8" s="71">
        <v>59.2</v>
      </c>
      <c r="DH8" s="71">
        <v>62.4</v>
      </c>
      <c r="DI8" s="71">
        <v>82.7</v>
      </c>
      <c r="DJ8" s="68">
        <v>103.6</v>
      </c>
      <c r="DK8" s="71">
        <v>93.3</v>
      </c>
      <c r="DL8" s="71">
        <v>73.3</v>
      </c>
      <c r="DM8" s="71">
        <v>66.7</v>
      </c>
      <c r="DN8" s="71">
        <v>86.7</v>
      </c>
      <c r="DO8" s="71">
        <v>100</v>
      </c>
      <c r="DP8" s="71">
        <v>252.8</v>
      </c>
      <c r="DQ8" s="71">
        <v>269</v>
      </c>
      <c r="DR8" s="71">
        <v>276.60000000000002</v>
      </c>
      <c r="DS8" s="71">
        <v>274.8</v>
      </c>
      <c r="DT8" s="71">
        <v>277.2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128</v>
      </c>
      <c r="C10" s="78" t="s">
        <v>129</v>
      </c>
      <c r="D10" s="78" t="s">
        <v>130</v>
      </c>
      <c r="E10" s="78" t="s">
        <v>131</v>
      </c>
      <c r="F10" s="78" t="s">
        <v>132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清弘　祐加</cp:lastModifiedBy>
  <cp:lastPrinted>2020-01-27T06:05:58Z</cp:lastPrinted>
  <dcterms:created xsi:type="dcterms:W3CDTF">2019-12-05T07:27:49Z</dcterms:created>
  <dcterms:modified xsi:type="dcterms:W3CDTF">2020-01-31T07:52:21Z</dcterms:modified>
  <cp:category/>
</cp:coreProperties>
</file>