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平成31年度\地方公営企業\20200115‗公営企業に係る「経営比較分析表」（平成30年度決算）の分析等について\05_市→県\"/>
    </mc:Choice>
  </mc:AlternateContent>
  <xr:revisionPtr revIDLastSave="0" documentId="13_ncr:1_{87DD9D76-B6E2-4469-8002-7B2F4C66FFB7}" xr6:coauthVersionLast="45" xr6:coauthVersionMax="45" xr10:uidLastSave="{00000000-0000-0000-0000-000000000000}"/>
  <workbookProtection workbookAlgorithmName="SHA-512" workbookHashValue="WrxzByCnlqAsFOiG5/XU3bWx0Iexks3ptdruJf1vhH6XJAXAKiLpiAm+FkAnGcJxc+n6U3/R4we5ZUMy8oVrVw==" workbookSaltValue="lrzb1Uk/UUcpMKIAUkTkVA==" workbookSpinCount="100000" lockStructure="1"/>
  <bookViews>
    <workbookView xWindow="-120" yWindow="-12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IE76" i="4"/>
  <c r="BZ30" i="4"/>
  <c r="LT76" i="4"/>
  <c r="GQ51" i="4"/>
  <c r="LH30" i="4"/>
  <c r="BZ51" i="4"/>
  <c r="GQ30" i="4"/>
  <c r="BG30" i="4"/>
  <c r="FX51" i="4"/>
  <c r="KO30" i="4"/>
  <c r="HP76" i="4"/>
  <c r="BG51" i="4"/>
  <c r="AV76" i="4"/>
  <c r="KO51" i="4"/>
  <c r="LE76" i="4"/>
  <c r="FX30" i="4"/>
  <c r="HA76" i="4"/>
  <c r="AN51" i="4"/>
  <c r="FE30" i="4"/>
  <c r="JV51" i="4"/>
  <c r="FE51" i="4"/>
  <c r="JV30" i="4"/>
  <c r="AN30" i="4"/>
  <c r="AG76" i="4"/>
  <c r="KP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<sst xmlns="http://schemas.openxmlformats.org/spreadsheetml/2006/main" count="278" uniqueCount="131">
  <si>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</si>
  <si>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</si>
  <si>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</si>
  <si>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</si>
  <si>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</si>
  <si>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</si>
  <si>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</si>
  <si>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</si>
  <si>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</si>
  <si>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</si>
  <si>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</si>
  <si>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</si>
  <si>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</si>
  <si>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</si>
  <si>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</si>
  <si>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</si>
  <si>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</si>
  <si>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</si>
  <si>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</si>
  <si>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</si>
  <si>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</si>
  <si>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</si>
  <si>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</si>
  <si>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</si>
  <si>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</si>
  <si>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</si>
  <si>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</si>
  <si>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</si>
  <si>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</si>
  <si>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</si>
  <si>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</si>
  <si>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</si>
  <si>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</si>
  <si>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</si>
  <si>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</si>
  <si>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</si>
  <si>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</si>
  <si>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</si>
  <si>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</si>
  <si>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</si>
  <si>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</si>
  <si>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</si>
  <si>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</si>
  <si>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</si>
  <si>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</si>
  <si>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</si>
  <si>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</si>
  <si>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</si>
  <si>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</si>
  <si>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</si>
  <si>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</si>
  <si>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</si>
  <si>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</si>
  <si>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</si>
  <si>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</si>
  <si>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</si>
  <si>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</si>
  <si>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</si>
  <si>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</si>
  <si>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</si>
  <si>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</si>
  <si>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</si>
  <si>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</si>
  <si>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</si>
  <si>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</si>
  <si>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</si>
  <si>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</si>
  <si>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</si>
  <si>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</si>
  <si>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</si>
  <si>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</si>
  <si>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</si>
  <si>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</si>
  <si>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</si>
  <si>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</si>
  <si>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</si>
  <si>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</si>
  <si>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</si>
  <si>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</si>
  <si>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</si>
  <si>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</si>
  <si>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</si>
  <si>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</si>
  <si>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</si>
  <si>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</si>
  <si>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</si>
  <si>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</si>
  <si>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</si>
  <si>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</si>
  <si>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</si>
  <si>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</si>
  <si>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</si>
  <si>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</si>
  <si>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</si>
  <si>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</si>
  <si>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</si>
  <si>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</si>
  <si>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</si>
  <si>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</si>
  <si>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</si>
  <si>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</si>
  <si>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</si>
  <si>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</si>
  <si>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</si>
  <si>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</si>
  <si>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</si>
  <si>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</si>
  <si>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</si>
  <si>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</si>
  <si>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周南市</t>
  </si>
  <si>
    <t>周南市営熊毛インター前駐車場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</si>
  <si>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</si>
  <si>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</si>
  <si>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</si>
  <si>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</si>
  <si>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</si>
  <si>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</si>
  <si>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</si>
  <si>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</si>
  <si>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</si>
  <si>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</si>
  <si>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</si>
  <si>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</si>
  <si>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</si>
  <si>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</si>
  <si>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</si>
  <si>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</si>
  <si>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利用の状況は5か年を通じて同水準を維持しているが、収益は30分以内の無料入出庫が増加しているため、減少傾向である。
収益減とともに、平成28年度に精算機及び発券機、平成30年度に回数駐車券販売機の施設更新を実施し、現在リース料を支払っていることから、売上高ＧＯＰ比率、ＥＢＩＴＤＡが悪化している。</t>
    <rPh sb="0" eb="2">
      <t>リヨウ</t>
    </rPh>
    <rPh sb="3" eb="5">
      <t>ジョウキョウ</t>
    </rPh>
    <rPh sb="8" eb="9">
      <t>ネン</t>
    </rPh>
    <rPh sb="10" eb="11">
      <t>ツウ</t>
    </rPh>
    <rPh sb="13" eb="16">
      <t>ドウスイジュン</t>
    </rPh>
    <rPh sb="17" eb="19">
      <t>イジ</t>
    </rPh>
    <rPh sb="25" eb="27">
      <t>シュウエキ</t>
    </rPh>
    <rPh sb="30" eb="31">
      <t>フン</t>
    </rPh>
    <rPh sb="31" eb="33">
      <t>イナイ</t>
    </rPh>
    <rPh sb="34" eb="36">
      <t>ムリョウ</t>
    </rPh>
    <rPh sb="36" eb="39">
      <t>ニュウシュッコ</t>
    </rPh>
    <rPh sb="40" eb="42">
      <t>ゾウカ</t>
    </rPh>
    <rPh sb="49" eb="51">
      <t>ゲンショウ</t>
    </rPh>
    <rPh sb="51" eb="53">
      <t>ケイコウ</t>
    </rPh>
    <rPh sb="58" eb="60">
      <t>シュウエキ</t>
    </rPh>
    <rPh sb="60" eb="61">
      <t>ゲン</t>
    </rPh>
    <rPh sb="66" eb="68">
      <t>ヘイセイ</t>
    </rPh>
    <rPh sb="70" eb="71">
      <t>ネン</t>
    </rPh>
    <rPh sb="71" eb="72">
      <t>ド</t>
    </rPh>
    <rPh sb="73" eb="75">
      <t>セイサン</t>
    </rPh>
    <rPh sb="75" eb="76">
      <t>キ</t>
    </rPh>
    <rPh sb="76" eb="77">
      <t>オヨ</t>
    </rPh>
    <rPh sb="78" eb="81">
      <t>ハッケンキ</t>
    </rPh>
    <rPh sb="82" eb="84">
      <t>ヘイセイ</t>
    </rPh>
    <rPh sb="86" eb="88">
      <t>ネンド</t>
    </rPh>
    <rPh sb="89" eb="91">
      <t>カイスウ</t>
    </rPh>
    <rPh sb="91" eb="94">
      <t>チュウシャケン</t>
    </rPh>
    <rPh sb="94" eb="97">
      <t>ハンバイキ</t>
    </rPh>
    <rPh sb="98" eb="100">
      <t>シセツ</t>
    </rPh>
    <rPh sb="100" eb="102">
      <t>コウシン</t>
    </rPh>
    <rPh sb="103" eb="105">
      <t>ジッシ</t>
    </rPh>
    <rPh sb="107" eb="109">
      <t>ゲンザイ</t>
    </rPh>
    <rPh sb="112" eb="113">
      <t>リョウ</t>
    </rPh>
    <rPh sb="114" eb="116">
      <t>シハラ</t>
    </rPh>
    <rPh sb="125" eb="126">
      <t>ウ</t>
    </rPh>
    <rPh sb="126" eb="127">
      <t>ア</t>
    </rPh>
    <rPh sb="127" eb="128">
      <t>タカ</t>
    </rPh>
    <rPh sb="131" eb="133">
      <t>ヒリツ</t>
    </rPh>
    <rPh sb="141" eb="143">
      <t>アッカ</t>
    </rPh>
    <phoneticPr fontId="5"/>
  </si>
  <si>
    <t>近年、企業債を発行した施設更新等は行っておらず、現在企業債の返済もない。平成28年度に精算機及び発券機、平成30年度に回数駐車券販売機の施設更新を実施し、現在リース料を支払っている。今後も必要箇所の修繕等を実施しながら使用する。</t>
    <rPh sb="0" eb="2">
      <t>キンネン</t>
    </rPh>
    <rPh sb="3" eb="5">
      <t>キギョウ</t>
    </rPh>
    <rPh sb="5" eb="6">
      <t>サイ</t>
    </rPh>
    <rPh sb="7" eb="9">
      <t>ハッコウ</t>
    </rPh>
    <rPh sb="11" eb="13">
      <t>シセツ</t>
    </rPh>
    <rPh sb="13" eb="15">
      <t>コウシン</t>
    </rPh>
    <rPh sb="15" eb="16">
      <t>トウ</t>
    </rPh>
    <rPh sb="17" eb="18">
      <t>オコナ</t>
    </rPh>
    <rPh sb="24" eb="26">
      <t>ゲンザイ</t>
    </rPh>
    <rPh sb="26" eb="28">
      <t>キギョウ</t>
    </rPh>
    <rPh sb="28" eb="29">
      <t>サイ</t>
    </rPh>
    <rPh sb="30" eb="32">
      <t>ヘンサイ</t>
    </rPh>
    <rPh sb="36" eb="38">
      <t>ヘイセイ</t>
    </rPh>
    <rPh sb="40" eb="42">
      <t>ネンド</t>
    </rPh>
    <rPh sb="43" eb="45">
      <t>セイサン</t>
    </rPh>
    <rPh sb="45" eb="46">
      <t>キ</t>
    </rPh>
    <rPh sb="46" eb="47">
      <t>オヨ</t>
    </rPh>
    <rPh sb="48" eb="51">
      <t>ハッケンキ</t>
    </rPh>
    <rPh sb="52" eb="54">
      <t>ヘイセイ</t>
    </rPh>
    <rPh sb="56" eb="58">
      <t>ネンド</t>
    </rPh>
    <rPh sb="59" eb="61">
      <t>カイスウ</t>
    </rPh>
    <rPh sb="61" eb="63">
      <t>チュウシャ</t>
    </rPh>
    <rPh sb="63" eb="64">
      <t>ケン</t>
    </rPh>
    <rPh sb="64" eb="67">
      <t>ハンバイキ</t>
    </rPh>
    <rPh sb="68" eb="70">
      <t>シセツ</t>
    </rPh>
    <rPh sb="70" eb="72">
      <t>コウシン</t>
    </rPh>
    <rPh sb="73" eb="75">
      <t>ジッシ</t>
    </rPh>
    <rPh sb="77" eb="79">
      <t>ゲンザイ</t>
    </rPh>
    <rPh sb="82" eb="83">
      <t>リョウ</t>
    </rPh>
    <rPh sb="84" eb="86">
      <t>シハラ</t>
    </rPh>
    <rPh sb="91" eb="93">
      <t>コンゴ</t>
    </rPh>
    <rPh sb="94" eb="96">
      <t>ヒツヨウ</t>
    </rPh>
    <rPh sb="96" eb="98">
      <t>カショ</t>
    </rPh>
    <rPh sb="99" eb="101">
      <t>シュウゼン</t>
    </rPh>
    <rPh sb="101" eb="102">
      <t>トウ</t>
    </rPh>
    <rPh sb="103" eb="105">
      <t>ジッシ</t>
    </rPh>
    <rPh sb="109" eb="111">
      <t>シヨウ</t>
    </rPh>
    <phoneticPr fontId="5"/>
  </si>
  <si>
    <t>現在、指定管理者による管理を実施している。今後も民間活力の活用等により、効率的かつ適正な運営に努める。</t>
    <rPh sb="0" eb="2">
      <t>ゲンザイ</t>
    </rPh>
    <rPh sb="3" eb="5">
      <t>シテイ</t>
    </rPh>
    <rPh sb="5" eb="8">
      <t>カンリシャ</t>
    </rPh>
    <rPh sb="11" eb="13">
      <t>カンリ</t>
    </rPh>
    <rPh sb="14" eb="16">
      <t>ジッシ</t>
    </rPh>
    <rPh sb="21" eb="23">
      <t>コンゴ</t>
    </rPh>
    <rPh sb="24" eb="26">
      <t>ミンカン</t>
    </rPh>
    <rPh sb="26" eb="28">
      <t>カツリョク</t>
    </rPh>
    <rPh sb="29" eb="31">
      <t>カツヨウ</t>
    </rPh>
    <rPh sb="31" eb="32">
      <t>トウ</t>
    </rPh>
    <rPh sb="36" eb="38">
      <t>コウリツ</t>
    </rPh>
    <rPh sb="38" eb="39">
      <t>テキ</t>
    </rPh>
    <rPh sb="41" eb="43">
      <t>テキセイ</t>
    </rPh>
    <rPh sb="44" eb="46">
      <t>ウンエイ</t>
    </rPh>
    <rPh sb="47" eb="48">
      <t>ツト</t>
    </rPh>
    <phoneticPr fontId="5"/>
  </si>
  <si>
    <t>利用の状況は5か年を通じて同水準を維持しているが、30分以内の無料入出庫が増加している。</t>
    <rPh sb="0" eb="2">
      <t>リヨウ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</si>
</sst>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191.1</c:v>
                </c:pt>
                <c:pt idx="1">
                  <c:v>182.2</c:v>
                </c:pt>
                <c:pt idx="2">
                  <c:v>145.69999999999999</c:v>
                </c:pt>
                <c:pt idx="3">
                  <c:v>133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F-4268-A3E0-74634ACDA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F-4268-A3E0-74634ACDA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9-4E32-8DB6-59CE122A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9-4E32-8DB6-59CE122A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0B-473B-A016-FB68F0FC7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B-473B-A016-FB68F0FC7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6E-4555-8F1E-AC136CEB7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E-4555-8F1E-AC136CEB7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B-4978-AAA2-FDF87015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B-4978-AAA2-FDF87015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4-447E-A084-11416553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4-447E-A084-11416553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78.8</c:v>
                </c:pt>
                <c:pt idx="2">
                  <c:v>78.8</c:v>
                </c:pt>
                <c:pt idx="3">
                  <c:v>75.2</c:v>
                </c:pt>
                <c:pt idx="4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C-4CB3-9A68-2014EC146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C-4CB3-9A68-2014EC146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45.1</c:v>
                </c:pt>
                <c:pt idx="2">
                  <c:v>31.3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6-42DF-8BD6-DD9F02C7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6-42DF-8BD6-DD9F02C7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3985</c:v>
                </c:pt>
                <c:pt idx="1">
                  <c:v>3750</c:v>
                </c:pt>
                <c:pt idx="2">
                  <c:v>2472</c:v>
                </c:pt>
                <c:pt idx="3">
                  <c:v>1875</c:v>
                </c:pt>
                <c:pt idx="4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237-A3B7-CFCA5A90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2-4237-A3B7-CFCA5A90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HJ1" zoomScaleNormal="100" zoomScaleSheetLayoutView="70" workbookViewId="0">
      <selection activeCell="ND15" sqref="ND15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</row>
    <row r="3" spans="1:382" ht="9.75" customHeight="1" x14ac:dyDescent="0.15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</row>
    <row r="4" spans="1:382" ht="9.75" customHeight="1" x14ac:dyDescent="0.15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2" t="str">
        <f>データ!H6&amp;"　"&amp;データ!I6</f>
        <v>山口県周南市　周南市営熊毛インター前駐車場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3" t="s">
        <v>4</v>
      </c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14" t="str">
        <f>データ!J7</f>
        <v>法非適用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6"/>
      <c r="AQ8" s="114" t="str">
        <f>データ!K7</f>
        <v>駐車場整備事業</v>
      </c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6"/>
      <c r="CF8" s="114" t="str">
        <f>データ!L7</f>
        <v>-</v>
      </c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6"/>
      <c r="DU8" s="118" t="str">
        <f>データ!M7</f>
        <v>Ａ３Ｂ１</v>
      </c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 t="str">
        <f>データ!N7</f>
        <v>非設置</v>
      </c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18" t="str">
        <f>データ!S7</f>
        <v>商業施設</v>
      </c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8"/>
      <c r="JN8" s="118"/>
      <c r="JO8" s="118"/>
      <c r="JP8" s="118"/>
      <c r="JQ8" s="118" t="str">
        <f>データ!T7</f>
        <v>無</v>
      </c>
      <c r="JR8" s="118"/>
      <c r="JS8" s="118"/>
      <c r="JT8" s="118"/>
      <c r="JU8" s="118"/>
      <c r="JV8" s="118"/>
      <c r="JW8" s="118"/>
      <c r="JX8" s="118"/>
      <c r="JY8" s="118"/>
      <c r="JZ8" s="118"/>
      <c r="KA8" s="118"/>
      <c r="KB8" s="118"/>
      <c r="KC8" s="118"/>
      <c r="KD8" s="118"/>
      <c r="KE8" s="118"/>
      <c r="KF8" s="118"/>
      <c r="KG8" s="118"/>
      <c r="KH8" s="118"/>
      <c r="KI8" s="118"/>
      <c r="KJ8" s="118"/>
      <c r="KK8" s="118"/>
      <c r="KL8" s="118"/>
      <c r="KM8" s="118"/>
      <c r="KN8" s="118"/>
      <c r="KO8" s="118"/>
      <c r="KP8" s="118"/>
      <c r="KQ8" s="118"/>
      <c r="KR8" s="118"/>
      <c r="KS8" s="118"/>
      <c r="KT8" s="118"/>
      <c r="KU8" s="118"/>
      <c r="KV8" s="118"/>
      <c r="KW8" s="118"/>
      <c r="KX8" s="118"/>
      <c r="KY8" s="118"/>
      <c r="KZ8" s="118"/>
      <c r="LA8" s="118"/>
      <c r="LB8" s="118"/>
      <c r="LC8" s="118"/>
      <c r="LD8" s="118"/>
      <c r="LE8" s="118"/>
      <c r="LF8" s="118"/>
      <c r="LG8" s="118"/>
      <c r="LH8" s="118"/>
      <c r="LI8" s="118"/>
      <c r="LJ8" s="117">
        <f>データ!U7</f>
        <v>3168</v>
      </c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3"/>
      <c r="ND8" s="123" t="s">
        <v>10</v>
      </c>
      <c r="NE8" s="124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08" t="str">
        <f>データ!O7</f>
        <v>該当数値なし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  <c r="AQ10" s="111" t="s">
        <v>117</v>
      </c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3"/>
      <c r="CF10" s="114" t="str">
        <f>データ!Q7</f>
        <v>広場式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6"/>
      <c r="DU10" s="117">
        <f>データ!R7</f>
        <v>16</v>
      </c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17">
        <f>データ!V7</f>
        <v>113</v>
      </c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>
        <f>データ!W7</f>
        <v>300</v>
      </c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8" t="str">
        <f>データ!X7</f>
        <v>利用料金制</v>
      </c>
      <c r="LK10" s="118"/>
      <c r="LL10" s="118"/>
      <c r="LM10" s="118"/>
      <c r="LN10" s="118"/>
      <c r="LO10" s="118"/>
      <c r="LP10" s="118"/>
      <c r="LQ10" s="118"/>
      <c r="LR10" s="118"/>
      <c r="LS10" s="118"/>
      <c r="LT10" s="118"/>
      <c r="LU10" s="118"/>
      <c r="LV10" s="118"/>
      <c r="LW10" s="118"/>
      <c r="LX10" s="118"/>
      <c r="LY10" s="118"/>
      <c r="LZ10" s="118"/>
      <c r="MA10" s="118"/>
      <c r="MB10" s="118"/>
      <c r="MC10" s="118"/>
      <c r="MD10" s="118"/>
      <c r="ME10" s="118"/>
      <c r="MF10" s="118"/>
      <c r="MG10" s="118"/>
      <c r="MH10" s="118"/>
      <c r="MI10" s="118"/>
      <c r="MJ10" s="118"/>
      <c r="MK10" s="118"/>
      <c r="ML10" s="118"/>
      <c r="MM10" s="118"/>
      <c r="MN10" s="118"/>
      <c r="MO10" s="118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2"/>
      <c r="ND10" s="119" t="s">
        <v>21</v>
      </c>
      <c r="NE10" s="12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1" t="s">
        <v>23</v>
      </c>
      <c r="NE11" s="121"/>
      <c r="NF11" s="121"/>
      <c r="NG11" s="121"/>
      <c r="NH11" s="121"/>
      <c r="NI11" s="121"/>
      <c r="NJ11" s="121"/>
      <c r="NK11" s="121"/>
      <c r="NL11" s="121"/>
      <c r="NM11" s="121"/>
      <c r="NN11" s="121"/>
      <c r="NO11" s="121"/>
      <c r="NP11" s="121"/>
      <c r="NQ11" s="121"/>
      <c r="NR11" s="121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1"/>
      <c r="NE12" s="121"/>
      <c r="NF12" s="121"/>
      <c r="NG12" s="121"/>
      <c r="NH12" s="121"/>
      <c r="NI12" s="121"/>
      <c r="NJ12" s="121"/>
      <c r="NK12" s="121"/>
      <c r="NL12" s="121"/>
      <c r="NM12" s="121"/>
      <c r="NN12" s="121"/>
      <c r="NO12" s="121"/>
      <c r="NP12" s="121"/>
      <c r="NQ12" s="121"/>
      <c r="NR12" s="121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2"/>
      <c r="NE13" s="122"/>
      <c r="NF13" s="122"/>
      <c r="NG13" s="122"/>
      <c r="NH13" s="122"/>
      <c r="NI13" s="122"/>
      <c r="NJ13" s="122"/>
      <c r="NK13" s="122"/>
      <c r="NL13" s="122"/>
      <c r="NM13" s="122"/>
      <c r="NN13" s="122"/>
      <c r="NO13" s="122"/>
      <c r="NP13" s="122"/>
      <c r="NQ13" s="122"/>
      <c r="NR13" s="122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127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05">
        <f>データ!$B$11</f>
        <v>41640</v>
      </c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>
        <f>データ!$C$11</f>
        <v>42005</v>
      </c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>
        <f>データ!$D$11</f>
        <v>42370</v>
      </c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>
        <f>データ!$E$11</f>
        <v>42736</v>
      </c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>
        <f>データ!$F$11</f>
        <v>43101</v>
      </c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05">
        <f>データ!$B$11</f>
        <v>41640</v>
      </c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>
        <f>データ!$C$11</f>
        <v>42005</v>
      </c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>
        <f>データ!$D$11</f>
        <v>42370</v>
      </c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>
        <f>データ!$E$11</f>
        <v>42736</v>
      </c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>
        <f>データ!$F$11</f>
        <v>43101</v>
      </c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05">
        <f>データ!$B$11</f>
        <v>41640</v>
      </c>
      <c r="JD30" s="105"/>
      <c r="JE30" s="105"/>
      <c r="JF30" s="105"/>
      <c r="JG30" s="105"/>
      <c r="JH30" s="105"/>
      <c r="JI30" s="105"/>
      <c r="JJ30" s="105"/>
      <c r="JK30" s="105"/>
      <c r="JL30" s="105"/>
      <c r="JM30" s="105"/>
      <c r="JN30" s="105"/>
      <c r="JO30" s="105"/>
      <c r="JP30" s="105"/>
      <c r="JQ30" s="105"/>
      <c r="JR30" s="105"/>
      <c r="JS30" s="105"/>
      <c r="JT30" s="105"/>
      <c r="JU30" s="105"/>
      <c r="JV30" s="105">
        <f>データ!$C$11</f>
        <v>42005</v>
      </c>
      <c r="JW30" s="105"/>
      <c r="JX30" s="105"/>
      <c r="JY30" s="105"/>
      <c r="JZ30" s="105"/>
      <c r="KA30" s="105"/>
      <c r="KB30" s="105"/>
      <c r="KC30" s="105"/>
      <c r="KD30" s="105"/>
      <c r="KE30" s="105"/>
      <c r="KF30" s="105"/>
      <c r="KG30" s="105"/>
      <c r="KH30" s="105"/>
      <c r="KI30" s="105"/>
      <c r="KJ30" s="105"/>
      <c r="KK30" s="105"/>
      <c r="KL30" s="105"/>
      <c r="KM30" s="105"/>
      <c r="KN30" s="105"/>
      <c r="KO30" s="105">
        <f>データ!$D$11</f>
        <v>42370</v>
      </c>
      <c r="KP30" s="105"/>
      <c r="KQ30" s="105"/>
      <c r="KR30" s="105"/>
      <c r="KS30" s="105"/>
      <c r="KT30" s="105"/>
      <c r="KU30" s="105"/>
      <c r="KV30" s="105"/>
      <c r="KW30" s="105"/>
      <c r="KX30" s="105"/>
      <c r="KY30" s="105"/>
      <c r="KZ30" s="105"/>
      <c r="LA30" s="105"/>
      <c r="LB30" s="105"/>
      <c r="LC30" s="105"/>
      <c r="LD30" s="105"/>
      <c r="LE30" s="105"/>
      <c r="LF30" s="105"/>
      <c r="LG30" s="105"/>
      <c r="LH30" s="105">
        <f>データ!$E$11</f>
        <v>42736</v>
      </c>
      <c r="LI30" s="105"/>
      <c r="LJ30" s="105"/>
      <c r="LK30" s="105"/>
      <c r="LL30" s="105"/>
      <c r="LM30" s="105"/>
      <c r="LN30" s="105"/>
      <c r="LO30" s="105"/>
      <c r="LP30" s="105"/>
      <c r="LQ30" s="105"/>
      <c r="LR30" s="105"/>
      <c r="LS30" s="105"/>
      <c r="LT30" s="105"/>
      <c r="LU30" s="105"/>
      <c r="LV30" s="105"/>
      <c r="LW30" s="105"/>
      <c r="LX30" s="105"/>
      <c r="LY30" s="105"/>
      <c r="LZ30" s="105"/>
      <c r="MA30" s="105">
        <f>データ!$F$11</f>
        <v>43101</v>
      </c>
      <c r="MB30" s="105"/>
      <c r="MC30" s="105"/>
      <c r="MD30" s="105"/>
      <c r="ME30" s="105"/>
      <c r="MF30" s="105"/>
      <c r="MG30" s="105"/>
      <c r="MH30" s="105"/>
      <c r="MI30" s="105"/>
      <c r="MJ30" s="105"/>
      <c r="MK30" s="105"/>
      <c r="ML30" s="105"/>
      <c r="MM30" s="105"/>
      <c r="MN30" s="105"/>
      <c r="MO30" s="105"/>
      <c r="MP30" s="105"/>
      <c r="MQ30" s="105"/>
      <c r="MR30" s="105"/>
      <c r="MS30" s="105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1" t="s">
        <v>27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f>データ!Y7</f>
        <v>191.1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>
        <f>データ!Z7</f>
        <v>182.2</v>
      </c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>
        <f>データ!AA7</f>
        <v>145.69999999999999</v>
      </c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>
        <f>データ!AB7</f>
        <v>133</v>
      </c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>
        <f>データ!AC7</f>
        <v>130</v>
      </c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1" t="s">
        <v>27</v>
      </c>
      <c r="EB31" s="102"/>
      <c r="EC31" s="102"/>
      <c r="ED31" s="102"/>
      <c r="EE31" s="102"/>
      <c r="EF31" s="102"/>
      <c r="EG31" s="102"/>
      <c r="EH31" s="102"/>
      <c r="EI31" s="102"/>
      <c r="EJ31" s="102"/>
      <c r="EK31" s="103"/>
      <c r="EL31" s="104">
        <f>データ!AJ7</f>
        <v>0</v>
      </c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>
        <f>データ!AK7</f>
        <v>0</v>
      </c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>
        <f>データ!AL7</f>
        <v>0</v>
      </c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>
        <f>データ!AM7</f>
        <v>0</v>
      </c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>
        <f>データ!AN7</f>
        <v>0</v>
      </c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1" t="s">
        <v>27</v>
      </c>
      <c r="IS31" s="102"/>
      <c r="IT31" s="102"/>
      <c r="IU31" s="102"/>
      <c r="IV31" s="102"/>
      <c r="IW31" s="102"/>
      <c r="IX31" s="102"/>
      <c r="IY31" s="102"/>
      <c r="IZ31" s="102"/>
      <c r="JA31" s="102"/>
      <c r="JB31" s="103"/>
      <c r="JC31" s="80">
        <f>データ!DK7</f>
        <v>79.599999999999994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78.8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78.8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75.2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81.400000000000006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48" t="s">
        <v>28</v>
      </c>
      <c r="NE31" s="149"/>
      <c r="NF31" s="149"/>
      <c r="NG31" s="149"/>
      <c r="NH31" s="149"/>
      <c r="NI31" s="149"/>
      <c r="NJ31" s="149"/>
      <c r="NK31" s="149"/>
      <c r="NL31" s="149"/>
      <c r="NM31" s="149"/>
      <c r="NN31" s="149"/>
      <c r="NO31" s="149"/>
      <c r="NP31" s="149"/>
      <c r="NQ31" s="149"/>
      <c r="NR31" s="15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1" t="s">
        <v>29</v>
      </c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04">
        <f>データ!AD7</f>
        <v>385.5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>
        <f>データ!AE7</f>
        <v>419.4</v>
      </c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>
        <f>データ!AF7</f>
        <v>371</v>
      </c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>
        <f>データ!AG7</f>
        <v>509.2</v>
      </c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>
        <f>データ!AH7</f>
        <v>449.1</v>
      </c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1" t="s">
        <v>29</v>
      </c>
      <c r="EB32" s="102"/>
      <c r="EC32" s="102"/>
      <c r="ED32" s="102"/>
      <c r="EE32" s="102"/>
      <c r="EF32" s="102"/>
      <c r="EG32" s="102"/>
      <c r="EH32" s="102"/>
      <c r="EI32" s="102"/>
      <c r="EJ32" s="102"/>
      <c r="EK32" s="103"/>
      <c r="EL32" s="104">
        <f>データ!AO7</f>
        <v>3.5</v>
      </c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>
        <f>データ!AP7</f>
        <v>3.2</v>
      </c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>
        <f>データ!AQ7</f>
        <v>2.9</v>
      </c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>
        <f>データ!AR7</f>
        <v>6</v>
      </c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>
        <f>データ!AS7</f>
        <v>3.8</v>
      </c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1" t="s">
        <v>29</v>
      </c>
      <c r="IS32" s="102"/>
      <c r="IT32" s="102"/>
      <c r="IU32" s="102"/>
      <c r="IV32" s="102"/>
      <c r="IW32" s="102"/>
      <c r="IX32" s="102"/>
      <c r="IY32" s="102"/>
      <c r="IZ32" s="102"/>
      <c r="JA32" s="102"/>
      <c r="JB32" s="103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128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48" t="s">
        <v>30</v>
      </c>
      <c r="NE48" s="149"/>
      <c r="NF48" s="149"/>
      <c r="NG48" s="149"/>
      <c r="NH48" s="149"/>
      <c r="NI48" s="149"/>
      <c r="NJ48" s="149"/>
      <c r="NK48" s="149"/>
      <c r="NL48" s="149"/>
      <c r="NM48" s="149"/>
      <c r="NN48" s="149"/>
      <c r="NO48" s="149"/>
      <c r="NP48" s="149"/>
      <c r="NQ48" s="149"/>
      <c r="NR48" s="15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130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05">
        <f>データ!$B$11</f>
        <v>41640</v>
      </c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>
        <f>データ!$C$11</f>
        <v>42005</v>
      </c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>
        <f>データ!$D$11</f>
        <v>42370</v>
      </c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>
        <f>データ!$E$11</f>
        <v>42736</v>
      </c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>
        <f>データ!$F$11</f>
        <v>43101</v>
      </c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05">
        <f>データ!$B$11</f>
        <v>41640</v>
      </c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>
        <f>データ!$C$11</f>
        <v>42005</v>
      </c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>
        <f>データ!$D$11</f>
        <v>42370</v>
      </c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>
        <f>データ!$E$11</f>
        <v>42736</v>
      </c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>
        <f>データ!$F$11</f>
        <v>43101</v>
      </c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05">
        <f>データ!$B$11</f>
        <v>41640</v>
      </c>
      <c r="JD51" s="105"/>
      <c r="JE51" s="105"/>
      <c r="JF51" s="105"/>
      <c r="JG51" s="105"/>
      <c r="JH51" s="105"/>
      <c r="JI51" s="105"/>
      <c r="JJ51" s="105"/>
      <c r="JK51" s="105"/>
      <c r="JL51" s="105"/>
      <c r="JM51" s="105"/>
      <c r="JN51" s="105"/>
      <c r="JO51" s="105"/>
      <c r="JP51" s="105"/>
      <c r="JQ51" s="105"/>
      <c r="JR51" s="105"/>
      <c r="JS51" s="105"/>
      <c r="JT51" s="105"/>
      <c r="JU51" s="105"/>
      <c r="JV51" s="105">
        <f>データ!$C$11</f>
        <v>42005</v>
      </c>
      <c r="JW51" s="105"/>
      <c r="JX51" s="105"/>
      <c r="JY51" s="105"/>
      <c r="JZ51" s="105"/>
      <c r="KA51" s="105"/>
      <c r="KB51" s="105"/>
      <c r="KC51" s="105"/>
      <c r="KD51" s="105"/>
      <c r="KE51" s="105"/>
      <c r="KF51" s="105"/>
      <c r="KG51" s="105"/>
      <c r="KH51" s="105"/>
      <c r="KI51" s="105"/>
      <c r="KJ51" s="105"/>
      <c r="KK51" s="105"/>
      <c r="KL51" s="105"/>
      <c r="KM51" s="105"/>
      <c r="KN51" s="105"/>
      <c r="KO51" s="105">
        <f>データ!$D$11</f>
        <v>42370</v>
      </c>
      <c r="KP51" s="105"/>
      <c r="KQ51" s="105"/>
      <c r="KR51" s="105"/>
      <c r="KS51" s="105"/>
      <c r="KT51" s="105"/>
      <c r="KU51" s="105"/>
      <c r="KV51" s="105"/>
      <c r="KW51" s="105"/>
      <c r="KX51" s="105"/>
      <c r="KY51" s="105"/>
      <c r="KZ51" s="105"/>
      <c r="LA51" s="105"/>
      <c r="LB51" s="105"/>
      <c r="LC51" s="105"/>
      <c r="LD51" s="105"/>
      <c r="LE51" s="105"/>
      <c r="LF51" s="105"/>
      <c r="LG51" s="105"/>
      <c r="LH51" s="105">
        <f>データ!$E$11</f>
        <v>42736</v>
      </c>
      <c r="LI51" s="105"/>
      <c r="LJ51" s="105"/>
      <c r="LK51" s="105"/>
      <c r="LL51" s="105"/>
      <c r="LM51" s="105"/>
      <c r="LN51" s="105"/>
      <c r="LO51" s="105"/>
      <c r="LP51" s="105"/>
      <c r="LQ51" s="105"/>
      <c r="LR51" s="105"/>
      <c r="LS51" s="105"/>
      <c r="LT51" s="105"/>
      <c r="LU51" s="105"/>
      <c r="LV51" s="105"/>
      <c r="LW51" s="105"/>
      <c r="LX51" s="105"/>
      <c r="LY51" s="105"/>
      <c r="LZ51" s="105"/>
      <c r="MA51" s="105">
        <f>データ!$F$11</f>
        <v>43101</v>
      </c>
      <c r="MB51" s="105"/>
      <c r="MC51" s="105"/>
      <c r="MD51" s="105"/>
      <c r="ME51" s="105"/>
      <c r="MF51" s="105"/>
      <c r="MG51" s="105"/>
      <c r="MH51" s="105"/>
      <c r="MI51" s="105"/>
      <c r="MJ51" s="105"/>
      <c r="MK51" s="105"/>
      <c r="ML51" s="105"/>
      <c r="MM51" s="105"/>
      <c r="MN51" s="105"/>
      <c r="MO51" s="105"/>
      <c r="MP51" s="105"/>
      <c r="MQ51" s="105"/>
      <c r="MR51" s="105"/>
      <c r="MS51" s="105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1" t="s">
        <v>27</v>
      </c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00">
        <f>データ!AU7</f>
        <v>0</v>
      </c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>
        <f>データ!AV7</f>
        <v>0</v>
      </c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>
        <f>データ!AW7</f>
        <v>0</v>
      </c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>
        <f>データ!AX7</f>
        <v>0</v>
      </c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>
        <f>データ!AY7</f>
        <v>0</v>
      </c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1" t="s">
        <v>27</v>
      </c>
      <c r="EB52" s="102"/>
      <c r="EC52" s="102"/>
      <c r="ED52" s="102"/>
      <c r="EE52" s="102"/>
      <c r="EF52" s="102"/>
      <c r="EG52" s="102"/>
      <c r="EH52" s="102"/>
      <c r="EI52" s="102"/>
      <c r="EJ52" s="102"/>
      <c r="EK52" s="103"/>
      <c r="EL52" s="104">
        <f>データ!BF7</f>
        <v>47.7</v>
      </c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>
        <f>データ!BG7</f>
        <v>45.1</v>
      </c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>
        <f>データ!BH7</f>
        <v>31.3</v>
      </c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>
        <f>データ!BI7</f>
        <v>25</v>
      </c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>
        <f>データ!BJ7</f>
        <v>23</v>
      </c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1" t="s">
        <v>27</v>
      </c>
      <c r="IS52" s="102"/>
      <c r="IT52" s="102"/>
      <c r="IU52" s="102"/>
      <c r="IV52" s="102"/>
      <c r="IW52" s="102"/>
      <c r="IX52" s="102"/>
      <c r="IY52" s="102"/>
      <c r="IZ52" s="102"/>
      <c r="JA52" s="102"/>
      <c r="JB52" s="103"/>
      <c r="JC52" s="100">
        <f>データ!BQ7</f>
        <v>3985</v>
      </c>
      <c r="JD52" s="100"/>
      <c r="JE52" s="100"/>
      <c r="JF52" s="100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0"/>
      <c r="JR52" s="100"/>
      <c r="JS52" s="100"/>
      <c r="JT52" s="100"/>
      <c r="JU52" s="100"/>
      <c r="JV52" s="100">
        <f>データ!BR7</f>
        <v>3750</v>
      </c>
      <c r="JW52" s="100"/>
      <c r="JX52" s="100"/>
      <c r="JY52" s="100"/>
      <c r="JZ52" s="100"/>
      <c r="KA52" s="100"/>
      <c r="KB52" s="100"/>
      <c r="KC52" s="100"/>
      <c r="KD52" s="100"/>
      <c r="KE52" s="100"/>
      <c r="KF52" s="100"/>
      <c r="KG52" s="100"/>
      <c r="KH52" s="100"/>
      <c r="KI52" s="100"/>
      <c r="KJ52" s="100"/>
      <c r="KK52" s="100"/>
      <c r="KL52" s="100"/>
      <c r="KM52" s="100"/>
      <c r="KN52" s="100"/>
      <c r="KO52" s="100">
        <f>データ!BS7</f>
        <v>2472</v>
      </c>
      <c r="KP52" s="100"/>
      <c r="KQ52" s="100"/>
      <c r="KR52" s="100"/>
      <c r="KS52" s="100"/>
      <c r="KT52" s="100"/>
      <c r="KU52" s="100"/>
      <c r="KV52" s="100"/>
      <c r="KW52" s="100"/>
      <c r="KX52" s="100"/>
      <c r="KY52" s="100"/>
      <c r="KZ52" s="100"/>
      <c r="LA52" s="100"/>
      <c r="LB52" s="100"/>
      <c r="LC52" s="100"/>
      <c r="LD52" s="100"/>
      <c r="LE52" s="100"/>
      <c r="LF52" s="100"/>
      <c r="LG52" s="100"/>
      <c r="LH52" s="100">
        <f>データ!BT7</f>
        <v>1875</v>
      </c>
      <c r="LI52" s="100"/>
      <c r="LJ52" s="100"/>
      <c r="LK52" s="100"/>
      <c r="LL52" s="100"/>
      <c r="LM52" s="100"/>
      <c r="LN52" s="100"/>
      <c r="LO52" s="100"/>
      <c r="LP52" s="100"/>
      <c r="LQ52" s="100"/>
      <c r="LR52" s="100"/>
      <c r="LS52" s="100"/>
      <c r="LT52" s="100"/>
      <c r="LU52" s="100"/>
      <c r="LV52" s="100"/>
      <c r="LW52" s="100"/>
      <c r="LX52" s="100"/>
      <c r="LY52" s="100"/>
      <c r="LZ52" s="100"/>
      <c r="MA52" s="100">
        <f>データ!BU7</f>
        <v>1855</v>
      </c>
      <c r="MB52" s="100"/>
      <c r="MC52" s="100"/>
      <c r="MD52" s="100"/>
      <c r="ME52" s="100"/>
      <c r="MF52" s="100"/>
      <c r="MG52" s="100"/>
      <c r="MH52" s="100"/>
      <c r="MI52" s="100"/>
      <c r="MJ52" s="100"/>
      <c r="MK52" s="100"/>
      <c r="ML52" s="100"/>
      <c r="MM52" s="100"/>
      <c r="MN52" s="100"/>
      <c r="MO52" s="100"/>
      <c r="MP52" s="100"/>
      <c r="MQ52" s="100"/>
      <c r="MR52" s="100"/>
      <c r="MS52" s="100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1" t="s">
        <v>29</v>
      </c>
      <c r="K53" s="102"/>
      <c r="L53" s="102"/>
      <c r="M53" s="102"/>
      <c r="N53" s="102"/>
      <c r="O53" s="102"/>
      <c r="P53" s="102"/>
      <c r="Q53" s="102"/>
      <c r="R53" s="102"/>
      <c r="S53" s="102"/>
      <c r="T53" s="103"/>
      <c r="U53" s="100">
        <f>データ!AZ7</f>
        <v>23</v>
      </c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>
        <f>データ!BA7</f>
        <v>22</v>
      </c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>
        <f>データ!BB7</f>
        <v>16</v>
      </c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>
        <f>データ!BC7</f>
        <v>21</v>
      </c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>
        <f>データ!BD7</f>
        <v>17</v>
      </c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1" t="s">
        <v>29</v>
      </c>
      <c r="EB53" s="102"/>
      <c r="EC53" s="102"/>
      <c r="ED53" s="102"/>
      <c r="EE53" s="102"/>
      <c r="EF53" s="102"/>
      <c r="EG53" s="102"/>
      <c r="EH53" s="102"/>
      <c r="EI53" s="102"/>
      <c r="EJ53" s="102"/>
      <c r="EK53" s="103"/>
      <c r="EL53" s="104">
        <f>データ!BK7</f>
        <v>40.700000000000003</v>
      </c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>
        <f>データ!BL7</f>
        <v>38.200000000000003</v>
      </c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>
        <f>データ!BM7</f>
        <v>34.6</v>
      </c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>
        <f>データ!BN7</f>
        <v>37.6</v>
      </c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>
        <f>データ!BO7</f>
        <v>33.200000000000003</v>
      </c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1" t="s">
        <v>29</v>
      </c>
      <c r="IS53" s="102"/>
      <c r="IT53" s="102"/>
      <c r="IU53" s="102"/>
      <c r="IV53" s="102"/>
      <c r="IW53" s="102"/>
      <c r="IX53" s="102"/>
      <c r="IY53" s="102"/>
      <c r="IZ53" s="102"/>
      <c r="JA53" s="102"/>
      <c r="JB53" s="103"/>
      <c r="JC53" s="100">
        <f>データ!BV7</f>
        <v>7496</v>
      </c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0"/>
      <c r="JR53" s="100"/>
      <c r="JS53" s="100"/>
      <c r="JT53" s="100"/>
      <c r="JU53" s="100"/>
      <c r="JV53" s="100">
        <f>データ!BW7</f>
        <v>6967</v>
      </c>
      <c r="JW53" s="100"/>
      <c r="JX53" s="100"/>
      <c r="JY53" s="100"/>
      <c r="JZ53" s="100"/>
      <c r="KA53" s="100"/>
      <c r="KB53" s="100"/>
      <c r="KC53" s="100"/>
      <c r="KD53" s="100"/>
      <c r="KE53" s="100"/>
      <c r="KF53" s="100"/>
      <c r="KG53" s="100"/>
      <c r="KH53" s="100"/>
      <c r="KI53" s="100"/>
      <c r="KJ53" s="100"/>
      <c r="KK53" s="100"/>
      <c r="KL53" s="100"/>
      <c r="KM53" s="100"/>
      <c r="KN53" s="100"/>
      <c r="KO53" s="100">
        <f>データ!BX7</f>
        <v>7138</v>
      </c>
      <c r="KP53" s="100"/>
      <c r="KQ53" s="100"/>
      <c r="KR53" s="100"/>
      <c r="KS53" s="100"/>
      <c r="KT53" s="100"/>
      <c r="KU53" s="100"/>
      <c r="KV53" s="100"/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>
        <f>データ!BY7</f>
        <v>8131</v>
      </c>
      <c r="LI53" s="100"/>
      <c r="LJ53" s="100"/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/>
      <c r="LY53" s="100"/>
      <c r="LZ53" s="100"/>
      <c r="MA53" s="100">
        <f>データ!BZ7</f>
        <v>8024</v>
      </c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51"/>
      <c r="NE64" s="152"/>
      <c r="NF64" s="152"/>
      <c r="NG64" s="152"/>
      <c r="NH64" s="152"/>
      <c r="NI64" s="152"/>
      <c r="NJ64" s="152"/>
      <c r="NK64" s="152"/>
      <c r="NL64" s="152"/>
      <c r="NM64" s="152"/>
      <c r="NN64" s="152"/>
      <c r="NO64" s="152"/>
      <c r="NP64" s="152"/>
      <c r="NQ64" s="152"/>
      <c r="NR64" s="153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48" t="s">
        <v>33</v>
      </c>
      <c r="NE65" s="149"/>
      <c r="NF65" s="149"/>
      <c r="NG65" s="149"/>
      <c r="NH65" s="149"/>
      <c r="NI65" s="149"/>
      <c r="NJ65" s="149"/>
      <c r="NK65" s="149"/>
      <c r="NL65" s="149"/>
      <c r="NM65" s="149"/>
      <c r="NN65" s="149"/>
      <c r="NO65" s="149"/>
      <c r="NP65" s="149"/>
      <c r="NQ65" s="149"/>
      <c r="NR65" s="15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129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21085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51"/>
      <c r="NE82" s="152"/>
      <c r="NF82" s="152"/>
      <c r="NG82" s="152"/>
      <c r="NH82" s="152"/>
      <c r="NI82" s="152"/>
      <c r="NJ82" s="152"/>
      <c r="NK82" s="152"/>
      <c r="NL82" s="152"/>
      <c r="NM82" s="152"/>
      <c r="NN82" s="152"/>
      <c r="NO82" s="152"/>
      <c r="NP82" s="152"/>
      <c r="NQ82" s="152"/>
      <c r="NR82" s="15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6DG7URGPEfSsr/3VnuYwu24NFY6S/OXwXfIdiv1SBL+9kL18e1Bd3ur0iivgoOUhx8zp9uh5im/eOcWjG/UToA==" saltValue="eRFMqulUN9YalOICoM45E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101</v>
      </c>
      <c r="AM5" s="59" t="s">
        <v>92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91</v>
      </c>
      <c r="AX5" s="59" t="s">
        <v>92</v>
      </c>
      <c r="AY5" s="59" t="s">
        <v>102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103</v>
      </c>
      <c r="BH5" s="59" t="s">
        <v>101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103</v>
      </c>
      <c r="BS5" s="59" t="s">
        <v>91</v>
      </c>
      <c r="BT5" s="59" t="s">
        <v>104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101</v>
      </c>
      <c r="CE5" s="59" t="s">
        <v>104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89</v>
      </c>
      <c r="CP5" s="59" t="s">
        <v>90</v>
      </c>
      <c r="CQ5" s="59" t="s">
        <v>91</v>
      </c>
      <c r="CR5" s="59" t="s">
        <v>104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91</v>
      </c>
      <c r="DN5" s="59" t="s">
        <v>104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352152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山口県周南市</v>
      </c>
      <c r="I6" s="60" t="str">
        <f t="shared" si="1"/>
        <v>周南市営熊毛インター前駐車場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16</v>
      </c>
      <c r="S6" s="62" t="str">
        <f t="shared" si="1"/>
        <v>商業施設</v>
      </c>
      <c r="T6" s="62" t="str">
        <f t="shared" si="1"/>
        <v>無</v>
      </c>
      <c r="U6" s="63">
        <f t="shared" si="1"/>
        <v>3168</v>
      </c>
      <c r="V6" s="63">
        <f t="shared" si="1"/>
        <v>113</v>
      </c>
      <c r="W6" s="63">
        <f t="shared" si="1"/>
        <v>300</v>
      </c>
      <c r="X6" s="62" t="str">
        <f t="shared" si="1"/>
        <v>利用料金制</v>
      </c>
      <c r="Y6" s="64">
        <f>IF(Y8="-",NA(),Y8)</f>
        <v>191.1</v>
      </c>
      <c r="Z6" s="64">
        <f t="shared" ref="Z6:AH6" si="2">IF(Z8="-",NA(),Z8)</f>
        <v>182.2</v>
      </c>
      <c r="AA6" s="64">
        <f t="shared" si="2"/>
        <v>145.69999999999999</v>
      </c>
      <c r="AB6" s="64">
        <f t="shared" si="2"/>
        <v>133</v>
      </c>
      <c r="AC6" s="64">
        <f t="shared" si="2"/>
        <v>130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47.7</v>
      </c>
      <c r="BG6" s="64">
        <f t="shared" ref="BG6:BO6" si="5">IF(BG8="-",NA(),BG8)</f>
        <v>45.1</v>
      </c>
      <c r="BH6" s="64">
        <f t="shared" si="5"/>
        <v>31.3</v>
      </c>
      <c r="BI6" s="64">
        <f t="shared" si="5"/>
        <v>25</v>
      </c>
      <c r="BJ6" s="64">
        <f t="shared" si="5"/>
        <v>23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3985</v>
      </c>
      <c r="BR6" s="65">
        <f t="shared" ref="BR6:BZ6" si="6">IF(BR8="-",NA(),BR8)</f>
        <v>3750</v>
      </c>
      <c r="BS6" s="65">
        <f t="shared" si="6"/>
        <v>2472</v>
      </c>
      <c r="BT6" s="65">
        <f t="shared" si="6"/>
        <v>1875</v>
      </c>
      <c r="BU6" s="65">
        <f t="shared" si="6"/>
        <v>1855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21085</v>
      </c>
      <c r="CN6" s="63">
        <f t="shared" si="7"/>
        <v>2000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79.599999999999994</v>
      </c>
      <c r="DL6" s="64">
        <f t="shared" ref="DL6:DT6" si="9">IF(DL8="-",NA(),DL8)</f>
        <v>78.8</v>
      </c>
      <c r="DM6" s="64">
        <f t="shared" si="9"/>
        <v>78.8</v>
      </c>
      <c r="DN6" s="64">
        <f t="shared" si="9"/>
        <v>75.2</v>
      </c>
      <c r="DO6" s="64">
        <f t="shared" si="9"/>
        <v>81.400000000000006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107</v>
      </c>
      <c r="B7" s="60">
        <f t="shared" ref="B7:X7" si="10">B8</f>
        <v>2018</v>
      </c>
      <c r="C7" s="60">
        <f t="shared" si="10"/>
        <v>352152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周南市</v>
      </c>
      <c r="I7" s="60" t="str">
        <f t="shared" si="10"/>
        <v>周南市営熊毛インター前駐車場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16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3168</v>
      </c>
      <c r="V7" s="63">
        <f t="shared" si="10"/>
        <v>113</v>
      </c>
      <c r="W7" s="63">
        <f t="shared" si="10"/>
        <v>300</v>
      </c>
      <c r="X7" s="62" t="str">
        <f t="shared" si="10"/>
        <v>利用料金制</v>
      </c>
      <c r="Y7" s="64">
        <f>Y8</f>
        <v>191.1</v>
      </c>
      <c r="Z7" s="64">
        <f t="shared" ref="Z7:AH7" si="11">Z8</f>
        <v>182.2</v>
      </c>
      <c r="AA7" s="64">
        <f t="shared" si="11"/>
        <v>145.69999999999999</v>
      </c>
      <c r="AB7" s="64">
        <f t="shared" si="11"/>
        <v>133</v>
      </c>
      <c r="AC7" s="64">
        <f t="shared" si="11"/>
        <v>130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47.7</v>
      </c>
      <c r="BG7" s="64">
        <f t="shared" ref="BG7:BO7" si="14">BG8</f>
        <v>45.1</v>
      </c>
      <c r="BH7" s="64">
        <f t="shared" si="14"/>
        <v>31.3</v>
      </c>
      <c r="BI7" s="64">
        <f t="shared" si="14"/>
        <v>25</v>
      </c>
      <c r="BJ7" s="64">
        <f t="shared" si="14"/>
        <v>23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3985</v>
      </c>
      <c r="BR7" s="65">
        <f t="shared" ref="BR7:BZ7" si="15">BR8</f>
        <v>3750</v>
      </c>
      <c r="BS7" s="65">
        <f t="shared" si="15"/>
        <v>2472</v>
      </c>
      <c r="BT7" s="65">
        <f t="shared" si="15"/>
        <v>1875</v>
      </c>
      <c r="BU7" s="65">
        <f t="shared" si="15"/>
        <v>1855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21085</v>
      </c>
      <c r="CN7" s="63">
        <f>CN8</f>
        <v>2000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79.599999999999994</v>
      </c>
      <c r="DL7" s="64">
        <f t="shared" ref="DL7:DT7" si="17">DL8</f>
        <v>78.8</v>
      </c>
      <c r="DM7" s="64">
        <f t="shared" si="17"/>
        <v>78.8</v>
      </c>
      <c r="DN7" s="64">
        <f t="shared" si="17"/>
        <v>75.2</v>
      </c>
      <c r="DO7" s="64">
        <f t="shared" si="17"/>
        <v>81.400000000000006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352152</v>
      </c>
      <c r="D8" s="67">
        <v>47</v>
      </c>
      <c r="E8" s="67">
        <v>14</v>
      </c>
      <c r="F8" s="67">
        <v>0</v>
      </c>
      <c r="G8" s="67">
        <v>3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16</v>
      </c>
      <c r="S8" s="69" t="s">
        <v>119</v>
      </c>
      <c r="T8" s="69" t="s">
        <v>120</v>
      </c>
      <c r="U8" s="70">
        <v>3168</v>
      </c>
      <c r="V8" s="70">
        <v>113</v>
      </c>
      <c r="W8" s="70">
        <v>300</v>
      </c>
      <c r="X8" s="69" t="s">
        <v>121</v>
      </c>
      <c r="Y8" s="71">
        <v>191.1</v>
      </c>
      <c r="Z8" s="71">
        <v>182.2</v>
      </c>
      <c r="AA8" s="71">
        <v>145.69999999999999</v>
      </c>
      <c r="AB8" s="71">
        <v>133</v>
      </c>
      <c r="AC8" s="71">
        <v>130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47.7</v>
      </c>
      <c r="BG8" s="71">
        <v>45.1</v>
      </c>
      <c r="BH8" s="71">
        <v>31.3</v>
      </c>
      <c r="BI8" s="71">
        <v>25</v>
      </c>
      <c r="BJ8" s="71">
        <v>23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3985</v>
      </c>
      <c r="BR8" s="72">
        <v>3750</v>
      </c>
      <c r="BS8" s="72">
        <v>2472</v>
      </c>
      <c r="BT8" s="73">
        <v>1875</v>
      </c>
      <c r="BU8" s="73">
        <v>1855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21085</v>
      </c>
      <c r="CN8" s="70">
        <v>2000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79.599999999999994</v>
      </c>
      <c r="DL8" s="71">
        <v>78.8</v>
      </c>
      <c r="DM8" s="71">
        <v>78.8</v>
      </c>
      <c r="DN8" s="71">
        <v>75.2</v>
      </c>
      <c r="DO8" s="71">
        <v>81.400000000000006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PC200117</cp:lastModifiedBy>
  <cp:lastPrinted>2020-02-02T10:29:33Z</cp:lastPrinted>
  <dcterms:created xsi:type="dcterms:W3CDTF">2019-12-05T07:27:54Z</dcterms:created>
  <dcterms:modified xsi:type="dcterms:W3CDTF">2020-02-02T10:29:34Z</dcterms:modified>
  <cp:category/>
</cp:coreProperties>
</file>