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88" i="11"/>
  <c r="AP88" i="11"/>
  <c r="AF88" i="11"/>
  <c r="AU63" i="11"/>
  <c r="AP63" i="1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BW35" i="9"/>
  <c r="BW36" i="9" s="1"/>
  <c r="C35" i="9"/>
  <c r="C36" i="9" s="1"/>
  <c r="BW34" i="9"/>
  <c r="C34" i="9"/>
  <c r="BW37"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8" i="9" l="1"/>
  <c r="BW39" i="9" s="1"/>
  <c r="BW40" i="9" s="1"/>
  <c r="BW41" i="9" s="1"/>
  <c r="BW42" i="9" s="1"/>
  <c r="BW43" i="9" s="1"/>
  <c r="AM34" i="9"/>
  <c r="AM35" i="9" s="1"/>
  <c r="AM36" i="9" s="1"/>
  <c r="BE34" i="9"/>
  <c r="BE35" i="9" s="1"/>
  <c r="CO34" i="9" l="1"/>
  <c r="CO35" i="9" s="1"/>
  <c r="CO36" i="9" s="1"/>
  <c r="CO37" i="9" s="1"/>
</calcChain>
</file>

<file path=xl/sharedStrings.xml><?xml version="1.0" encoding="utf-8"?>
<sst xmlns="http://schemas.openxmlformats.org/spreadsheetml/2006/main" count="1027" uniqueCount="573">
  <si>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</si>
  <si>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</si>
  <si>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</si>
  <si>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</si>
  <si>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</si>
  <si>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</si>
  <si>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</si>
  <si>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</si>
  <si>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</si>
  <si>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</si>
  <si>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</si>
  <si>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</si>
  <si>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</si>
  <si>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</si>
  <si>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</si>
  <si>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</si>
  <si>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</si>
  <si>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</si>
  <si>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</si>
  <si>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</si>
  <si>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</si>
  <si>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</si>
  <si>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</si>
  <si>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</si>
  <si>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</si>
  <si>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</si>
  <si>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</si>
  <si>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</si>
  <si>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</si>
  <si>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</si>
  <si>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</si>
  <si>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</si>
  <si>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</si>
  <si>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</si>
  <si>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</si>
  <si>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</si>
  <si>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</si>
  <si>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</si>
  <si>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</si>
  <si>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</si>
  <si>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</si>
  <si>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</si>
  <si>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</si>
  <si>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</si>
  <si>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</si>
  <si>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</si>
  <si>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</si>
  <si>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</si>
  <si>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</si>
  <si>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</si>
  <si>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</si>
  <si>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</si>
  <si>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</si>
  <si>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</si>
  <si>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</si>
  <si>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</si>
  <si>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</si>
  <si>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</si>
  <si>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</si>
  <si>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</si>
  <si>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</si>
  <si>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</si>
  <si>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</si>
  <si>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</si>
  <si>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</si>
  <si>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</si>
  <si>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</si>
  <si>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</si>
  <si>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</si>
  <si>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</si>
  <si>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</si>
  <si>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</si>
  <si>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</si>
  <si>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</si>
  <si>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</si>
  <si>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</si>
  <si>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</si>
  <si>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</si>
  <si>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</si>
  <si>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</si>
  <si>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</si>
  <si>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</si>
  <si>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</si>
  <si>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</si>
  <si>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</si>
  <si>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</si>
  <si>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</si>
  <si>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</si>
  <si>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</si>
  <si>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</si>
  <si>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</si>
  <si>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</si>
  <si>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</si>
  <si>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</si>
  <si>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</si>
  <si>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</si>
  <si>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</si>
  <si>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</si>
  <si>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</si>
  <si>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</si>
  <si>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</si>
  <si>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</si>
  <si>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</si>
  <si>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</si>
  <si>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</si>
  <si>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</si>
  <si>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</si>
  <si>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</si>
  <si>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</si>
  <si>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</si>
  <si>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</si>
  <si>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</si>
  <si>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</si>
  <si>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</si>
  <si>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</si>
  <si>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</si>
  <si>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</si>
  <si>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</si>
  <si>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</si>
  <si>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</si>
  <si>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</si>
  <si>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</si>
  <si>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</si>
  <si>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</si>
  <si>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</si>
  <si>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</si>
  <si>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</si>
  <si>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</si>
  <si>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</si>
  <si>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</si>
  <si>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</si>
  <si>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</si>
  <si>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</si>
  <si>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</si>
  <si>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</si>
  <si>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</si>
  <si>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</si>
  <si>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観光事業特別会計</t>
    <phoneticPr fontId="5"/>
  </si>
  <si>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</si>
  <si>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</si>
  <si>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</si>
  <si>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</si>
  <si>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</si>
  <si>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</si>
  <si>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</si>
  <si>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</si>
  <si>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</si>
  <si>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</si>
  <si>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</si>
  <si>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</si>
  <si>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</si>
  <si>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</si>
  <si>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</si>
  <si>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</si>
  <si>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</si>
  <si>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</si>
  <si>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</si>
  <si>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</si>
  <si>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</si>
  <si>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</si>
  <si>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</si>
  <si>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</si>
  <si>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</si>
  <si>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</si>
  <si>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</si>
  <si>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</si>
  <si>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</si>
  <si>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</si>
  <si>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</si>
  <si>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</si>
  <si>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</si>
  <si>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</si>
  <si>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</si>
  <si>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</si>
  <si>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</si>
  <si>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</si>
  <si>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</si>
  <si>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</si>
  <si>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</si>
  <si>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</si>
  <si>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</si>
  <si>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</si>
  <si>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</si>
  <si>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</si>
  <si>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</si>
  <si>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</si>
  <si>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</si>
  <si>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</si>
  <si>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</si>
  <si>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</si>
  <si>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</si>
  <si>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</si>
  <si>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</si>
  <si>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</si>
  <si>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</si>
  <si>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</si>
  <si>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</si>
  <si>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山口県美祢市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</si>
  <si>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</si>
  <si>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</si>
  <si>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</si>
  <si>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</si>
  <si>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</si>
  <si>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</si>
  <si>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</si>
  <si>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</si>
  <si>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</si>
  <si>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</si>
  <si>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</si>
  <si>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</si>
  <si>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</si>
  <si>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</si>
  <si>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</si>
  <si>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</si>
  <si>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</si>
  <si>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</si>
  <si>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</si>
  <si>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</si>
  <si>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</si>
  <si>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</si>
  <si>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</si>
  <si>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</si>
  <si>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</si>
  <si>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</si>
  <si>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</si>
  <si>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</si>
  <si>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</si>
  <si>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</si>
  <si>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</si>
  <si>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</si>
  <si>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</si>
  <si>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</si>
  <si>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</si>
  <si>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</si>
  <si>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</si>
  <si>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</si>
  <si>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</si>
  <si>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</si>
  <si>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</si>
  <si>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</si>
  <si>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</si>
  <si>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</si>
  <si>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</si>
  <si>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</si>
  <si>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</si>
  <si>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</si>
  <si>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</si>
  <si>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</si>
  <si>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</si>
  <si>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</si>
  <si>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</si>
  <si>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</si>
  <si>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</si>
  <si>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</si>
  <si>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</si>
  <si>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</si>
  <si>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</si>
  <si>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</si>
  <si>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</si>
  <si>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</si>
  <si>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</si>
  <si>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</si>
  <si>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</si>
  <si>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</si>
  <si>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</si>
  <si>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</si>
  <si>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</si>
  <si>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</si>
  <si>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</si>
  <si>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</si>
  <si>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</si>
  <si>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</si>
  <si>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</si>
  <si>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</si>
  <si>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</si>
  <si>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</si>
  <si>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</si>
  <si>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</si>
  <si>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</si>
  <si>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</si>
  <si>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</si>
  <si>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</si>
  <si>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</si>
  <si>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</si>
  <si>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</si>
  <si>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</si>
  <si>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</si>
  <si>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</si>
  <si>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</si>
  <si>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</si>
  <si>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</si>
  <si>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</si>
  <si>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</si>
  <si>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</si>
  <si>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</si>
  <si>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</si>
  <si>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</si>
  <si>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</si>
  <si>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</si>
  <si>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</si>
  <si>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</si>
  <si>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</si>
  <si>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</si>
  <si>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</si>
  <si>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</si>
  <si>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</si>
  <si>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</si>
  <si>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</si>
  <si>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</si>
  <si>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</si>
  <si>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</si>
  <si>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</si>
  <si>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</si>
  <si>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</si>
  <si>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</si>
  <si>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</si>
  <si>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</si>
  <si>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</si>
  <si>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</si>
  <si>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</si>
  <si>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</si>
  <si>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</si>
  <si>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</si>
  <si>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</si>
  <si>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</si>
  <si>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</si>
  <si>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</si>
  <si>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</si>
  <si>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</si>
  <si>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</si>
  <si>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</si>
  <si>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</si>
  <si>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</si>
  <si>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</si>
  <si>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</si>
  <si>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</si>
  <si>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</si>
  <si>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</si>
  <si>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</si>
  <si>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</si>
  <si>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</si>
  <si>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</si>
  <si>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</si>
  <si>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</si>
  <si>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</si>
  <si>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</si>
  <si>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</si>
  <si>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山口県美祢市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</si>
  <si>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</si>
  <si>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</si>
  <si>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</si>
  <si>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</si>
  <si>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</si>
  <si>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</si>
  <si>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</si>
  <si>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</si>
  <si>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</si>
  <si>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</si>
  <si>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</si>
  <si>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</si>
  <si>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</si>
  <si>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</si>
  <si>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</si>
  <si>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</si>
  <si>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</si>
  <si>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</si>
  <si>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</si>
  <si>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</si>
  <si>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</si>
  <si>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</si>
  <si>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</si>
  <si>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</si>
  <si>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</si>
  <si>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</si>
  <si>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</si>
  <si>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</si>
  <si>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</si>
  <si>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</si>
  <si>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</si>
  <si>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</si>
  <si>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</si>
  <si>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</si>
  <si>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</si>
  <si>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</si>
  <si>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</si>
  <si>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</si>
  <si>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</si>
  <si>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</si>
  <si>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</si>
  <si>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公共下水道事業会計</t>
    <phoneticPr fontId="5"/>
  </si>
  <si>
    <t>農業集落排水事業特別会計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</si>
  <si>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</si>
  <si>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</si>
  <si>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</si>
  <si>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</si>
  <si>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</si>
  <si>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</si>
  <si>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</si>
  <si>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</si>
  <si>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</si>
  <si>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</si>
  <si>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</si>
  <si>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</si>
  <si>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</si>
  <si>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</si>
  <si>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</si>
  <si>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</si>
  <si>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</si>
  <si>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</si>
  <si>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</si>
  <si>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</si>
  <si>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</si>
  <si>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</si>
  <si>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</si>
  <si>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</si>
  <si>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</si>
  <si>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</si>
  <si>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</si>
  <si>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</si>
  <si>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</si>
  <si>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</si>
  <si>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</si>
  <si>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</si>
  <si>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</si>
  <si>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</si>
  <si>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</si>
  <si>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</si>
  <si>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</si>
  <si>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</si>
  <si>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</si>
  <si>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</si>
  <si>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</si>
  <si>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</si>
  <si>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</si>
  <si>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</si>
  <si>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</si>
  <si>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</si>
  <si>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</si>
  <si>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</si>
  <si>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</si>
  <si>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</si>
  <si>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</si>
  <si>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</si>
  <si>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</si>
  <si>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</si>
  <si>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</si>
  <si>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</si>
  <si>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</si>
  <si>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</si>
  <si>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</si>
  <si>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</si>
  <si>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</si>
  <si>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</si>
  <si>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</si>
  <si>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</si>
  <si>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</si>
  <si>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</si>
  <si>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</si>
  <si>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</si>
  <si>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</si>
  <si>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</si>
  <si>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</si>
  <si>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</si>
  <si>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</si>
  <si>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</si>
  <si>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</si>
  <si>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</si>
  <si>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</si>
  <si>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</si>
  <si>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</si>
  <si>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</si>
  <si>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</si>
  <si>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</si>
  <si>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</si>
  <si>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</si>
  <si>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</si>
  <si>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</si>
  <si>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</si>
  <si>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</si>
  <si>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</si>
  <si>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</si>
  <si>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</si>
  <si>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</si>
  <si>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</si>
  <si>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</si>
  <si>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</si>
  <si>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</si>
  <si>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</si>
  <si>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</si>
  <si>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</si>
  <si>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</si>
  <si>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</si>
  <si>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</si>
  <si>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</si>
  <si>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</si>
  <si>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</si>
  <si>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</si>
  <si>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</si>
  <si>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</si>
  <si>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</si>
  <si>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</si>
  <si>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</si>
  <si>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</si>
  <si>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</si>
  <si>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</si>
  <si>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</si>
  <si>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</si>
  <si>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</si>
  <si>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</si>
  <si>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</si>
  <si>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</si>
  <si>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</si>
  <si>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</si>
  <si>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</si>
  <si>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</si>
  <si>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</si>
  <si>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</si>
  <si>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</si>
  <si>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</si>
  <si>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</si>
  <si>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</si>
  <si>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</si>
  <si>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</si>
  <si>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</si>
  <si>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</si>
  <si>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</si>
  <si>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1.16</t>
  </si>
  <si>
    <t>観光事業特別会計</t>
  </si>
  <si>
    <t>▲ 10.10</t>
  </si>
  <si>
    <t>▲ 8.16</t>
  </si>
  <si>
    <t>▲ 6.32</t>
  </si>
  <si>
    <t>▲ 4.07</t>
  </si>
  <si>
    <t>▲ 2.41</t>
  </si>
  <si>
    <t>住宅資金貸付事業特別会計</t>
  </si>
  <si>
    <t>▲ 0.30</t>
  </si>
  <si>
    <t>▲ 0.29</t>
  </si>
  <si>
    <t>▲ 0.28</t>
  </si>
  <si>
    <t>▲ 0.27</t>
  </si>
  <si>
    <t>病院等事業会計</t>
  </si>
  <si>
    <t>一般会計</t>
  </si>
  <si>
    <t>水道事業会計</t>
  </si>
  <si>
    <t>公共下水道事業会計</t>
  </si>
  <si>
    <t>国民健康保険事業特別会計</t>
  </si>
  <si>
    <t>介護保険事業特別会計</t>
  </si>
  <si>
    <t>その他会計（赤字）</t>
  </si>
  <si>
    <t>その他会計（黒字）</t>
  </si>
  <si>
    <t>－</t>
    <phoneticPr fontId="2"/>
  </si>
  <si>
    <t>美祢観光開発</t>
    <rPh sb="0" eb="2">
      <t>ミネ</t>
    </rPh>
    <rPh sb="2" eb="4">
      <t>カンコウ</t>
    </rPh>
    <rPh sb="4" eb="6">
      <t>カイハツ</t>
    </rPh>
    <phoneticPr fontId="2"/>
  </si>
  <si>
    <t>美祢農林開発</t>
    <rPh sb="0" eb="2">
      <t>ミネ</t>
    </rPh>
    <rPh sb="2" eb="4">
      <t>ノウリン</t>
    </rPh>
    <rPh sb="4" eb="6">
      <t>カイハツ</t>
    </rPh>
    <phoneticPr fontId="2"/>
  </si>
  <si>
    <t>やまぐち農林振興公社</t>
    <rPh sb="4" eb="6">
      <t>ノウリン</t>
    </rPh>
    <rPh sb="6" eb="8">
      <t>シンコウ</t>
    </rPh>
    <rPh sb="8" eb="10">
      <t>コウシャ</t>
    </rPh>
    <phoneticPr fontId="2"/>
  </si>
  <si>
    <t>山口県国際交流協会</t>
    <rPh sb="0" eb="2">
      <t>ヤマグチ</t>
    </rPh>
    <rPh sb="2" eb="3">
      <t>ケン</t>
    </rPh>
    <rPh sb="3" eb="5">
      <t>コクサイ</t>
    </rPh>
    <rPh sb="5" eb="7">
      <t>コウリュウ</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</si>
  <si>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</si>
  <si>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</si>
  <si>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</si>
  <si>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</si>
  <si>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</si>
  <si>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</si>
  <si>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</si>
  <si>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</si>
  <si>
    <t>美祢市萩市競艇組合競艇事業一般会計</t>
    <rPh sb="0" eb="3">
      <t>ミネシ</t>
    </rPh>
    <rPh sb="3" eb="5">
      <t>ハギシ</t>
    </rPh>
    <rPh sb="5" eb="7">
      <t>キョウテイ</t>
    </rPh>
    <rPh sb="7" eb="9">
      <t>クミアイ</t>
    </rPh>
    <rPh sb="9" eb="11">
      <t>キョウテイ</t>
    </rPh>
    <rPh sb="11" eb="13">
      <t>ジギョウ</t>
    </rPh>
    <rPh sb="13" eb="15">
      <t>イッパン</t>
    </rPh>
    <rPh sb="15" eb="17">
      <t>カイケイ</t>
    </rPh>
    <phoneticPr fontId="2"/>
  </si>
  <si>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</si>
  <si>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</si>
  <si>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11" eb="13">
      <t>ショウボウ</t>
    </rPh>
    <rPh sb="13" eb="15">
      <t>ダンイン</t>
    </rPh>
    <rPh sb="15" eb="17">
      <t>ホショウ</t>
    </rPh>
    <rPh sb="17" eb="18">
      <t>トウ</t>
    </rPh>
    <phoneticPr fontId="2"/>
  </si>
  <si>
    <t>山口県市町総合事務組合非常勤職員公務災害補償特別会計</t>
    <rPh sb="11" eb="14">
      <t>ヒジョウキン</t>
    </rPh>
    <rPh sb="14" eb="16">
      <t>ショクイン</t>
    </rPh>
    <rPh sb="16" eb="18">
      <t>コウム</t>
    </rPh>
    <rPh sb="18" eb="20">
      <t>サイガイ</t>
    </rPh>
    <rPh sb="20" eb="22">
      <t>ホショウ</t>
    </rPh>
    <phoneticPr fontId="2"/>
  </si>
  <si>
    <t>山口県市町総合事務組合山口県市町公平委員会特別会計</t>
    <rPh sb="11" eb="14">
      <t>ヤマグチケン</t>
    </rPh>
    <rPh sb="14" eb="15">
      <t>シ</t>
    </rPh>
    <rPh sb="15" eb="16">
      <t>マチ</t>
    </rPh>
    <rPh sb="16" eb="18">
      <t>コウヘイ</t>
    </rPh>
    <rPh sb="18" eb="21">
      <t>イインカイ</t>
    </rPh>
    <phoneticPr fontId="2"/>
  </si>
  <si>
    <t>山口県市町総合事務組合交通災害共済特別会計</t>
    <rPh sb="11" eb="13">
      <t>コウツウ</t>
    </rPh>
    <rPh sb="13" eb="15">
      <t>サイガイ</t>
    </rPh>
    <rPh sb="15" eb="17">
      <t>キョウサイ</t>
    </rPh>
    <phoneticPr fontId="2"/>
  </si>
  <si>
    <t>山口県市町総合事務組合山口県自治会館管理特別会計</t>
    <rPh sb="11" eb="14">
      <t>ヤマグチケン</t>
    </rPh>
    <rPh sb="14" eb="16">
      <t>ジチ</t>
    </rPh>
    <rPh sb="16" eb="18">
      <t>カイカン</t>
    </rPh>
    <rPh sb="18" eb="20">
      <t>カンリ</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</si>
  <si>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</si>
  <si>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14" eb="16">
      <t>コウキ</t>
    </rPh>
    <rPh sb="16" eb="19">
      <t>コウレイシャ</t>
    </rPh>
    <rPh sb="19" eb="21">
      <t>イリョウ</t>
    </rPh>
    <rPh sb="21" eb="23">
      <t>トクベツ</t>
    </rPh>
    <phoneticPr fontId="2"/>
  </si>
  <si>
    <t>-</t>
    <phoneticPr fontId="2"/>
  </si>
  <si>
    <t>-</t>
    <phoneticPr fontId="2"/>
  </si>
  <si>
    <t>-</t>
    <phoneticPr fontId="2"/>
  </si>
  <si>
    <t>養護老人ホーム秋楽園組合一般会計</t>
    <rPh sb="0" eb="2">
      <t>ヨウゴ</t>
    </rPh>
    <rPh sb="2" eb="4">
      <t>ロウジン</t>
    </rPh>
    <rPh sb="7" eb="8">
      <t>アキ</t>
    </rPh>
    <rPh sb="8" eb="9">
      <t>ラク</t>
    </rPh>
    <rPh sb="9" eb="10">
      <t>エン</t>
    </rPh>
    <rPh sb="10" eb="12">
      <t>クミアイ</t>
    </rPh>
    <rPh sb="12" eb="14">
      <t>イッパン</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</si>
</sst>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76963</c:v>
                </c:pt>
                <c:pt idx="1">
                  <c:v>70919</c:v>
                </c:pt>
                <c:pt idx="2">
                  <c:v>51852</c:v>
                </c:pt>
                <c:pt idx="3">
                  <c:v>81139</c:v>
                </c:pt>
                <c:pt idx="4">
                  <c:v>53858</c:v>
                </c:pt>
              </c:numCache>
            </c:numRef>
          </c:val>
          <c:smooth val="0"/>
        </c:ser>
        <c:dLbls>
          <c:showLegendKey val="0"/>
          <c:showVal val="0"/>
          <c:showCatName val="0"/>
          <c:showSerName val="0"/>
          <c:showPercent val="0"/>
          <c:showBubbleSize val="0"/>
        </c:dLbls>
        <c:marker val="1"/>
        <c:smooth val="0"/>
        <c:axId val="116862336"/>
        <c:axId val="116884992"/>
      </c:lineChart>
      <c:catAx>
        <c:axId val="116862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84992"/>
        <c:crosses val="autoZero"/>
        <c:auto val="1"/>
        <c:lblAlgn val="ctr"/>
        <c:lblOffset val="100"/>
        <c:tickLblSkip val="1"/>
        <c:tickMarkSkip val="1"/>
        <c:noMultiLvlLbl val="0"/>
      </c:catAx>
      <c:valAx>
        <c:axId val="1168849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6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c:v>
                </c:pt>
                <c:pt idx="1">
                  <c:v>5.58</c:v>
                </c:pt>
                <c:pt idx="2">
                  <c:v>7.32</c:v>
                </c:pt>
                <c:pt idx="3">
                  <c:v>9.77</c:v>
                </c:pt>
                <c:pt idx="4">
                  <c:v>9.27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7.02</c:v>
                </c:pt>
                <c:pt idx="1">
                  <c:v>6.85</c:v>
                </c:pt>
                <c:pt idx="2">
                  <c:v>9.94</c:v>
                </c:pt>
                <c:pt idx="3">
                  <c:v>12.67</c:v>
                </c:pt>
                <c:pt idx="4">
                  <c:v>17.52</c:v>
                </c:pt>
              </c:numCache>
            </c:numRef>
          </c:val>
        </c:ser>
        <c:dLbls>
          <c:showLegendKey val="0"/>
          <c:showVal val="0"/>
          <c:showCatName val="0"/>
          <c:showSerName val="0"/>
          <c:showPercent val="0"/>
          <c:showBubbleSize val="0"/>
        </c:dLbls>
        <c:gapWidth val="250"/>
        <c:overlap val="100"/>
        <c:axId val="117414912"/>
        <c:axId val="11741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-1.1599999999999999</c:v>
                </c:pt>
                <c:pt idx="1">
                  <c:v>0.92</c:v>
                </c:pt>
                <c:pt idx="2">
                  <c:v>4.57</c:v>
                </c:pt>
                <c:pt idx="3">
                  <c:v>4.99</c:v>
                </c:pt>
                <c:pt idx="4">
                  <c:v>4.0999999999999996</c:v>
                </c:pt>
              </c:numCache>
            </c:numRef>
          </c:val>
          <c:smooth val="0"/>
        </c:ser>
        <c:dLbls>
          <c:showLegendKey val="0"/>
          <c:showVal val="0"/>
          <c:showCatName val="0"/>
          <c:showSerName val="0"/>
          <c:showPercent val="0"/>
          <c:showBubbleSize val="0"/>
        </c:dLbls>
        <c:marker val="1"/>
        <c:smooth val="0"/>
        <c:axId val="117414912"/>
        <c:axId val="117417088"/>
      </c:lineChart>
      <c:catAx>
        <c:axId val="11741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417088"/>
        <c:crosses val="autoZero"/>
        <c:auto val="1"/>
        <c:lblAlgn val="ctr"/>
        <c:lblOffset val="100"/>
        <c:tickLblSkip val="1"/>
        <c:tickMarkSkip val="1"/>
        <c:noMultiLvlLbl val="0"/>
      </c:catAx>
      <c:valAx>
        <c:axId val="11741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0.56999999999999995</c:v>
                </c:pt>
                <c:pt idx="4">
                  <c:v>#N/A</c:v>
                </c:pt>
                <c:pt idx="5">
                  <c:v>0.01</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0.64</c:v>
                </c:pt>
                <c:pt idx="2">
                  <c:v>#N/A</c:v>
                </c:pt>
                <c:pt idx="3">
                  <c:v>0.82</c:v>
                </c:pt>
                <c:pt idx="4">
                  <c:v>#N/A</c:v>
                </c:pt>
                <c:pt idx="5">
                  <c:v>0.91</c:v>
                </c:pt>
                <c:pt idx="6">
                  <c:v>#N/A</c:v>
                </c:pt>
                <c:pt idx="7">
                  <c:v>7.0000000000000007E-2</c:v>
                </c:pt>
                <c:pt idx="8">
                  <c:v>#N/A</c:v>
                </c:pt>
                <c:pt idx="9">
                  <c:v>0.1</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0.92</c:v>
                </c:pt>
                <c:pt idx="2">
                  <c:v>#N/A</c:v>
                </c:pt>
                <c:pt idx="3">
                  <c:v>0.9</c:v>
                </c:pt>
                <c:pt idx="4">
                  <c:v>#N/A</c:v>
                </c:pt>
                <c:pt idx="5">
                  <c:v>0.71</c:v>
                </c:pt>
                <c:pt idx="6">
                  <c:v>#N/A</c:v>
                </c:pt>
                <c:pt idx="7">
                  <c:v>1</c:v>
                </c:pt>
                <c:pt idx="8">
                  <c:v>#N/A</c:v>
                </c:pt>
                <c:pt idx="9">
                  <c:v>2.12</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0.78</c:v>
                </c:pt>
                <c:pt idx="2">
                  <c:v>#N/A</c:v>
                </c:pt>
                <c:pt idx="3">
                  <c:v>1.05</c:v>
                </c:pt>
                <c:pt idx="4">
                  <c:v>#N/A</c:v>
                </c:pt>
                <c:pt idx="5">
                  <c:v>1.87</c:v>
                </c:pt>
                <c:pt idx="6">
                  <c:v>#N/A</c:v>
                </c:pt>
                <c:pt idx="7">
                  <c:v>2.52</c:v>
                </c:pt>
                <c:pt idx="8">
                  <c:v>#N/A</c:v>
                </c:pt>
                <c:pt idx="9">
                  <c:v>3.04</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4.45</c:v>
                </c:pt>
                <c:pt idx="2">
                  <c:v>#N/A</c:v>
                </c:pt>
                <c:pt idx="3">
                  <c:v>3.94</c:v>
                </c:pt>
                <c:pt idx="4">
                  <c:v>#N/A</c:v>
                </c:pt>
                <c:pt idx="5">
                  <c:v>5.38</c:v>
                </c:pt>
                <c:pt idx="6">
                  <c:v>#N/A</c:v>
                </c:pt>
                <c:pt idx="7">
                  <c:v>5.12</c:v>
                </c:pt>
                <c:pt idx="8">
                  <c:v>#N/A</c:v>
                </c:pt>
                <c:pt idx="9">
                  <c:v>4.76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5.0999999999999996</c:v>
                </c:pt>
                <c:pt idx="2">
                  <c:v>#N/A</c:v>
                </c:pt>
                <c:pt idx="3">
                  <c:v>5.87</c:v>
                </c:pt>
                <c:pt idx="4">
                  <c:v>#N/A</c:v>
                </c:pt>
                <c:pt idx="5">
                  <c:v>7.6</c:v>
                </c:pt>
                <c:pt idx="6">
                  <c:v>#N/A</c:v>
                </c:pt>
                <c:pt idx="7">
                  <c:v>10.039999999999999</c:v>
                </c:pt>
                <c:pt idx="8">
                  <c:v>#N/A</c:v>
                </c:pt>
                <c:pt idx="9">
                  <c:v>9.5399999999999991</c:v>
                </c:pt>
              </c:numCache>
            </c:numRef>
          </c:val>
        </c:ser>
        <c:ser>
          <c:idx val="7"/>
          <c:order val="7"/>
          <c:tx>
            <c:strRef>
              <c:f>データシート!$A$34</c:f>
              <c:strCache>
                <c:ptCount val="1"/>
                <c:pt idx="0">
                  <c:v>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6.46</c:v>
                </c:pt>
                <c:pt idx="2">
                  <c:v>#N/A</c:v>
                </c:pt>
                <c:pt idx="3">
                  <c:v>7.44</c:v>
                </c:pt>
                <c:pt idx="4">
                  <c:v>#N/A</c:v>
                </c:pt>
                <c:pt idx="5">
                  <c:v>10.119999999999999</c:v>
                </c:pt>
                <c:pt idx="6">
                  <c:v>#N/A</c:v>
                </c:pt>
                <c:pt idx="7">
                  <c:v>12.66</c:v>
                </c:pt>
                <c:pt idx="8">
                  <c:v>#N/A</c:v>
                </c:pt>
                <c:pt idx="9">
                  <c:v>13.56</c:v>
                </c:pt>
              </c:numCache>
            </c:numRef>
          </c:val>
        </c:ser>
        <c:ser>
          <c:idx val="8"/>
          <c:order val="8"/>
          <c:tx>
            <c:strRef>
              <c:f>データシート!$A$35</c:f>
              <c:strCache>
                <c:ptCount val="1"/>
                <c:pt idx="0">
                  <c:v>住宅資金貸付事業特別会計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0.3</c:v>
                </c:pt>
                <c:pt idx="1">
                  <c:v>#N/A</c:v>
                </c:pt>
                <c:pt idx="2">
                  <c:v>0.28999999999999998</c:v>
                </c:pt>
                <c:pt idx="3">
                  <c:v>#N/A</c:v>
                </c:pt>
                <c:pt idx="4">
                  <c:v>0.28000000000000003</c:v>
                </c:pt>
                <c:pt idx="5">
                  <c:v>#N/A</c:v>
                </c:pt>
                <c:pt idx="6">
                  <c:v>0.28000000000000003</c:v>
                </c:pt>
                <c:pt idx="7">
                  <c:v>#N/A</c:v>
                </c:pt>
                <c:pt idx="8">
                  <c:v>0.27</c:v>
                </c:pt>
                <c:pt idx="9">
                  <c:v>#N/A</c:v>
                </c:pt>
              </c:numCache>
            </c:numRef>
          </c:val>
        </c:ser>
        <c:ser>
          <c:idx val="9"/>
          <c:order val="9"/>
          <c:tx>
            <c:strRef>
              <c:f>データシート!$A$36</c:f>
              <c:strCache>
                <c:ptCount val="1"/>
                <c:pt idx="0">
                  <c:v>観光事業特別会計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10.1</c:v>
                </c:pt>
                <c:pt idx="1">
                  <c:v>#N/A</c:v>
                </c:pt>
                <c:pt idx="2">
                  <c:v>8.16</c:v>
                </c:pt>
                <c:pt idx="3">
                  <c:v>#N/A</c:v>
                </c:pt>
                <c:pt idx="4">
                  <c:v>6.32</c:v>
                </c:pt>
                <c:pt idx="5">
                  <c:v>#N/A</c:v>
                </c:pt>
                <c:pt idx="6">
                  <c:v>4.07</c:v>
                </c:pt>
                <c:pt idx="7">
                  <c:v>#N/A</c:v>
                </c:pt>
                <c:pt idx="8">
                  <c:v>2.41</c:v>
                </c:pt>
                <c:pt idx="9">
                  <c:v>#N/A</c:v>
                </c:pt>
              </c:numCache>
            </c:numRef>
          </c:val>
        </c:ser>
        <c:dLbls>
          <c:showLegendKey val="0"/>
          <c:showVal val="0"/>
          <c:showCatName val="0"/>
          <c:showSerName val="0"/>
          <c:showPercent val="0"/>
          <c:showBubbleSize val="0"/>
        </c:dLbls>
        <c:gapWidth val="150"/>
        <c:overlap val="100"/>
        <c:axId val="117601408"/>
        <c:axId val="117602944"/>
      </c:barChart>
      <c:catAx>
        <c:axId val="11760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02944"/>
        <c:crosses val="autoZero"/>
        <c:auto val="1"/>
        <c:lblAlgn val="ctr"/>
        <c:lblOffset val="100"/>
        <c:tickLblSkip val="1"/>
        <c:tickMarkSkip val="1"/>
        <c:noMultiLvlLbl val="0"/>
      </c:catAx>
      <c:valAx>
        <c:axId val="11760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0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2229</c:v>
                </c:pt>
                <c:pt idx="5">
                  <c:v>2049</c:v>
                </c:pt>
                <c:pt idx="8">
                  <c:v>1985</c:v>
                </c:pt>
                <c:pt idx="11">
                  <c:v>1963</c:v>
                </c:pt>
                <c:pt idx="14">
                  <c:v>1926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219</c:v>
                </c:pt>
                <c:pt idx="3">
                  <c:v>208</c:v>
                </c:pt>
                <c:pt idx="6">
                  <c:v>179</c:v>
                </c:pt>
                <c:pt idx="9">
                  <c:v>152</c:v>
                </c:pt>
                <c:pt idx="12">
                  <c:v>116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c:v>
                </c:pt>
                <c:pt idx="3">
                  <c:v>4</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990</c:v>
                </c:pt>
                <c:pt idx="3">
                  <c:v>992</c:v>
                </c:pt>
                <c:pt idx="6">
                  <c:v>1060</c:v>
                </c:pt>
                <c:pt idx="9">
                  <c:v>1024</c:v>
                </c:pt>
                <c:pt idx="12">
                  <c:v>969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2544</c:v>
                </c:pt>
                <c:pt idx="3">
                  <c:v>2310</c:v>
                </c:pt>
                <c:pt idx="6">
                  <c:v>2190</c:v>
                </c:pt>
                <c:pt idx="9">
                  <c:v>2156</c:v>
                </c:pt>
                <c:pt idx="12">
                  <c:v>2226</c:v>
                </c:pt>
              </c:numCache>
            </c:numRef>
          </c:val>
        </c:ser>
        <c:dLbls>
          <c:showLegendKey val="0"/>
          <c:showVal val="0"/>
          <c:showCatName val="0"/>
          <c:showSerName val="0"/>
          <c:showPercent val="0"/>
          <c:showBubbleSize val="0"/>
        </c:dLbls>
        <c:gapWidth val="100"/>
        <c:overlap val="100"/>
        <c:axId val="116511104"/>
        <c:axId val="11651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1528</c:v>
                </c:pt>
                <c:pt idx="2">
                  <c:v>#N/A</c:v>
                </c:pt>
                <c:pt idx="3">
                  <c:v>#N/A</c:v>
                </c:pt>
                <c:pt idx="4">
                  <c:v>1465</c:v>
                </c:pt>
                <c:pt idx="5">
                  <c:v>#N/A</c:v>
                </c:pt>
                <c:pt idx="6">
                  <c:v>#N/A</c:v>
                </c:pt>
                <c:pt idx="7">
                  <c:v>1448</c:v>
                </c:pt>
                <c:pt idx="8">
                  <c:v>#N/A</c:v>
                </c:pt>
                <c:pt idx="9">
                  <c:v>#N/A</c:v>
                </c:pt>
                <c:pt idx="10">
                  <c:v>1373</c:v>
                </c:pt>
                <c:pt idx="11">
                  <c:v>#N/A</c:v>
                </c:pt>
                <c:pt idx="12">
                  <c:v>#N/A</c:v>
                </c:pt>
                <c:pt idx="13">
                  <c:v>1389</c:v>
                </c:pt>
                <c:pt idx="14">
                  <c:v>#N/A</c:v>
                </c:pt>
              </c:numCache>
            </c:numRef>
          </c:val>
          <c:smooth val="0"/>
        </c:ser>
        <c:dLbls>
          <c:showLegendKey val="0"/>
          <c:showVal val="0"/>
          <c:showCatName val="0"/>
          <c:showSerName val="0"/>
          <c:showPercent val="0"/>
          <c:showBubbleSize val="0"/>
        </c:dLbls>
        <c:marker val="1"/>
        <c:smooth val="0"/>
        <c:axId val="116511104"/>
        <c:axId val="116513024"/>
      </c:lineChart>
      <c:catAx>
        <c:axId val="11651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513024"/>
        <c:crosses val="autoZero"/>
        <c:auto val="1"/>
        <c:lblAlgn val="ctr"/>
        <c:lblOffset val="100"/>
        <c:tickLblSkip val="1"/>
        <c:tickMarkSkip val="1"/>
        <c:noMultiLvlLbl val="0"/>
      </c:catAx>
      <c:valAx>
        <c:axId val="11651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1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15793</c:v>
                </c:pt>
                <c:pt idx="5">
                  <c:v>15546</c:v>
                </c:pt>
                <c:pt idx="8">
                  <c:v>15498</c:v>
                </c:pt>
                <c:pt idx="11">
                  <c:v>14724</c:v>
                </c:pt>
                <c:pt idx="14">
                  <c:v>14761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2819</c:v>
                </c:pt>
                <c:pt idx="5">
                  <c:v>2651</c:v>
                </c:pt>
                <c:pt idx="8">
                  <c:v>2461</c:v>
                </c:pt>
                <c:pt idx="11">
                  <c:v>2458</c:v>
                </c:pt>
                <c:pt idx="14">
                  <c:v>2213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3344</c:v>
                </c:pt>
                <c:pt idx="5">
                  <c:v>3228</c:v>
                </c:pt>
                <c:pt idx="8">
                  <c:v>3772</c:v>
                </c:pt>
                <c:pt idx="11">
                  <c:v>4131</c:v>
                </c:pt>
                <c:pt idx="14">
                  <c:v>5059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409</c:v>
                </c:pt>
                <c:pt idx="3">
                  <c:v>413</c:v>
                </c:pt>
                <c:pt idx="6">
                  <c:v>416</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4531</c:v>
                </c:pt>
                <c:pt idx="3">
                  <c:v>4215</c:v>
                </c:pt>
                <c:pt idx="6">
                  <c:v>4017</c:v>
                </c:pt>
                <c:pt idx="9">
                  <c:v>3838</c:v>
                </c:pt>
                <c:pt idx="12">
                  <c:v>3547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c:v>
                </c:pt>
                <c:pt idx="3">
                  <c:v>13</c:v>
                </c:pt>
                <c:pt idx="6">
                  <c:v>9</c:v>
                </c:pt>
                <c:pt idx="9">
                  <c:v>6</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9488</c:v>
                </c:pt>
                <c:pt idx="3">
                  <c:v>9636</c:v>
                </c:pt>
                <c:pt idx="6">
                  <c:v>9391</c:v>
                </c:pt>
                <c:pt idx="9">
                  <c:v>8945</c:v>
                </c:pt>
                <c:pt idx="12">
                  <c:v>8390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1081</c:v>
                </c:pt>
                <c:pt idx="3">
                  <c:v>810</c:v>
                </c:pt>
                <c:pt idx="6">
                  <c:v>522</c:v>
                </c:pt>
                <c:pt idx="9">
                  <c:v>393</c:v>
                </c:pt>
                <c:pt idx="12">
                  <c:v>287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18079</c:v>
                </c:pt>
                <c:pt idx="3">
                  <c:v>18128</c:v>
                </c:pt>
                <c:pt idx="6">
                  <c:v>17866</c:v>
                </c:pt>
                <c:pt idx="9">
                  <c:v>19788</c:v>
                </c:pt>
                <c:pt idx="12">
                  <c:v>19386</c:v>
                </c:pt>
              </c:numCache>
            </c:numRef>
          </c:val>
        </c:ser>
        <c:dLbls>
          <c:showLegendKey val="0"/>
          <c:showVal val="0"/>
          <c:showCatName val="0"/>
          <c:showSerName val="0"/>
          <c:showPercent val="0"/>
          <c:showBubbleSize val="0"/>
        </c:dLbls>
        <c:gapWidth val="100"/>
        <c:overlap val="100"/>
        <c:axId val="101042432"/>
        <c:axId val="10105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11647</c:v>
                </c:pt>
                <c:pt idx="2">
                  <c:v>#N/A</c:v>
                </c:pt>
                <c:pt idx="3">
                  <c:v>#N/A</c:v>
                </c:pt>
                <c:pt idx="4">
                  <c:v>11788</c:v>
                </c:pt>
                <c:pt idx="5">
                  <c:v>#N/A</c:v>
                </c:pt>
                <c:pt idx="6">
                  <c:v>#N/A</c:v>
                </c:pt>
                <c:pt idx="7">
                  <c:v>10490</c:v>
                </c:pt>
                <c:pt idx="8">
                  <c:v>#N/A</c:v>
                </c:pt>
                <c:pt idx="9">
                  <c:v>#N/A</c:v>
                </c:pt>
                <c:pt idx="10">
                  <c:v>11657</c:v>
                </c:pt>
                <c:pt idx="11">
                  <c:v>#N/A</c:v>
                </c:pt>
                <c:pt idx="12">
                  <c:v>#N/A</c:v>
                </c:pt>
                <c:pt idx="13">
                  <c:v>9578</c:v>
                </c:pt>
                <c:pt idx="14">
                  <c:v>#N/A</c:v>
                </c:pt>
              </c:numCache>
            </c:numRef>
          </c:val>
          <c:smooth val="0"/>
        </c:ser>
        <c:dLbls>
          <c:showLegendKey val="0"/>
          <c:showVal val="0"/>
          <c:showCatName val="0"/>
          <c:showSerName val="0"/>
          <c:showPercent val="0"/>
          <c:showBubbleSize val="0"/>
        </c:dLbls>
        <c:marker val="1"/>
        <c:smooth val="0"/>
        <c:axId val="101042432"/>
        <c:axId val="101052800"/>
      </c:lineChart>
      <c:catAx>
        <c:axId val="1010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052800"/>
        <c:crosses val="autoZero"/>
        <c:auto val="1"/>
        <c:lblAlgn val="ctr"/>
        <c:lblOffset val="100"/>
        <c:tickLblSkip val="1"/>
        <c:tickMarkSkip val="1"/>
        <c:noMultiLvlLbl val="0"/>
      </c:catAx>
      <c:valAx>
        <c:axId val="10105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27,126
26,975
472.71
17,377,107
16,379,400
985,279
10,629,472
19,385,766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106.8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財政力指数は平成２３年度、２４年度数値と同数値で推移している。当市は、自主財源の乏しい少子高齢化の進む中山間地域ではあるが、美祢市行政改革大綱の実施計画である集中改革プランに沿って定員管理の適正化を行い、人件費の抑制に努め、第１次美祢市総合計画に沿った事業の選択と集中により最少経費で最大の効果を発揮する行政運営を行い、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4" name="直線コネクタ 73"/>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前年度数値に比べ０．９ポイント上昇し、類似団体内平均値を１．５ポイント上回った。主な要因は物件費、公債費が増加したためである。公債費については、</a:t>
          </a:r>
          <a:r>
            <a:rPr kumimoji="1" lang="ja-JP" altLang="ja-JP" sz="1300">
              <a:solidFill>
                <a:schemeClr val="dk1"/>
              </a:solidFill>
              <a:effectLst/>
              <a:latin typeface="+mn-lt"/>
              <a:ea typeface="+mn-ea"/>
              <a:cs typeface="+mn-cs"/>
            </a:rPr>
            <a:t>平成２４年度に土地開発公社の解散にあたり、第三セクター等改革推進債の借入を行っており、その償還が始まっている。</a:t>
          </a:r>
          <a:r>
            <a:rPr kumimoji="1" lang="ja-JP" altLang="en-US" sz="1300">
              <a:solidFill>
                <a:schemeClr val="dk1"/>
              </a:solidFill>
              <a:effectLst/>
              <a:latin typeface="+mn-lt"/>
              <a:ea typeface="+mn-ea"/>
              <a:cs typeface="+mn-cs"/>
            </a:rPr>
            <a:t>経常的な物件費の削減に努めるとともに、</a:t>
          </a:r>
          <a:r>
            <a:rPr kumimoji="1" lang="ja-JP" altLang="en-US" sz="1300">
              <a:latin typeface="ＭＳ Ｐゴシック"/>
            </a:rPr>
            <a:t>ＰＤＣＡサイクルに基づく施策優先順位の設定等、経営感覚を持った効率的・効果的な行財政運営に努め、経常経費の抑制・削減を図る。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140063</xdr:rowOff>
    </xdr:from>
    <xdr:to>
      <xdr:col>7</xdr:col>
      <xdr:colOff>152400</xdr:colOff>
      <xdr:row>61</xdr:row>
      <xdr:rowOff>171087</xdr:rowOff>
    </xdr:to>
    <xdr:cxnSp macro="">
      <xdr:nvCxnSpPr>
        <xdr:cNvPr id="133" name="直線コネクタ 132"/>
        <xdr:cNvCxnSpPr/>
      </xdr:nvCxnSpPr>
      <xdr:spPr>
        <a:xfrm>
          <a:off x="4114800" y="105985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122827</xdr:rowOff>
    </xdr:from>
    <xdr:to>
      <xdr:col>6</xdr:col>
      <xdr:colOff>0</xdr:colOff>
      <xdr:row>61</xdr:row>
      <xdr:rowOff>140063</xdr:rowOff>
    </xdr:to>
    <xdr:cxnSp macro="">
      <xdr:nvCxnSpPr>
        <xdr:cNvPr id="136" name="直線コネクタ 135"/>
        <xdr:cNvCxnSpPr/>
      </xdr:nvCxnSpPr>
      <xdr:spPr>
        <a:xfrm>
          <a:off x="3225800" y="105812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57331</xdr:rowOff>
    </xdr:from>
    <xdr:to>
      <xdr:col>4</xdr:col>
      <xdr:colOff>482600</xdr:colOff>
      <xdr:row>61</xdr:row>
      <xdr:rowOff>122827</xdr:rowOff>
    </xdr:to>
    <xdr:cxnSp macro="">
      <xdr:nvCxnSpPr>
        <xdr:cNvPr id="139" name="直線コネクタ 138"/>
        <xdr:cNvCxnSpPr/>
      </xdr:nvCxnSpPr>
      <xdr:spPr>
        <a:xfrm>
          <a:off x="2336800" y="1051578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57331</xdr:rowOff>
    </xdr:from>
    <xdr:to>
      <xdr:col>3</xdr:col>
      <xdr:colOff>279400</xdr:colOff>
      <xdr:row>62</xdr:row>
      <xdr:rowOff>16873</xdr:rowOff>
    </xdr:to>
    <xdr:cxnSp macro="">
      <xdr:nvCxnSpPr>
        <xdr:cNvPr id="142" name="直線コネクタ 141"/>
        <xdr:cNvCxnSpPr/>
      </xdr:nvCxnSpPr>
      <xdr:spPr>
        <a:xfrm flipV="1">
          <a:off x="1447800" y="1051578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120287</xdr:rowOff>
    </xdr:from>
    <xdr:to>
      <xdr:col>7</xdr:col>
      <xdr:colOff>203200</xdr:colOff>
      <xdr:row>62</xdr:row>
      <xdr:rowOff>50437</xdr:rowOff>
    </xdr:to>
    <xdr:sp macro="" textlink="">
      <xdr:nvSpPr>
        <xdr:cNvPr id="152" name="円/楕円 151"/>
        <xdr:cNvSpPr/>
      </xdr:nvSpPr>
      <xdr:spPr>
        <a:xfrm>
          <a:off x="49022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92364</xdr:rowOff>
    </xdr:from>
    <xdr:ext cx="762000" cy="259045"/>
    <xdr:sp macro="" textlink="">
      <xdr:nvSpPr>
        <xdr:cNvPr id="153" name="財政構造の弾力性該当値テキスト"/>
        <xdr:cNvSpPr txBox="1"/>
      </xdr:nvSpPr>
      <xdr:spPr>
        <a:xfrm>
          <a:off x="5041900" y="1055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89263</xdr:rowOff>
    </xdr:from>
    <xdr:to>
      <xdr:col>6</xdr:col>
      <xdr:colOff>50800</xdr:colOff>
      <xdr:row>62</xdr:row>
      <xdr:rowOff>19413</xdr:rowOff>
    </xdr:to>
    <xdr:sp macro="" textlink="">
      <xdr:nvSpPr>
        <xdr:cNvPr id="154" name="円/楕円 153"/>
        <xdr:cNvSpPr/>
      </xdr:nvSpPr>
      <xdr:spPr>
        <a:xfrm>
          <a:off x="4064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29590</xdr:rowOff>
    </xdr:from>
    <xdr:ext cx="736600" cy="259045"/>
    <xdr:sp macro="" textlink="">
      <xdr:nvSpPr>
        <xdr:cNvPr id="155" name="テキスト ボックス 154"/>
        <xdr:cNvSpPr txBox="1"/>
      </xdr:nvSpPr>
      <xdr:spPr>
        <a:xfrm>
          <a:off x="3733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72027</xdr:rowOff>
    </xdr:from>
    <xdr:to>
      <xdr:col>4</xdr:col>
      <xdr:colOff>533400</xdr:colOff>
      <xdr:row>62</xdr:row>
      <xdr:rowOff>2177</xdr:rowOff>
    </xdr:to>
    <xdr:sp macro="" textlink="">
      <xdr:nvSpPr>
        <xdr:cNvPr id="156" name="円/楕円 155"/>
        <xdr:cNvSpPr/>
      </xdr:nvSpPr>
      <xdr:spPr>
        <a:xfrm>
          <a:off x="3175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12354</xdr:rowOff>
    </xdr:from>
    <xdr:ext cx="762000" cy="259045"/>
    <xdr:sp macro="" textlink="">
      <xdr:nvSpPr>
        <xdr:cNvPr id="157" name="テキスト ボックス 156"/>
        <xdr:cNvSpPr txBox="1"/>
      </xdr:nvSpPr>
      <xdr:spPr>
        <a:xfrm>
          <a:off x="2844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6531</xdr:rowOff>
    </xdr:from>
    <xdr:to>
      <xdr:col>3</xdr:col>
      <xdr:colOff>330200</xdr:colOff>
      <xdr:row>61</xdr:row>
      <xdr:rowOff>108131</xdr:rowOff>
    </xdr:to>
    <xdr:sp macro="" textlink="">
      <xdr:nvSpPr>
        <xdr:cNvPr id="158" name="円/楕円 157"/>
        <xdr:cNvSpPr/>
      </xdr:nvSpPr>
      <xdr:spPr>
        <a:xfrm>
          <a:off x="2286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92908</xdr:rowOff>
    </xdr:from>
    <xdr:ext cx="762000" cy="259045"/>
    <xdr:sp macro="" textlink="">
      <xdr:nvSpPr>
        <xdr:cNvPr id="159" name="テキスト ボックス 158"/>
        <xdr:cNvSpPr txBox="1"/>
      </xdr:nvSpPr>
      <xdr:spPr>
        <a:xfrm>
          <a:off x="1955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137523</xdr:rowOff>
    </xdr:from>
    <xdr:to>
      <xdr:col>2</xdr:col>
      <xdr:colOff>127000</xdr:colOff>
      <xdr:row>62</xdr:row>
      <xdr:rowOff>67673</xdr:rowOff>
    </xdr:to>
    <xdr:sp macro="" textlink="">
      <xdr:nvSpPr>
        <xdr:cNvPr id="160" name="円/楕円 159"/>
        <xdr:cNvSpPr/>
      </xdr:nvSpPr>
      <xdr:spPr>
        <a:xfrm>
          <a:off x="1397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77850</xdr:rowOff>
    </xdr:from>
    <xdr:ext cx="762000" cy="259045"/>
    <xdr:sp macro="" textlink="">
      <xdr:nvSpPr>
        <xdr:cNvPr id="161" name="テキスト ボックス 160"/>
        <xdr:cNvSpPr txBox="1"/>
      </xdr:nvSpPr>
      <xdr:spPr>
        <a:xfrm>
          <a:off x="1066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[182,472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２，５１０円上昇し類似団体内平均値よりも高い状況にある。市面積が広く人口が散在しているため行政効率が悪いが、美祢市行政改革大綱の実施計画である集中改革プランの定員管理目標に沿って人件費の抑制に努め、行政組織構造の再構築により人件費の削減を図るとともに、公共施設の運営経費の節減を図り、経常的な物件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57965</xdr:rowOff>
    </xdr:from>
    <xdr:to>
      <xdr:col>7</xdr:col>
      <xdr:colOff>152400</xdr:colOff>
      <xdr:row>81</xdr:row>
      <xdr:rowOff>59985</xdr:rowOff>
    </xdr:to>
    <xdr:cxnSp macro="">
      <xdr:nvCxnSpPr>
        <xdr:cNvPr id="195" name="直線コネクタ 194"/>
        <xdr:cNvCxnSpPr/>
      </xdr:nvCxnSpPr>
      <xdr:spPr>
        <a:xfrm>
          <a:off x="4114800" y="13945415"/>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57965</xdr:rowOff>
    </xdr:from>
    <xdr:to>
      <xdr:col>6</xdr:col>
      <xdr:colOff>0</xdr:colOff>
      <xdr:row>81</xdr:row>
      <xdr:rowOff>60877</xdr:rowOff>
    </xdr:to>
    <xdr:cxnSp macro="">
      <xdr:nvCxnSpPr>
        <xdr:cNvPr id="198" name="直線コネクタ 197"/>
        <xdr:cNvCxnSpPr/>
      </xdr:nvCxnSpPr>
      <xdr:spPr>
        <a:xfrm flipV="1">
          <a:off x="3225800" y="13945415"/>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59158</xdr:rowOff>
    </xdr:from>
    <xdr:to>
      <xdr:col>4</xdr:col>
      <xdr:colOff>482600</xdr:colOff>
      <xdr:row>81</xdr:row>
      <xdr:rowOff>60877</xdr:rowOff>
    </xdr:to>
    <xdr:cxnSp macro="">
      <xdr:nvCxnSpPr>
        <xdr:cNvPr id="201" name="直線コネクタ 200"/>
        <xdr:cNvCxnSpPr/>
      </xdr:nvCxnSpPr>
      <xdr:spPr>
        <a:xfrm>
          <a:off x="2336800" y="13946608"/>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56361</xdr:rowOff>
    </xdr:from>
    <xdr:to>
      <xdr:col>3</xdr:col>
      <xdr:colOff>279400</xdr:colOff>
      <xdr:row>81</xdr:row>
      <xdr:rowOff>59158</xdr:rowOff>
    </xdr:to>
    <xdr:cxnSp macro="">
      <xdr:nvCxnSpPr>
        <xdr:cNvPr id="204" name="直線コネクタ 203"/>
        <xdr:cNvCxnSpPr/>
      </xdr:nvCxnSpPr>
      <xdr:spPr>
        <a:xfrm>
          <a:off x="1447800" y="13943811"/>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9185</xdr:rowOff>
    </xdr:from>
    <xdr:to>
      <xdr:col>7</xdr:col>
      <xdr:colOff>203200</xdr:colOff>
      <xdr:row>81</xdr:row>
      <xdr:rowOff>110785</xdr:rowOff>
    </xdr:to>
    <xdr:sp macro="" textlink="">
      <xdr:nvSpPr>
        <xdr:cNvPr id="214" name="円/楕円 213"/>
        <xdr:cNvSpPr/>
      </xdr:nvSpPr>
      <xdr:spPr>
        <a:xfrm>
          <a:off x="4902200" y="138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57462</xdr:rowOff>
    </xdr:from>
    <xdr:ext cx="762000" cy="259045"/>
    <xdr:sp macro="" textlink="">
      <xdr:nvSpPr>
        <xdr:cNvPr id="215" name="人件費・物件費等の状況該当値テキスト"/>
        <xdr:cNvSpPr txBox="1"/>
      </xdr:nvSpPr>
      <xdr:spPr>
        <a:xfrm>
          <a:off x="5041900" y="139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182,472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7165</xdr:rowOff>
    </xdr:from>
    <xdr:to>
      <xdr:col>6</xdr:col>
      <xdr:colOff>50800</xdr:colOff>
      <xdr:row>81</xdr:row>
      <xdr:rowOff>108765</xdr:rowOff>
    </xdr:to>
    <xdr:sp macro="" textlink="">
      <xdr:nvSpPr>
        <xdr:cNvPr id="216" name="円/楕円 215"/>
        <xdr:cNvSpPr/>
      </xdr:nvSpPr>
      <xdr:spPr>
        <a:xfrm>
          <a:off x="4064000" y="138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93542</xdr:rowOff>
    </xdr:from>
    <xdr:ext cx="736600" cy="259045"/>
    <xdr:sp macro="" textlink="">
      <xdr:nvSpPr>
        <xdr:cNvPr id="217" name="テキスト ボックス 216"/>
        <xdr:cNvSpPr txBox="1"/>
      </xdr:nvSpPr>
      <xdr:spPr>
        <a:xfrm>
          <a:off x="3733800" y="1398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10077</xdr:rowOff>
    </xdr:from>
    <xdr:to>
      <xdr:col>4</xdr:col>
      <xdr:colOff>533400</xdr:colOff>
      <xdr:row>81</xdr:row>
      <xdr:rowOff>111677</xdr:rowOff>
    </xdr:to>
    <xdr:sp macro="" textlink="">
      <xdr:nvSpPr>
        <xdr:cNvPr id="218" name="円/楕円 217"/>
        <xdr:cNvSpPr/>
      </xdr:nvSpPr>
      <xdr:spPr>
        <a:xfrm>
          <a:off x="3175000" y="138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96454</xdr:rowOff>
    </xdr:from>
    <xdr:ext cx="762000" cy="259045"/>
    <xdr:sp macro="" textlink="">
      <xdr:nvSpPr>
        <xdr:cNvPr id="219" name="テキスト ボックス 218"/>
        <xdr:cNvSpPr txBox="1"/>
      </xdr:nvSpPr>
      <xdr:spPr>
        <a:xfrm>
          <a:off x="2844800" y="1398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8358</xdr:rowOff>
    </xdr:from>
    <xdr:to>
      <xdr:col>3</xdr:col>
      <xdr:colOff>330200</xdr:colOff>
      <xdr:row>81</xdr:row>
      <xdr:rowOff>109958</xdr:rowOff>
    </xdr:to>
    <xdr:sp macro="" textlink="">
      <xdr:nvSpPr>
        <xdr:cNvPr id="220" name="円/楕円 219"/>
        <xdr:cNvSpPr/>
      </xdr:nvSpPr>
      <xdr:spPr>
        <a:xfrm>
          <a:off x="2286000" y="138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94735</xdr:rowOff>
    </xdr:from>
    <xdr:ext cx="762000" cy="259045"/>
    <xdr:sp macro="" textlink="">
      <xdr:nvSpPr>
        <xdr:cNvPr id="221" name="テキスト ボックス 220"/>
        <xdr:cNvSpPr txBox="1"/>
      </xdr:nvSpPr>
      <xdr:spPr>
        <a:xfrm>
          <a:off x="1955800" y="139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5561</xdr:rowOff>
    </xdr:from>
    <xdr:to>
      <xdr:col>2</xdr:col>
      <xdr:colOff>127000</xdr:colOff>
      <xdr:row>81</xdr:row>
      <xdr:rowOff>107161</xdr:rowOff>
    </xdr:to>
    <xdr:sp macro="" textlink="">
      <xdr:nvSpPr>
        <xdr:cNvPr id="222" name="円/楕円 221"/>
        <xdr:cNvSpPr/>
      </xdr:nvSpPr>
      <xdr:spPr>
        <a:xfrm>
          <a:off x="1397000" y="138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91938</xdr:rowOff>
    </xdr:from>
    <xdr:ext cx="762000" cy="259045"/>
    <xdr:sp macro="" textlink="">
      <xdr:nvSpPr>
        <xdr:cNvPr id="223" name="テキスト ボックス 222"/>
        <xdr:cNvSpPr txBox="1"/>
      </xdr:nvSpPr>
      <xdr:spPr>
        <a:xfrm>
          <a:off x="1066800" y="139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に比べ８．１ポイント減少しているものの類似団体と比較すると数値が高い状態にあるため、高年齢職員の給与抑制や各種手当ての見直しを行っている、今後も国・地域の民間給与を考慮しつつ、より一層、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91016</xdr:rowOff>
    </xdr:from>
    <xdr:to>
      <xdr:col>24</xdr:col>
      <xdr:colOff>558800</xdr:colOff>
      <xdr:row>89</xdr:row>
      <xdr:rowOff>73871</xdr:rowOff>
    </xdr:to>
    <xdr:cxnSp macro="">
      <xdr:nvCxnSpPr>
        <xdr:cNvPr id="257" name="直線コネクタ 256"/>
        <xdr:cNvCxnSpPr/>
      </xdr:nvCxnSpPr>
      <xdr:spPr>
        <a:xfrm flipV="1">
          <a:off x="16179800" y="15007166"/>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41698</xdr:rowOff>
    </xdr:from>
    <xdr:to>
      <xdr:col>23</xdr:col>
      <xdr:colOff>406400</xdr:colOff>
      <xdr:row>89</xdr:row>
      <xdr:rowOff>73871</xdr:rowOff>
    </xdr:to>
    <xdr:cxnSp macro="">
      <xdr:nvCxnSpPr>
        <xdr:cNvPr id="260" name="直線コネクタ 259"/>
        <xdr:cNvCxnSpPr/>
      </xdr:nvCxnSpPr>
      <xdr:spPr>
        <a:xfrm>
          <a:off x="15290800" y="1530074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58843</xdr:rowOff>
    </xdr:from>
    <xdr:to>
      <xdr:col>22</xdr:col>
      <xdr:colOff>203200</xdr:colOff>
      <xdr:row>89</xdr:row>
      <xdr:rowOff>41698</xdr:rowOff>
    </xdr:to>
    <xdr:cxnSp macro="">
      <xdr:nvCxnSpPr>
        <xdr:cNvPr id="263" name="直線コネクタ 262"/>
        <xdr:cNvCxnSpPr/>
      </xdr:nvCxnSpPr>
      <xdr:spPr>
        <a:xfrm>
          <a:off x="14401800" y="14974993"/>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58843</xdr:rowOff>
    </xdr:from>
    <xdr:to>
      <xdr:col>21</xdr:col>
      <xdr:colOff>0</xdr:colOff>
      <xdr:row>87</xdr:row>
      <xdr:rowOff>66887</xdr:rowOff>
    </xdr:to>
    <xdr:cxnSp macro="">
      <xdr:nvCxnSpPr>
        <xdr:cNvPr id="266" name="直線コネクタ 265"/>
        <xdr:cNvCxnSpPr/>
      </xdr:nvCxnSpPr>
      <xdr:spPr>
        <a:xfrm flipV="1">
          <a:off x="13512800" y="149749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40216</xdr:rowOff>
    </xdr:from>
    <xdr:to>
      <xdr:col>24</xdr:col>
      <xdr:colOff>609600</xdr:colOff>
      <xdr:row>87</xdr:row>
      <xdr:rowOff>141816</xdr:rowOff>
    </xdr:to>
    <xdr:sp macro="" textlink="">
      <xdr:nvSpPr>
        <xdr:cNvPr id="276" name="円/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23071</xdr:rowOff>
    </xdr:from>
    <xdr:to>
      <xdr:col>23</xdr:col>
      <xdr:colOff>457200</xdr:colOff>
      <xdr:row>89</xdr:row>
      <xdr:rowOff>124671</xdr:rowOff>
    </xdr:to>
    <xdr:sp macro="" textlink="">
      <xdr:nvSpPr>
        <xdr:cNvPr id="278" name="円/楕円 277"/>
        <xdr:cNvSpPr/>
      </xdr:nvSpPr>
      <xdr:spPr>
        <a:xfrm>
          <a:off x="16129000" y="152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109448</xdr:rowOff>
    </xdr:from>
    <xdr:ext cx="736600" cy="259045"/>
    <xdr:sp macro="" textlink="">
      <xdr:nvSpPr>
        <xdr:cNvPr id="279" name="テキスト ボックス 278"/>
        <xdr:cNvSpPr txBox="1"/>
      </xdr:nvSpPr>
      <xdr:spPr>
        <a:xfrm>
          <a:off x="15798800" y="15368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162348</xdr:rowOff>
    </xdr:from>
    <xdr:to>
      <xdr:col>22</xdr:col>
      <xdr:colOff>254000</xdr:colOff>
      <xdr:row>89</xdr:row>
      <xdr:rowOff>92498</xdr:rowOff>
    </xdr:to>
    <xdr:sp macro="" textlink="">
      <xdr:nvSpPr>
        <xdr:cNvPr id="280" name="円/楕円 279"/>
        <xdr:cNvSpPr/>
      </xdr:nvSpPr>
      <xdr:spPr>
        <a:xfrm>
          <a:off x="15240000" y="152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77275</xdr:rowOff>
    </xdr:from>
    <xdr:ext cx="762000" cy="259045"/>
    <xdr:sp macro="" textlink="">
      <xdr:nvSpPr>
        <xdr:cNvPr id="281" name="テキスト ボックス 280"/>
        <xdr:cNvSpPr txBox="1"/>
      </xdr:nvSpPr>
      <xdr:spPr>
        <a:xfrm>
          <a:off x="14909800" y="153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xdr:rowOff>
    </xdr:from>
    <xdr:to>
      <xdr:col>21</xdr:col>
      <xdr:colOff>50800</xdr:colOff>
      <xdr:row>87</xdr:row>
      <xdr:rowOff>109643</xdr:rowOff>
    </xdr:to>
    <xdr:sp macro="" textlink="">
      <xdr:nvSpPr>
        <xdr:cNvPr id="282" name="円/楕円 281"/>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94420</xdr:rowOff>
    </xdr:from>
    <xdr:ext cx="762000" cy="259045"/>
    <xdr:sp macro="" textlink="">
      <xdr:nvSpPr>
        <xdr:cNvPr id="283" name="テキスト ボックス 282"/>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84" name="円/楕円 283"/>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102464</xdr:rowOff>
    </xdr:from>
    <xdr:ext cx="762000" cy="259045"/>
    <xdr:sp macro="" textlink="">
      <xdr:nvSpPr>
        <xdr:cNvPr id="285" name="テキスト ボックス 284"/>
        <xdr:cNvSpPr txBox="1"/>
      </xdr:nvSpPr>
      <xdr:spPr>
        <a:xfrm>
          <a:off x="13131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前年度数値に比べ０．１５ポイント減少したものの、類似団体内平均値を３．５４ポイント上回った。引き続き</a:t>
          </a:r>
          <a:r>
            <a:rPr kumimoji="1" lang="ja-JP" altLang="ja-JP" sz="1300">
              <a:solidFill>
                <a:schemeClr val="dk1"/>
              </a:solidFill>
              <a:effectLst/>
              <a:latin typeface="+mn-lt"/>
              <a:ea typeface="+mn-ea"/>
              <a:cs typeface="+mn-cs"/>
            </a:rPr>
            <a:t>美祢市行政改革大綱の実施計画である集中改革プランに沿って</a:t>
          </a:r>
          <a:r>
            <a:rPr kumimoji="1" lang="ja-JP" altLang="en-US" sz="1300">
              <a:solidFill>
                <a:schemeClr val="dk1"/>
              </a:solidFill>
              <a:effectLst/>
              <a:latin typeface="+mn-lt"/>
              <a:ea typeface="+mn-ea"/>
              <a:cs typeface="+mn-cs"/>
            </a:rPr>
            <a:t>、退職者の補充を必要最小限に抑え、組織構造を見直し、民間活力を導入するなど、適切な定員管理に努める。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97972</xdr:rowOff>
    </xdr:from>
    <xdr:to>
      <xdr:col>24</xdr:col>
      <xdr:colOff>558800</xdr:colOff>
      <xdr:row>64</xdr:row>
      <xdr:rowOff>115207</xdr:rowOff>
    </xdr:to>
    <xdr:cxnSp macro="">
      <xdr:nvCxnSpPr>
        <xdr:cNvPr id="322" name="直線コネクタ 321"/>
        <xdr:cNvCxnSpPr/>
      </xdr:nvCxnSpPr>
      <xdr:spPr>
        <a:xfrm flipV="1">
          <a:off x="16179800" y="1107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111760</xdr:rowOff>
    </xdr:from>
    <xdr:to>
      <xdr:col>23</xdr:col>
      <xdr:colOff>406400</xdr:colOff>
      <xdr:row>64</xdr:row>
      <xdr:rowOff>115207</xdr:rowOff>
    </xdr:to>
    <xdr:cxnSp macro="">
      <xdr:nvCxnSpPr>
        <xdr:cNvPr id="325" name="直線コネクタ 324"/>
        <xdr:cNvCxnSpPr/>
      </xdr:nvCxnSpPr>
      <xdr:spPr>
        <a:xfrm>
          <a:off x="15290800" y="110845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109462</xdr:rowOff>
    </xdr:from>
    <xdr:to>
      <xdr:col>22</xdr:col>
      <xdr:colOff>203200</xdr:colOff>
      <xdr:row>64</xdr:row>
      <xdr:rowOff>111760</xdr:rowOff>
    </xdr:to>
    <xdr:cxnSp macro="">
      <xdr:nvCxnSpPr>
        <xdr:cNvPr id="328" name="直線コネクタ 327"/>
        <xdr:cNvCxnSpPr/>
      </xdr:nvCxnSpPr>
      <xdr:spPr>
        <a:xfrm>
          <a:off x="14401800" y="1108226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107164</xdr:rowOff>
    </xdr:from>
    <xdr:to>
      <xdr:col>21</xdr:col>
      <xdr:colOff>0</xdr:colOff>
      <xdr:row>64</xdr:row>
      <xdr:rowOff>109462</xdr:rowOff>
    </xdr:to>
    <xdr:cxnSp macro="">
      <xdr:nvCxnSpPr>
        <xdr:cNvPr id="331" name="直線コネクタ 330"/>
        <xdr:cNvCxnSpPr/>
      </xdr:nvCxnSpPr>
      <xdr:spPr>
        <a:xfrm>
          <a:off x="13512800" y="1107996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47172</xdr:rowOff>
    </xdr:from>
    <xdr:to>
      <xdr:col>24</xdr:col>
      <xdr:colOff>609600</xdr:colOff>
      <xdr:row>64</xdr:row>
      <xdr:rowOff>148772</xdr:rowOff>
    </xdr:to>
    <xdr:sp macro="" textlink="">
      <xdr:nvSpPr>
        <xdr:cNvPr id="341" name="円/楕円 340"/>
        <xdr:cNvSpPr/>
      </xdr:nvSpPr>
      <xdr:spPr>
        <a:xfrm>
          <a:off x="16967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19249</xdr:rowOff>
    </xdr:from>
    <xdr:ext cx="762000" cy="259045"/>
    <xdr:sp macro="" textlink="">
      <xdr:nvSpPr>
        <xdr:cNvPr id="342" name="定員管理の状況該当値テキスト"/>
        <xdr:cNvSpPr txBox="1"/>
      </xdr:nvSpPr>
      <xdr:spPr>
        <a:xfrm>
          <a:off x="17106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64407</xdr:rowOff>
    </xdr:from>
    <xdr:to>
      <xdr:col>23</xdr:col>
      <xdr:colOff>457200</xdr:colOff>
      <xdr:row>64</xdr:row>
      <xdr:rowOff>166007</xdr:rowOff>
    </xdr:to>
    <xdr:sp macro="" textlink="">
      <xdr:nvSpPr>
        <xdr:cNvPr id="343" name="円/楕円 342"/>
        <xdr:cNvSpPr/>
      </xdr:nvSpPr>
      <xdr:spPr>
        <a:xfrm>
          <a:off x="16129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150784</xdr:rowOff>
    </xdr:from>
    <xdr:ext cx="736600" cy="259045"/>
    <xdr:sp macro="" textlink="">
      <xdr:nvSpPr>
        <xdr:cNvPr id="344" name="テキスト ボックス 343"/>
        <xdr:cNvSpPr txBox="1"/>
      </xdr:nvSpPr>
      <xdr:spPr>
        <a:xfrm>
          <a:off x="15798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60960</xdr:rowOff>
    </xdr:from>
    <xdr:to>
      <xdr:col>22</xdr:col>
      <xdr:colOff>254000</xdr:colOff>
      <xdr:row>64</xdr:row>
      <xdr:rowOff>162560</xdr:rowOff>
    </xdr:to>
    <xdr:sp macro="" textlink="">
      <xdr:nvSpPr>
        <xdr:cNvPr id="345" name="円/楕円 344"/>
        <xdr:cNvSpPr/>
      </xdr:nvSpPr>
      <xdr:spPr>
        <a:xfrm>
          <a:off x="15240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147337</xdr:rowOff>
    </xdr:from>
    <xdr:ext cx="762000" cy="259045"/>
    <xdr:sp macro="" textlink="">
      <xdr:nvSpPr>
        <xdr:cNvPr id="346" name="テキスト ボックス 345"/>
        <xdr:cNvSpPr txBox="1"/>
      </xdr:nvSpPr>
      <xdr:spPr>
        <a:xfrm>
          <a:off x="14909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58662</xdr:rowOff>
    </xdr:from>
    <xdr:to>
      <xdr:col>21</xdr:col>
      <xdr:colOff>50800</xdr:colOff>
      <xdr:row>64</xdr:row>
      <xdr:rowOff>160262</xdr:rowOff>
    </xdr:to>
    <xdr:sp macro="" textlink="">
      <xdr:nvSpPr>
        <xdr:cNvPr id="347" name="円/楕円 346"/>
        <xdr:cNvSpPr/>
      </xdr:nvSpPr>
      <xdr:spPr>
        <a:xfrm>
          <a:off x="14351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145039</xdr:rowOff>
    </xdr:from>
    <xdr:ext cx="762000" cy="259045"/>
    <xdr:sp macro="" textlink="">
      <xdr:nvSpPr>
        <xdr:cNvPr id="348" name="テキスト ボックス 347"/>
        <xdr:cNvSpPr txBox="1"/>
      </xdr:nvSpPr>
      <xdr:spPr>
        <a:xfrm>
          <a:off x="14020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56364</xdr:rowOff>
    </xdr:from>
    <xdr:to>
      <xdr:col>19</xdr:col>
      <xdr:colOff>533400</xdr:colOff>
      <xdr:row>64</xdr:row>
      <xdr:rowOff>157964</xdr:rowOff>
    </xdr:to>
    <xdr:sp macro="" textlink="">
      <xdr:nvSpPr>
        <xdr:cNvPr id="349" name="円/楕円 348"/>
        <xdr:cNvSpPr/>
      </xdr:nvSpPr>
      <xdr:spPr>
        <a:xfrm>
          <a:off x="13462000" y="110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142741</xdr:rowOff>
    </xdr:from>
    <xdr:ext cx="762000" cy="259045"/>
    <xdr:sp macro="" textlink="">
      <xdr:nvSpPr>
        <xdr:cNvPr id="350" name="テキスト ボックス 349"/>
        <xdr:cNvSpPr txBox="1"/>
      </xdr:nvSpPr>
      <xdr:spPr>
        <a:xfrm>
          <a:off x="13131800" y="111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実質公債費比率は前年度と同数値で推移している。地方債の償還ピークが過ぎ、新市財政計画に基づき市債の発行を抑制してきたが、平成２４年度に土地開発公社の解散にあたり、第三セクター等改革推進債の借入を行っており、その償還が始まっている。引き続き普通建設事業等の必要性・効率性・緊急度を勘案しながら事業の取捨選択を行い、地方債の発行を抑制することにより比率の改善を図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142422</xdr:rowOff>
    </xdr:from>
    <xdr:to>
      <xdr:col>24</xdr:col>
      <xdr:colOff>558800</xdr:colOff>
      <xdr:row>38</xdr:row>
      <xdr:rowOff>142422</xdr:rowOff>
    </xdr:to>
    <xdr:cxnSp macro="">
      <xdr:nvCxnSpPr>
        <xdr:cNvPr id="386" name="直線コネクタ 385"/>
        <xdr:cNvCxnSpPr/>
      </xdr:nvCxnSpPr>
      <xdr:spPr>
        <a:xfrm>
          <a:off x="16179800" y="66575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142422</xdr:rowOff>
    </xdr:from>
    <xdr:to>
      <xdr:col>23</xdr:col>
      <xdr:colOff>406400</xdr:colOff>
      <xdr:row>38</xdr:row>
      <xdr:rowOff>166551</xdr:rowOff>
    </xdr:to>
    <xdr:cxnSp macro="">
      <xdr:nvCxnSpPr>
        <xdr:cNvPr id="389" name="直線コネクタ 388"/>
        <xdr:cNvCxnSpPr/>
      </xdr:nvCxnSpPr>
      <xdr:spPr>
        <a:xfrm flipV="1">
          <a:off x="15290800" y="66575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166551</xdr:rowOff>
    </xdr:from>
    <xdr:to>
      <xdr:col>22</xdr:col>
      <xdr:colOff>203200</xdr:colOff>
      <xdr:row>39</xdr:row>
      <xdr:rowOff>12337</xdr:rowOff>
    </xdr:to>
    <xdr:cxnSp macro="">
      <xdr:nvCxnSpPr>
        <xdr:cNvPr id="392" name="直線コネクタ 391"/>
        <xdr:cNvCxnSpPr/>
      </xdr:nvCxnSpPr>
      <xdr:spPr>
        <a:xfrm flipV="1">
          <a:off x="14401800" y="66816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12337</xdr:rowOff>
    </xdr:from>
    <xdr:to>
      <xdr:col>21</xdr:col>
      <xdr:colOff>0</xdr:colOff>
      <xdr:row>39</xdr:row>
      <xdr:rowOff>15784</xdr:rowOff>
    </xdr:to>
    <xdr:cxnSp macro="">
      <xdr:nvCxnSpPr>
        <xdr:cNvPr id="395" name="直線コネクタ 394"/>
        <xdr:cNvCxnSpPr/>
      </xdr:nvCxnSpPr>
      <xdr:spPr>
        <a:xfrm flipV="1">
          <a:off x="13512800" y="669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91622</xdr:rowOff>
    </xdr:from>
    <xdr:to>
      <xdr:col>24</xdr:col>
      <xdr:colOff>609600</xdr:colOff>
      <xdr:row>39</xdr:row>
      <xdr:rowOff>21772</xdr:rowOff>
    </xdr:to>
    <xdr:sp macro="" textlink="">
      <xdr:nvSpPr>
        <xdr:cNvPr id="405" name="円/楕円 404"/>
        <xdr:cNvSpPr/>
      </xdr:nvSpPr>
      <xdr:spPr>
        <a:xfrm>
          <a:off x="16967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63699</xdr:rowOff>
    </xdr:from>
    <xdr:ext cx="762000" cy="259045"/>
    <xdr:sp macro="" textlink="">
      <xdr:nvSpPr>
        <xdr:cNvPr id="406" name="公債費負担の状況該当値テキスト"/>
        <xdr:cNvSpPr txBox="1"/>
      </xdr:nvSpPr>
      <xdr:spPr>
        <a:xfrm>
          <a:off x="17106900" y="657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91622</xdr:rowOff>
    </xdr:from>
    <xdr:to>
      <xdr:col>23</xdr:col>
      <xdr:colOff>457200</xdr:colOff>
      <xdr:row>39</xdr:row>
      <xdr:rowOff>21772</xdr:rowOff>
    </xdr:to>
    <xdr:sp macro="" textlink="">
      <xdr:nvSpPr>
        <xdr:cNvPr id="407" name="円/楕円 406"/>
        <xdr:cNvSpPr/>
      </xdr:nvSpPr>
      <xdr:spPr>
        <a:xfrm>
          <a:off x="16129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6549</xdr:rowOff>
    </xdr:from>
    <xdr:ext cx="736600" cy="259045"/>
    <xdr:sp macro="" textlink="">
      <xdr:nvSpPr>
        <xdr:cNvPr id="408" name="テキスト ボックス 407"/>
        <xdr:cNvSpPr txBox="1"/>
      </xdr:nvSpPr>
      <xdr:spPr>
        <a:xfrm>
          <a:off x="15798800" y="669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115751</xdr:rowOff>
    </xdr:from>
    <xdr:to>
      <xdr:col>22</xdr:col>
      <xdr:colOff>254000</xdr:colOff>
      <xdr:row>39</xdr:row>
      <xdr:rowOff>45901</xdr:rowOff>
    </xdr:to>
    <xdr:sp macro="" textlink="">
      <xdr:nvSpPr>
        <xdr:cNvPr id="409" name="円/楕円 408"/>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30678</xdr:rowOff>
    </xdr:from>
    <xdr:ext cx="762000" cy="259045"/>
    <xdr:sp macro="" textlink="">
      <xdr:nvSpPr>
        <xdr:cNvPr id="410" name="テキスト ボックス 409"/>
        <xdr:cNvSpPr txBox="1"/>
      </xdr:nvSpPr>
      <xdr:spPr>
        <a:xfrm>
          <a:off x="14909800" y="671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132987</xdr:rowOff>
    </xdr:from>
    <xdr:to>
      <xdr:col>21</xdr:col>
      <xdr:colOff>50800</xdr:colOff>
      <xdr:row>39</xdr:row>
      <xdr:rowOff>63137</xdr:rowOff>
    </xdr:to>
    <xdr:sp macro="" textlink="">
      <xdr:nvSpPr>
        <xdr:cNvPr id="411" name="円/楕円 410"/>
        <xdr:cNvSpPr/>
      </xdr:nvSpPr>
      <xdr:spPr>
        <a:xfrm>
          <a:off x="143510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47914</xdr:rowOff>
    </xdr:from>
    <xdr:ext cx="762000" cy="259045"/>
    <xdr:sp macro="" textlink="">
      <xdr:nvSpPr>
        <xdr:cNvPr id="412" name="テキスト ボックス 411"/>
        <xdr:cNvSpPr txBox="1"/>
      </xdr:nvSpPr>
      <xdr:spPr>
        <a:xfrm>
          <a:off x="14020800" y="67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136434</xdr:rowOff>
    </xdr:from>
    <xdr:to>
      <xdr:col>19</xdr:col>
      <xdr:colOff>533400</xdr:colOff>
      <xdr:row>39</xdr:row>
      <xdr:rowOff>66584</xdr:rowOff>
    </xdr:to>
    <xdr:sp macro="" textlink="">
      <xdr:nvSpPr>
        <xdr:cNvPr id="413" name="円/楕円 412"/>
        <xdr:cNvSpPr/>
      </xdr:nvSpPr>
      <xdr:spPr>
        <a:xfrm>
          <a:off x="13462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51361</xdr:rowOff>
    </xdr:from>
    <xdr:ext cx="762000" cy="259045"/>
    <xdr:sp macro="" textlink="">
      <xdr:nvSpPr>
        <xdr:cNvPr id="414" name="テキスト ボックス 413"/>
        <xdr:cNvSpPr txBox="1"/>
      </xdr:nvSpPr>
      <xdr:spPr>
        <a:xfrm>
          <a:off x="13131800" y="673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２２．２ポイント減少しているものの、依然として類似団体内平均値を４１．５ポイントと大きく上回っているため、今後もプライマリーバランスに留意するとともに、次世代の負担が過度にならないように努めながら、地方債の活用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13674</xdr:rowOff>
    </xdr:from>
    <xdr:to>
      <xdr:col>24</xdr:col>
      <xdr:colOff>558800</xdr:colOff>
      <xdr:row>15</xdr:row>
      <xdr:rowOff>58314</xdr:rowOff>
    </xdr:to>
    <xdr:cxnSp macro="">
      <xdr:nvCxnSpPr>
        <xdr:cNvPr id="448" name="直線コネクタ 447"/>
        <xdr:cNvCxnSpPr/>
      </xdr:nvCxnSpPr>
      <xdr:spPr>
        <a:xfrm flipV="1">
          <a:off x="16179800" y="2585424"/>
          <a:ext cx="8382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29559</xdr:rowOff>
    </xdr:from>
    <xdr:to>
      <xdr:col>23</xdr:col>
      <xdr:colOff>406400</xdr:colOff>
      <xdr:row>15</xdr:row>
      <xdr:rowOff>58314</xdr:rowOff>
    </xdr:to>
    <xdr:cxnSp macro="">
      <xdr:nvCxnSpPr>
        <xdr:cNvPr id="451" name="直線コネクタ 450"/>
        <xdr:cNvCxnSpPr/>
      </xdr:nvCxnSpPr>
      <xdr:spPr>
        <a:xfrm>
          <a:off x="15290800" y="2601309"/>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29559</xdr:rowOff>
    </xdr:from>
    <xdr:to>
      <xdr:col>22</xdr:col>
      <xdr:colOff>203200</xdr:colOff>
      <xdr:row>15</xdr:row>
      <xdr:rowOff>52885</xdr:rowOff>
    </xdr:to>
    <xdr:cxnSp macro="">
      <xdr:nvCxnSpPr>
        <xdr:cNvPr id="454" name="直線コネクタ 453"/>
        <xdr:cNvCxnSpPr/>
      </xdr:nvCxnSpPr>
      <xdr:spPr>
        <a:xfrm flipV="1">
          <a:off x="14401800" y="260130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52885</xdr:rowOff>
    </xdr:from>
    <xdr:to>
      <xdr:col>21</xdr:col>
      <xdr:colOff>0</xdr:colOff>
      <xdr:row>15</xdr:row>
      <xdr:rowOff>63542</xdr:rowOff>
    </xdr:to>
    <xdr:cxnSp macro="">
      <xdr:nvCxnSpPr>
        <xdr:cNvPr id="457" name="直線コネクタ 456"/>
        <xdr:cNvCxnSpPr/>
      </xdr:nvCxnSpPr>
      <xdr:spPr>
        <a:xfrm flipV="1">
          <a:off x="13512800" y="2624635"/>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134324</xdr:rowOff>
    </xdr:from>
    <xdr:to>
      <xdr:col>24</xdr:col>
      <xdr:colOff>609600</xdr:colOff>
      <xdr:row>15</xdr:row>
      <xdr:rowOff>64474</xdr:rowOff>
    </xdr:to>
    <xdr:sp macro="" textlink="">
      <xdr:nvSpPr>
        <xdr:cNvPr id="467" name="円/楕円 466"/>
        <xdr:cNvSpPr/>
      </xdr:nvSpPr>
      <xdr:spPr>
        <a:xfrm>
          <a:off x="16967200" y="25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106401</xdr:rowOff>
    </xdr:from>
    <xdr:ext cx="762000" cy="259045"/>
    <xdr:sp macro="" textlink="">
      <xdr:nvSpPr>
        <xdr:cNvPr id="468" name="将来負担の状況該当値テキスト"/>
        <xdr:cNvSpPr txBox="1"/>
      </xdr:nvSpPr>
      <xdr:spPr>
        <a:xfrm>
          <a:off x="17106900" y="25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7514</xdr:rowOff>
    </xdr:from>
    <xdr:to>
      <xdr:col>23</xdr:col>
      <xdr:colOff>457200</xdr:colOff>
      <xdr:row>15</xdr:row>
      <xdr:rowOff>109114</xdr:rowOff>
    </xdr:to>
    <xdr:sp macro="" textlink="">
      <xdr:nvSpPr>
        <xdr:cNvPr id="469" name="円/楕円 468"/>
        <xdr:cNvSpPr/>
      </xdr:nvSpPr>
      <xdr:spPr>
        <a:xfrm>
          <a:off x="16129000" y="25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93891</xdr:rowOff>
    </xdr:from>
    <xdr:ext cx="736600" cy="259045"/>
    <xdr:sp macro="" textlink="">
      <xdr:nvSpPr>
        <xdr:cNvPr id="470" name="テキスト ボックス 469"/>
        <xdr:cNvSpPr txBox="1"/>
      </xdr:nvSpPr>
      <xdr:spPr>
        <a:xfrm>
          <a:off x="15798800" y="266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150209</xdr:rowOff>
    </xdr:from>
    <xdr:to>
      <xdr:col>22</xdr:col>
      <xdr:colOff>254000</xdr:colOff>
      <xdr:row>15</xdr:row>
      <xdr:rowOff>80359</xdr:rowOff>
    </xdr:to>
    <xdr:sp macro="" textlink="">
      <xdr:nvSpPr>
        <xdr:cNvPr id="471" name="円/楕円 470"/>
        <xdr:cNvSpPr/>
      </xdr:nvSpPr>
      <xdr:spPr>
        <a:xfrm>
          <a:off x="15240000" y="25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65136</xdr:rowOff>
    </xdr:from>
    <xdr:ext cx="762000" cy="259045"/>
    <xdr:sp macro="" textlink="">
      <xdr:nvSpPr>
        <xdr:cNvPr id="472" name="テキスト ボックス 471"/>
        <xdr:cNvSpPr txBox="1"/>
      </xdr:nvSpPr>
      <xdr:spPr>
        <a:xfrm>
          <a:off x="14909800" y="263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2085</xdr:rowOff>
    </xdr:from>
    <xdr:to>
      <xdr:col>21</xdr:col>
      <xdr:colOff>50800</xdr:colOff>
      <xdr:row>15</xdr:row>
      <xdr:rowOff>103685</xdr:rowOff>
    </xdr:to>
    <xdr:sp macro="" textlink="">
      <xdr:nvSpPr>
        <xdr:cNvPr id="473" name="円/楕円 472"/>
        <xdr:cNvSpPr/>
      </xdr:nvSpPr>
      <xdr:spPr>
        <a:xfrm>
          <a:off x="14351000" y="25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88462</xdr:rowOff>
    </xdr:from>
    <xdr:ext cx="762000" cy="259045"/>
    <xdr:sp macro="" textlink="">
      <xdr:nvSpPr>
        <xdr:cNvPr id="474" name="テキスト ボックス 473"/>
        <xdr:cNvSpPr txBox="1"/>
      </xdr:nvSpPr>
      <xdr:spPr>
        <a:xfrm>
          <a:off x="14020800" y="266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12742</xdr:rowOff>
    </xdr:from>
    <xdr:to>
      <xdr:col>19</xdr:col>
      <xdr:colOff>533400</xdr:colOff>
      <xdr:row>15</xdr:row>
      <xdr:rowOff>114342</xdr:rowOff>
    </xdr:to>
    <xdr:sp macro="" textlink="">
      <xdr:nvSpPr>
        <xdr:cNvPr id="475" name="円/楕円 474"/>
        <xdr:cNvSpPr/>
      </xdr:nvSpPr>
      <xdr:spPr>
        <a:xfrm>
          <a:off x="13462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99119</xdr:rowOff>
    </xdr:from>
    <xdr:ext cx="762000" cy="259045"/>
    <xdr:sp macro="" textlink="">
      <xdr:nvSpPr>
        <xdr:cNvPr id="476" name="テキスト ボックス 475"/>
        <xdr:cNvSpPr txBox="1"/>
      </xdr:nvSpPr>
      <xdr:spPr>
        <a:xfrm>
          <a:off x="13131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27,126
26,975
472.71
17,377,107
16,379,400
985,279
10,629,472
19,385,766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106.8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より０．１ポイント減少した。市面積が広く、人口が散在しているため行政効率が悪く、類似団体内の平均値と比較しても４ポイント上回っている。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17272</xdr:rowOff>
    </xdr:from>
    <xdr:to>
      <xdr:col>7</xdr:col>
      <xdr:colOff>15875</xdr:colOff>
      <xdr:row>38</xdr:row>
      <xdr:rowOff>21844</xdr:rowOff>
    </xdr:to>
    <xdr:cxnSp macro="">
      <xdr:nvCxnSpPr>
        <xdr:cNvPr id="63" name="直線コネクタ 62"/>
        <xdr:cNvCxnSpPr/>
      </xdr:nvCxnSpPr>
      <xdr:spPr>
        <a:xfrm flipV="1">
          <a:off x="3987800" y="6532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38</xdr:row>
      <xdr:rowOff>21844</xdr:rowOff>
    </xdr:to>
    <xdr:cxnSp macro="">
      <xdr:nvCxnSpPr>
        <xdr:cNvPr id="66" name="直線コネクタ 65"/>
        <xdr:cNvCxnSpPr/>
      </xdr:nvCxnSpPr>
      <xdr:spPr>
        <a:xfrm>
          <a:off x="3098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37</xdr:row>
      <xdr:rowOff>156718</xdr:rowOff>
    </xdr:to>
    <xdr:cxnSp macro="">
      <xdr:nvCxnSpPr>
        <xdr:cNvPr id="69" name="直線コネクタ 68"/>
        <xdr:cNvCxnSpPr/>
      </xdr:nvCxnSpPr>
      <xdr:spPr>
        <a:xfrm flipV="1">
          <a:off x="2209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26416</xdr:rowOff>
    </xdr:to>
    <xdr:cxnSp macro="">
      <xdr:nvCxnSpPr>
        <xdr:cNvPr id="72" name="直線コネクタ 71"/>
        <xdr:cNvCxnSpPr/>
      </xdr:nvCxnSpPr>
      <xdr:spPr>
        <a:xfrm flipV="1">
          <a:off x="1320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82" name="円/楕円 81"/>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109999</xdr:rowOff>
    </xdr:from>
    <xdr:ext cx="762000" cy="259045"/>
    <xdr:sp macro="" textlink="">
      <xdr:nvSpPr>
        <xdr:cNvPr id="83"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4" name="円/楕円 83"/>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5" name="テキスト ボックス 84"/>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6" name="円/楕円 85"/>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7" name="テキスト ボックス 86"/>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8" name="円/楕円 87"/>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9" name="テキスト ボックス 88"/>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0" name="円/楕円 89"/>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1" name="テキスト ボックス 90"/>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より０．１ポイント減少したものの、類似団体内平均値を０．２ポイント上回った。市面積が広く、人口が散在しているため行政効率が悪く公共施設は多いが、引き続き市民サービスの向上を図りながら運営経費の節減を図り、経常的な物件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88900</xdr:rowOff>
    </xdr:to>
    <xdr:cxnSp macro="">
      <xdr:nvCxnSpPr>
        <xdr:cNvPr id="126" name="直線コネクタ 125"/>
        <xdr:cNvCxnSpPr/>
      </xdr:nvCxnSpPr>
      <xdr:spPr>
        <a:xfrm flipV="1">
          <a:off x="15671800" y="28212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110671</xdr:rowOff>
    </xdr:to>
    <xdr:cxnSp macro="">
      <xdr:nvCxnSpPr>
        <xdr:cNvPr id="129" name="直線コネクタ 128"/>
        <xdr:cNvCxnSpPr/>
      </xdr:nvCxnSpPr>
      <xdr:spPr>
        <a:xfrm flipV="1">
          <a:off x="14782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16</xdr:row>
      <xdr:rowOff>110671</xdr:rowOff>
    </xdr:to>
    <xdr:cxnSp macro="">
      <xdr:nvCxnSpPr>
        <xdr:cNvPr id="132" name="直線コネクタ 131"/>
        <xdr:cNvCxnSpPr/>
      </xdr:nvCxnSpPr>
      <xdr:spPr>
        <a:xfrm>
          <a:off x="13893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16</xdr:row>
      <xdr:rowOff>67129</xdr:rowOff>
    </xdr:to>
    <xdr:cxnSp macro="">
      <xdr:nvCxnSpPr>
        <xdr:cNvPr id="135" name="直線コネクタ 134"/>
        <xdr:cNvCxnSpPr/>
      </xdr:nvCxnSpPr>
      <xdr:spPr>
        <a:xfrm>
          <a:off x="13004800" y="2810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5" name="円/楕円 144"/>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6"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7" name="円/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49" name="円/楕円 148"/>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0" name="テキスト ボックス 149"/>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1" name="円/楕円 150"/>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2" name="テキスト ボックス 151"/>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3" name="円/楕円 152"/>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4" name="テキスト ボックス 153"/>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類似団体内平均値を下回っているものの、前年度数値に比べ０．１ポイント上昇している。引き続き扶助費における資格審査の適正化に努めるとともに各種手当等の事務を適正に行う。</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82550</xdr:rowOff>
    </xdr:to>
    <xdr:cxnSp macro="">
      <xdr:nvCxnSpPr>
        <xdr:cNvPr id="187" name="直線コネクタ 186"/>
        <xdr:cNvCxnSpPr/>
      </xdr:nvCxnSpPr>
      <xdr:spPr>
        <a:xfrm>
          <a:off x="3987800" y="949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69850</xdr:rowOff>
    </xdr:to>
    <xdr:cxnSp macro="">
      <xdr:nvCxnSpPr>
        <xdr:cNvPr id="190" name="直線コネクタ 189"/>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31750</xdr:rowOff>
    </xdr:to>
    <xdr:cxnSp macro="">
      <xdr:nvCxnSpPr>
        <xdr:cNvPr id="193" name="直線コネクタ 192"/>
        <xdr:cNvCxnSpPr/>
      </xdr:nvCxnSpPr>
      <xdr:spPr>
        <a:xfrm>
          <a:off x="2209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6350</xdr:rowOff>
    </xdr:to>
    <xdr:cxnSp macro="">
      <xdr:nvCxnSpPr>
        <xdr:cNvPr id="196" name="直線コネクタ 195"/>
        <xdr:cNvCxnSpPr/>
      </xdr:nvCxnSpPr>
      <xdr:spPr>
        <a:xfrm>
          <a:off x="1320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6" name="円/楕円 205"/>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7"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9" name="テキスト ボックス 20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0" name="円/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1" name="テキスト ボックス 21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127000</xdr:rowOff>
    </xdr:from>
    <xdr:to>
      <xdr:col>3</xdr:col>
      <xdr:colOff>193675</xdr:colOff>
      <xdr:row>55</xdr:row>
      <xdr:rowOff>57150</xdr:rowOff>
    </xdr:to>
    <xdr:sp macro="" textlink="">
      <xdr:nvSpPr>
        <xdr:cNvPr id="212" name="円/楕円 211"/>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67327</xdr:rowOff>
    </xdr:from>
    <xdr:ext cx="762000" cy="259045"/>
    <xdr:sp macro="" textlink="">
      <xdr:nvSpPr>
        <xdr:cNvPr id="213" name="テキスト ボックス 212"/>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4" name="円/楕円 213"/>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5" name="テキスト ボックス 21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類似団体内平均値を下回っている</a:t>
          </a:r>
          <a:r>
            <a:rPr kumimoji="1" lang="ja-JP" altLang="en-US" sz="1300">
              <a:solidFill>
                <a:schemeClr val="dk1"/>
              </a:solidFill>
              <a:effectLst/>
              <a:latin typeface="+mn-lt"/>
              <a:ea typeface="+mn-ea"/>
              <a:cs typeface="+mn-cs"/>
            </a:rPr>
            <a:t>が、</a:t>
          </a:r>
          <a:r>
            <a:rPr kumimoji="1" lang="ja-JP" altLang="en-US" sz="1300">
              <a:latin typeface="ＭＳ Ｐゴシック"/>
            </a:rPr>
            <a:t>前年度数値と比べ０．５ポイント上昇している。今後とも行財政運営の健全化を図り、より一層の経費削減に努める。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146050</xdr:rowOff>
    </xdr:to>
    <xdr:cxnSp macro="">
      <xdr:nvCxnSpPr>
        <xdr:cNvPr id="248" name="直線コネクタ 247"/>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130810</xdr:rowOff>
    </xdr:to>
    <xdr:cxnSp macro="">
      <xdr:nvCxnSpPr>
        <xdr:cNvPr id="251" name="直線コネクタ 250"/>
        <xdr:cNvCxnSpPr/>
      </xdr:nvCxnSpPr>
      <xdr:spPr>
        <a:xfrm flipV="1">
          <a:off x="14782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130810</xdr:rowOff>
    </xdr:to>
    <xdr:cxnSp macro="">
      <xdr:nvCxnSpPr>
        <xdr:cNvPr id="254" name="直線コネクタ 253"/>
        <xdr:cNvCxnSpPr/>
      </xdr:nvCxnSpPr>
      <xdr:spPr>
        <a:xfrm>
          <a:off x="13893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85090</xdr:rowOff>
    </xdr:to>
    <xdr:cxnSp macro="">
      <xdr:nvCxnSpPr>
        <xdr:cNvPr id="257" name="直線コネクタ 256"/>
        <xdr:cNvCxnSpPr/>
      </xdr:nvCxnSpPr>
      <xdr:spPr>
        <a:xfrm flipV="1">
          <a:off x="13004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7" name="円/楕円 266"/>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8"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9" name="円/楕円 268"/>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0" name="テキスト ボックス 269"/>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1" name="円/楕円 270"/>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2" name="テキスト ボックス 271"/>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3" name="円/楕円 272"/>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4" name="テキスト ボックス 273"/>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5" name="円/楕円 274"/>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6" name="テキスト ボックス 275"/>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前年度数値と比べ０．１ポイント減少したものの、類似団体内平均値を２．８ポイント上回っている。これは公営企業会計に対する繰出金が多額になっていることが要因である。</a:t>
          </a:r>
          <a:endParaRPr kumimoji="1" lang="en-US" altLang="ja-JP" sz="1300">
            <a:latin typeface="ＭＳ Ｐゴシック"/>
          </a:endParaRPr>
        </a:p>
        <a:p>
          <a:r>
            <a:rPr kumimoji="1" lang="ja-JP" altLang="en-US" sz="1300">
              <a:latin typeface="ＭＳ Ｐゴシック"/>
            </a:rPr>
            <a:t>　今後は、美祢市行政改革大綱の実施計画である集中改革プランに基づき見直しや削減を行うとともに、公営企業会計の健全化に取り組む。</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10414</xdr:rowOff>
    </xdr:to>
    <xdr:cxnSp macro="">
      <xdr:nvCxnSpPr>
        <xdr:cNvPr id="306" name="直線コネクタ 305"/>
        <xdr:cNvCxnSpPr/>
      </xdr:nvCxnSpPr>
      <xdr:spPr>
        <a:xfrm flipV="1">
          <a:off x="15671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24130</xdr:rowOff>
    </xdr:to>
    <xdr:cxnSp macro="">
      <xdr:nvCxnSpPr>
        <xdr:cNvPr id="309" name="直線コネクタ 308"/>
        <xdr:cNvCxnSpPr/>
      </xdr:nvCxnSpPr>
      <xdr:spPr>
        <a:xfrm flipV="1">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24130</xdr:rowOff>
    </xdr:to>
    <xdr:cxnSp macro="">
      <xdr:nvCxnSpPr>
        <xdr:cNvPr id="312" name="直線コネクタ 311"/>
        <xdr:cNvCxnSpPr/>
      </xdr:nvCxnSpPr>
      <xdr:spPr>
        <a:xfrm>
          <a:off x="13893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140716</xdr:rowOff>
    </xdr:to>
    <xdr:cxnSp macro="">
      <xdr:nvCxnSpPr>
        <xdr:cNvPr id="315" name="直線コネクタ 314"/>
        <xdr:cNvCxnSpPr/>
      </xdr:nvCxnSpPr>
      <xdr:spPr>
        <a:xfrm>
          <a:off x="13004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5" name="円/楕円 324"/>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6"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27" name="円/楕円 326"/>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28" name="テキスト ボックス 32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9" name="円/楕円 328"/>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0" name="テキスト ボックス 32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1" name="円/楕円 330"/>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2" name="テキスト ボックス 331"/>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33" name="円/楕円 332"/>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34" name="テキスト ボックス 333"/>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より０．６ポイント上昇した。適債事業の効率的選択により新規の市債発行を抑制しているところであるが、平成２４年度に土地開発公社の解散にあたり、第三セクター等改革推進債の借入を行ったことから数値が上昇した。引き続き新発債の抑制に努め、後年度負担の軽減を図ることとしてい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14605</xdr:rowOff>
    </xdr:to>
    <xdr:cxnSp macro="">
      <xdr:nvCxnSpPr>
        <xdr:cNvPr id="366" name="直線コネクタ 365"/>
        <xdr:cNvCxnSpPr/>
      </xdr:nvCxnSpPr>
      <xdr:spPr>
        <a:xfrm>
          <a:off x="3987800" y="128619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3175</xdr:rowOff>
    </xdr:to>
    <xdr:cxnSp macro="">
      <xdr:nvCxnSpPr>
        <xdr:cNvPr id="369" name="直線コネクタ 368"/>
        <xdr:cNvCxnSpPr/>
      </xdr:nvCxnSpPr>
      <xdr:spPr>
        <a:xfrm>
          <a:off x="3098800" y="12861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xdr:rowOff>
    </xdr:from>
    <xdr:to>
      <xdr:col>4</xdr:col>
      <xdr:colOff>346075</xdr:colOff>
      <xdr:row>75</xdr:row>
      <xdr:rowOff>10795</xdr:rowOff>
    </xdr:to>
    <xdr:cxnSp macro="">
      <xdr:nvCxnSpPr>
        <xdr:cNvPr id="372" name="直線コネクタ 371"/>
        <xdr:cNvCxnSpPr/>
      </xdr:nvCxnSpPr>
      <xdr:spPr>
        <a:xfrm flipV="1">
          <a:off x="2209800" y="128619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xdr:rowOff>
    </xdr:from>
    <xdr:to>
      <xdr:col>3</xdr:col>
      <xdr:colOff>142875</xdr:colOff>
      <xdr:row>75</xdr:row>
      <xdr:rowOff>67945</xdr:rowOff>
    </xdr:to>
    <xdr:cxnSp macro="">
      <xdr:nvCxnSpPr>
        <xdr:cNvPr id="375" name="直線コネクタ 374"/>
        <xdr:cNvCxnSpPr/>
      </xdr:nvCxnSpPr>
      <xdr:spPr>
        <a:xfrm flipV="1">
          <a:off x="1320800" y="128695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135255</xdr:rowOff>
    </xdr:from>
    <xdr:to>
      <xdr:col>7</xdr:col>
      <xdr:colOff>66675</xdr:colOff>
      <xdr:row>75</xdr:row>
      <xdr:rowOff>65405</xdr:rowOff>
    </xdr:to>
    <xdr:sp macro="" textlink="">
      <xdr:nvSpPr>
        <xdr:cNvPr id="385" name="円/楕円 384"/>
        <xdr:cNvSpPr/>
      </xdr:nvSpPr>
      <xdr:spPr>
        <a:xfrm>
          <a:off x="47752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151782</xdr:rowOff>
    </xdr:from>
    <xdr:ext cx="762000" cy="259045"/>
    <xdr:sp macro="" textlink="">
      <xdr:nvSpPr>
        <xdr:cNvPr id="386" name="公債費該当値テキスト"/>
        <xdr:cNvSpPr txBox="1"/>
      </xdr:nvSpPr>
      <xdr:spPr>
        <a:xfrm>
          <a:off x="4914900" y="126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87" name="円/楕円 386"/>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88" name="テキスト ボックス 387"/>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123825</xdr:rowOff>
    </xdr:from>
    <xdr:to>
      <xdr:col>4</xdr:col>
      <xdr:colOff>396875</xdr:colOff>
      <xdr:row>75</xdr:row>
      <xdr:rowOff>53975</xdr:rowOff>
    </xdr:to>
    <xdr:sp macro="" textlink="">
      <xdr:nvSpPr>
        <xdr:cNvPr id="389" name="円/楕円 388"/>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64152</xdr:rowOff>
    </xdr:from>
    <xdr:ext cx="762000" cy="259045"/>
    <xdr:sp macro="" textlink="">
      <xdr:nvSpPr>
        <xdr:cNvPr id="390" name="テキスト ボックス 389"/>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131445</xdr:rowOff>
    </xdr:from>
    <xdr:to>
      <xdr:col>3</xdr:col>
      <xdr:colOff>193675</xdr:colOff>
      <xdr:row>75</xdr:row>
      <xdr:rowOff>61595</xdr:rowOff>
    </xdr:to>
    <xdr:sp macro="" textlink="">
      <xdr:nvSpPr>
        <xdr:cNvPr id="391" name="円/楕円 390"/>
        <xdr:cNvSpPr/>
      </xdr:nvSpPr>
      <xdr:spPr>
        <a:xfrm>
          <a:off x="2159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71772</xdr:rowOff>
    </xdr:from>
    <xdr:ext cx="762000" cy="259045"/>
    <xdr:sp macro="" textlink="">
      <xdr:nvSpPr>
        <xdr:cNvPr id="392" name="テキスト ボックス 391"/>
        <xdr:cNvSpPr txBox="1"/>
      </xdr:nvSpPr>
      <xdr:spPr>
        <a:xfrm>
          <a:off x="1828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17145</xdr:rowOff>
    </xdr:from>
    <xdr:to>
      <xdr:col>1</xdr:col>
      <xdr:colOff>676275</xdr:colOff>
      <xdr:row>75</xdr:row>
      <xdr:rowOff>118745</xdr:rowOff>
    </xdr:to>
    <xdr:sp macro="" textlink="">
      <xdr:nvSpPr>
        <xdr:cNvPr id="393" name="円/楕円 392"/>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103522</xdr:rowOff>
    </xdr:from>
    <xdr:ext cx="762000" cy="259045"/>
    <xdr:sp macro="" textlink="">
      <xdr:nvSpPr>
        <xdr:cNvPr id="394" name="テキスト ボックス 393"/>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前年度数値と比べ０．３ポイント上昇して、類似団体内平均値との乖離前年度と比べると大きくなった。平成２５年度は公債費の比率が大きくなったことが主な理由である。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111761</xdr:rowOff>
    </xdr:to>
    <xdr:cxnSp macro="">
      <xdr:nvCxnSpPr>
        <xdr:cNvPr id="427" name="直線コネクタ 426"/>
        <xdr:cNvCxnSpPr/>
      </xdr:nvCxnSpPr>
      <xdr:spPr>
        <a:xfrm>
          <a:off x="15671800" y="133019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100330</xdr:rowOff>
    </xdr:to>
    <xdr:cxnSp macro="">
      <xdr:nvCxnSpPr>
        <xdr:cNvPr id="430" name="直線コネクタ 429"/>
        <xdr:cNvCxnSpPr/>
      </xdr:nvCxnSpPr>
      <xdr:spPr>
        <a:xfrm>
          <a:off x="14782800" y="13282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81280</xdr:rowOff>
    </xdr:to>
    <xdr:cxnSp macro="">
      <xdr:nvCxnSpPr>
        <xdr:cNvPr id="433" name="直線コネクタ 432"/>
        <xdr:cNvCxnSpPr/>
      </xdr:nvCxnSpPr>
      <xdr:spPr>
        <a:xfrm>
          <a:off x="13893800" y="13195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24130</xdr:rowOff>
    </xdr:to>
    <xdr:cxnSp macro="">
      <xdr:nvCxnSpPr>
        <xdr:cNvPr id="436" name="直線コネクタ 435"/>
        <xdr:cNvCxnSpPr/>
      </xdr:nvCxnSpPr>
      <xdr:spPr>
        <a:xfrm flipV="1">
          <a:off x="13004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6" name="円/楕円 445"/>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47"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8" name="円/楕円 447"/>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135907</xdr:rowOff>
    </xdr:from>
    <xdr:ext cx="736600" cy="259045"/>
    <xdr:sp macro="" textlink="">
      <xdr:nvSpPr>
        <xdr:cNvPr id="449" name="テキスト ボックス 448"/>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0" name="円/楕円 449"/>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1" name="テキスト ボックス 450"/>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52" name="円/楕円 451"/>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53" name="テキスト ボックス 452"/>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4" name="円/楕円 45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5" name="テキスト ボックス 45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山口県美祢市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129756</xdr:rowOff>
    </xdr:from>
    <xdr:to>
      <xdr:col>4</xdr:col>
      <xdr:colOff>1117600</xdr:colOff>
      <xdr:row>15</xdr:row>
      <xdr:rowOff>149809</xdr:rowOff>
    </xdr:to>
    <xdr:cxnSp macro="">
      <xdr:nvCxnSpPr>
        <xdr:cNvPr id="50" name="直線コネクタ 49"/>
        <xdr:cNvCxnSpPr/>
      </xdr:nvCxnSpPr>
      <xdr:spPr bwMode="auto">
        <a:xfrm>
          <a:off x="5003800" y="2749131"/>
          <a:ext cx="6477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78473</xdr:rowOff>
    </xdr:from>
    <xdr:to>
      <xdr:col>4</xdr:col>
      <xdr:colOff>469900</xdr:colOff>
      <xdr:row>15</xdr:row>
      <xdr:rowOff>129756</xdr:rowOff>
    </xdr:to>
    <xdr:cxnSp macro="">
      <xdr:nvCxnSpPr>
        <xdr:cNvPr id="53" name="直線コネクタ 52"/>
        <xdr:cNvCxnSpPr/>
      </xdr:nvCxnSpPr>
      <xdr:spPr bwMode="auto">
        <a:xfrm>
          <a:off x="4305300" y="2697848"/>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78473</xdr:rowOff>
    </xdr:from>
    <xdr:to>
      <xdr:col>3</xdr:col>
      <xdr:colOff>904875</xdr:colOff>
      <xdr:row>15</xdr:row>
      <xdr:rowOff>121818</xdr:rowOff>
    </xdr:to>
    <xdr:cxnSp macro="">
      <xdr:nvCxnSpPr>
        <xdr:cNvPr id="56" name="直線コネクタ 55"/>
        <xdr:cNvCxnSpPr/>
      </xdr:nvCxnSpPr>
      <xdr:spPr bwMode="auto">
        <a:xfrm flipV="1">
          <a:off x="3606800" y="2697848"/>
          <a:ext cx="698500" cy="4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121818</xdr:rowOff>
    </xdr:from>
    <xdr:to>
      <xdr:col>3</xdr:col>
      <xdr:colOff>206375</xdr:colOff>
      <xdr:row>15</xdr:row>
      <xdr:rowOff>160833</xdr:rowOff>
    </xdr:to>
    <xdr:cxnSp macro="">
      <xdr:nvCxnSpPr>
        <xdr:cNvPr id="59" name="直線コネクタ 58"/>
        <xdr:cNvCxnSpPr/>
      </xdr:nvCxnSpPr>
      <xdr:spPr bwMode="auto">
        <a:xfrm flipV="1">
          <a:off x="2908300" y="2741193"/>
          <a:ext cx="698500" cy="3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99009</xdr:rowOff>
    </xdr:from>
    <xdr:to>
      <xdr:col>5</xdr:col>
      <xdr:colOff>34925</xdr:colOff>
      <xdr:row>16</xdr:row>
      <xdr:rowOff>29159</xdr:rowOff>
    </xdr:to>
    <xdr:sp macro="" textlink="">
      <xdr:nvSpPr>
        <xdr:cNvPr id="69" name="円/楕円 68"/>
        <xdr:cNvSpPr/>
      </xdr:nvSpPr>
      <xdr:spPr bwMode="auto">
        <a:xfrm>
          <a:off x="5600700" y="271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115536</xdr:rowOff>
    </xdr:from>
    <xdr:ext cx="762000" cy="259045"/>
    <xdr:sp macro="" textlink="">
      <xdr:nvSpPr>
        <xdr:cNvPr id="70" name="人口1人当たり決算額の推移該当値テキスト130"/>
        <xdr:cNvSpPr txBox="1"/>
      </xdr:nvSpPr>
      <xdr:spPr>
        <a:xfrm>
          <a:off x="5740400" y="25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121,954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78956</xdr:rowOff>
    </xdr:from>
    <xdr:to>
      <xdr:col>4</xdr:col>
      <xdr:colOff>520700</xdr:colOff>
      <xdr:row>16</xdr:row>
      <xdr:rowOff>9106</xdr:rowOff>
    </xdr:to>
    <xdr:sp macro="" textlink="">
      <xdr:nvSpPr>
        <xdr:cNvPr id="71" name="円/楕円 70"/>
        <xdr:cNvSpPr/>
      </xdr:nvSpPr>
      <xdr:spPr bwMode="auto">
        <a:xfrm>
          <a:off x="4953000" y="269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19283</xdr:rowOff>
    </xdr:from>
    <xdr:ext cx="736600" cy="259045"/>
    <xdr:sp macro="" textlink="">
      <xdr:nvSpPr>
        <xdr:cNvPr id="72" name="テキスト ボックス 71"/>
        <xdr:cNvSpPr txBox="1"/>
      </xdr:nvSpPr>
      <xdr:spPr>
        <a:xfrm>
          <a:off x="4622800" y="2467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27673</xdr:rowOff>
    </xdr:from>
    <xdr:to>
      <xdr:col>3</xdr:col>
      <xdr:colOff>955675</xdr:colOff>
      <xdr:row>15</xdr:row>
      <xdr:rowOff>129273</xdr:rowOff>
    </xdr:to>
    <xdr:sp macro="" textlink="">
      <xdr:nvSpPr>
        <xdr:cNvPr id="73" name="円/楕円 72"/>
        <xdr:cNvSpPr/>
      </xdr:nvSpPr>
      <xdr:spPr bwMode="auto">
        <a:xfrm>
          <a:off x="4254500" y="2647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139450</xdr:rowOff>
    </xdr:from>
    <xdr:ext cx="762000" cy="259045"/>
    <xdr:sp macro="" textlink="">
      <xdr:nvSpPr>
        <xdr:cNvPr id="74" name="テキスト ボックス 73"/>
        <xdr:cNvSpPr txBox="1"/>
      </xdr:nvSpPr>
      <xdr:spPr>
        <a:xfrm>
          <a:off x="3924300" y="241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127,571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71018</xdr:rowOff>
    </xdr:from>
    <xdr:to>
      <xdr:col>3</xdr:col>
      <xdr:colOff>257175</xdr:colOff>
      <xdr:row>16</xdr:row>
      <xdr:rowOff>1168</xdr:rowOff>
    </xdr:to>
    <xdr:sp macro="" textlink="">
      <xdr:nvSpPr>
        <xdr:cNvPr id="75" name="円/楕円 74"/>
        <xdr:cNvSpPr/>
      </xdr:nvSpPr>
      <xdr:spPr bwMode="auto">
        <a:xfrm>
          <a:off x="3556000" y="269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11345</xdr:rowOff>
    </xdr:from>
    <xdr:ext cx="762000" cy="259045"/>
    <xdr:sp macro="" textlink="">
      <xdr:nvSpPr>
        <xdr:cNvPr id="76" name="テキスト ボックス 75"/>
        <xdr:cNvSpPr txBox="1"/>
      </xdr:nvSpPr>
      <xdr:spPr>
        <a:xfrm>
          <a:off x="3225800" y="245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124,158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110033</xdr:rowOff>
    </xdr:from>
    <xdr:to>
      <xdr:col>2</xdr:col>
      <xdr:colOff>692150</xdr:colOff>
      <xdr:row>16</xdr:row>
      <xdr:rowOff>40183</xdr:rowOff>
    </xdr:to>
    <xdr:sp macro="" textlink="">
      <xdr:nvSpPr>
        <xdr:cNvPr id="77" name="円/楕円 76"/>
        <xdr:cNvSpPr/>
      </xdr:nvSpPr>
      <xdr:spPr bwMode="auto">
        <a:xfrm>
          <a:off x="2857500" y="272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50360</xdr:rowOff>
    </xdr:from>
    <xdr:ext cx="762000" cy="259045"/>
    <xdr:sp macro="" textlink="">
      <xdr:nvSpPr>
        <xdr:cNvPr id="78" name="テキスト ボックス 77"/>
        <xdr:cNvSpPr txBox="1"/>
      </xdr:nvSpPr>
      <xdr:spPr>
        <a:xfrm>
          <a:off x="2527300" y="249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236770</xdr:rowOff>
    </xdr:from>
    <xdr:to>
      <xdr:col>4</xdr:col>
      <xdr:colOff>1117600</xdr:colOff>
      <xdr:row>37</xdr:row>
      <xdr:rowOff>240946</xdr:rowOff>
    </xdr:to>
    <xdr:cxnSp macro="">
      <xdr:nvCxnSpPr>
        <xdr:cNvPr id="112" name="直線コネクタ 111"/>
        <xdr:cNvCxnSpPr/>
      </xdr:nvCxnSpPr>
      <xdr:spPr bwMode="auto">
        <a:xfrm flipV="1">
          <a:off x="5003800" y="7361470"/>
          <a:ext cx="647700" cy="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232895</xdr:rowOff>
    </xdr:from>
    <xdr:to>
      <xdr:col>4</xdr:col>
      <xdr:colOff>469900</xdr:colOff>
      <xdr:row>37</xdr:row>
      <xdr:rowOff>240946</xdr:rowOff>
    </xdr:to>
    <xdr:cxnSp macro="">
      <xdr:nvCxnSpPr>
        <xdr:cNvPr id="115" name="直線コネクタ 114"/>
        <xdr:cNvCxnSpPr/>
      </xdr:nvCxnSpPr>
      <xdr:spPr bwMode="auto">
        <a:xfrm>
          <a:off x="4305300" y="7357595"/>
          <a:ext cx="698500" cy="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232895</xdr:rowOff>
    </xdr:from>
    <xdr:to>
      <xdr:col>3</xdr:col>
      <xdr:colOff>904875</xdr:colOff>
      <xdr:row>37</xdr:row>
      <xdr:rowOff>234176</xdr:rowOff>
    </xdr:to>
    <xdr:cxnSp macro="">
      <xdr:nvCxnSpPr>
        <xdr:cNvPr id="118" name="直線コネクタ 117"/>
        <xdr:cNvCxnSpPr/>
      </xdr:nvCxnSpPr>
      <xdr:spPr bwMode="auto">
        <a:xfrm flipV="1">
          <a:off x="3606800" y="7357595"/>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229226</xdr:rowOff>
    </xdr:from>
    <xdr:to>
      <xdr:col>3</xdr:col>
      <xdr:colOff>206375</xdr:colOff>
      <xdr:row>37</xdr:row>
      <xdr:rowOff>234176</xdr:rowOff>
    </xdr:to>
    <xdr:cxnSp macro="">
      <xdr:nvCxnSpPr>
        <xdr:cNvPr id="121" name="直線コネクタ 120"/>
        <xdr:cNvCxnSpPr/>
      </xdr:nvCxnSpPr>
      <xdr:spPr bwMode="auto">
        <a:xfrm>
          <a:off x="2908300" y="7353926"/>
          <a:ext cx="698500" cy="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185970</xdr:rowOff>
    </xdr:from>
    <xdr:to>
      <xdr:col>5</xdr:col>
      <xdr:colOff>34925</xdr:colOff>
      <xdr:row>37</xdr:row>
      <xdr:rowOff>287570</xdr:rowOff>
    </xdr:to>
    <xdr:sp macro="" textlink="">
      <xdr:nvSpPr>
        <xdr:cNvPr id="131" name="円/楕円 130"/>
        <xdr:cNvSpPr/>
      </xdr:nvSpPr>
      <xdr:spPr bwMode="auto">
        <a:xfrm>
          <a:off x="5600700" y="731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31047</xdr:rowOff>
    </xdr:from>
    <xdr:ext cx="762000" cy="259045"/>
    <xdr:sp macro="" textlink="">
      <xdr:nvSpPr>
        <xdr:cNvPr id="132" name="人口1人当たり決算額の推移該当値テキスト445"/>
        <xdr:cNvSpPr txBox="1"/>
      </xdr:nvSpPr>
      <xdr:spPr>
        <a:xfrm>
          <a:off x="5740400" y="715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51,189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190146</xdr:rowOff>
    </xdr:from>
    <xdr:to>
      <xdr:col>4</xdr:col>
      <xdr:colOff>520700</xdr:colOff>
      <xdr:row>37</xdr:row>
      <xdr:rowOff>291746</xdr:rowOff>
    </xdr:to>
    <xdr:sp macro="" textlink="">
      <xdr:nvSpPr>
        <xdr:cNvPr id="133" name="円/楕円 132"/>
        <xdr:cNvSpPr/>
      </xdr:nvSpPr>
      <xdr:spPr bwMode="auto">
        <a:xfrm>
          <a:off x="4953000" y="731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130473</xdr:rowOff>
    </xdr:from>
    <xdr:ext cx="736600" cy="259045"/>
    <xdr:sp macro="" textlink="">
      <xdr:nvSpPr>
        <xdr:cNvPr id="134" name="テキスト ボックス 133"/>
        <xdr:cNvSpPr txBox="1"/>
      </xdr:nvSpPr>
      <xdr:spPr>
        <a:xfrm>
          <a:off x="4622800" y="708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182095</xdr:rowOff>
    </xdr:from>
    <xdr:to>
      <xdr:col>3</xdr:col>
      <xdr:colOff>955675</xdr:colOff>
      <xdr:row>37</xdr:row>
      <xdr:rowOff>283695</xdr:rowOff>
    </xdr:to>
    <xdr:sp macro="" textlink="">
      <xdr:nvSpPr>
        <xdr:cNvPr id="135" name="円/楕円 134"/>
        <xdr:cNvSpPr/>
      </xdr:nvSpPr>
      <xdr:spPr bwMode="auto">
        <a:xfrm>
          <a:off x="4254500" y="730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122422</xdr:rowOff>
    </xdr:from>
    <xdr:ext cx="762000" cy="259045"/>
    <xdr:sp macro="" textlink="">
      <xdr:nvSpPr>
        <xdr:cNvPr id="136" name="テキスト ボックス 135"/>
        <xdr:cNvSpPr txBox="1"/>
      </xdr:nvSpPr>
      <xdr:spPr>
        <a:xfrm>
          <a:off x="3924300" y="707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183376</xdr:rowOff>
    </xdr:from>
    <xdr:to>
      <xdr:col>3</xdr:col>
      <xdr:colOff>257175</xdr:colOff>
      <xdr:row>37</xdr:row>
      <xdr:rowOff>284976</xdr:rowOff>
    </xdr:to>
    <xdr:sp macro="" textlink="">
      <xdr:nvSpPr>
        <xdr:cNvPr id="137" name="円/楕円 136"/>
        <xdr:cNvSpPr/>
      </xdr:nvSpPr>
      <xdr:spPr bwMode="auto">
        <a:xfrm>
          <a:off x="3556000" y="730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123703</xdr:rowOff>
    </xdr:from>
    <xdr:ext cx="762000" cy="259045"/>
    <xdr:sp macro="" textlink="">
      <xdr:nvSpPr>
        <xdr:cNvPr id="138" name="テキスト ボックス 137"/>
        <xdr:cNvSpPr txBox="1"/>
      </xdr:nvSpPr>
      <xdr:spPr>
        <a:xfrm>
          <a:off x="3225800" y="707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178426</xdr:rowOff>
    </xdr:from>
    <xdr:to>
      <xdr:col>2</xdr:col>
      <xdr:colOff>692150</xdr:colOff>
      <xdr:row>37</xdr:row>
      <xdr:rowOff>280026</xdr:rowOff>
    </xdr:to>
    <xdr:sp macro="" textlink="">
      <xdr:nvSpPr>
        <xdr:cNvPr id="139" name="円/楕円 138"/>
        <xdr:cNvSpPr/>
      </xdr:nvSpPr>
      <xdr:spPr bwMode="auto">
        <a:xfrm>
          <a:off x="2857500" y="7303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118753</xdr:rowOff>
    </xdr:from>
    <xdr:ext cx="762000" cy="259045"/>
    <xdr:sp macro="" textlink="">
      <xdr:nvSpPr>
        <xdr:cNvPr id="140" name="テキスト ボックス 139"/>
        <xdr:cNvSpPr txBox="1"/>
      </xdr:nvSpPr>
      <xdr:spPr>
        <a:xfrm>
          <a:off x="2527300" y="707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平成２５年度に２８１，３３８千円積み立てたため、１７．５２パーセントと前年度数値と比較して４．８５ポイントの増加となった。実質収支額については９．２７パーセントと前年度数値と比較して０．５ポイント減少した。これは平成２５年度の実質収支額が減少したこと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実質単年度収支についても４．１０パーセントと０．８９ポイント減少している。これは単年度収支額の減少によるものである。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平成２５年度においても美祢市は黒字であるため、連結実質赤字比率は該当しない。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構成分析については観光事業特別会計が２．４１パーセント、住宅資金貸付事業特別会計が０．２７パーセント資金不足が発生しているが、その他の会計では、病院等事業会計が１３．５６パーセント、一般会計が９．５４パーセント、水道事業会計が４．７６パーセント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資金が不足している観光事業特別会計は▲２．４１パーセントと１．６６ポイント、住宅資金貸付事業特別会計は▲０．２７パーセントと０．０１ポイント改善した。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観光事業特別会計においては、経営健全化計画を策定し平成２１年度から資金不足解消のため、経営の健全化に取り組んでいる。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a:t>
          </a:r>
          <a:r>
            <a:rPr kumimoji="1" lang="ja-JP" altLang="en-US" sz="1300">
              <a:latin typeface="ＭＳ ゴシック" pitchFamily="49" charset="-128"/>
              <a:ea typeface="ＭＳ ゴシック" pitchFamily="49" charset="-128"/>
            </a:rPr>
            <a:t>構造については、元利償還金が２，２２６百万円と７０百万円の増加、公営企業債の元利償還金に対する繰入金が９６９百万円と５５百万円の減少、債務負担行為に基づく支出額が１１６百万円と３６百万円の減少、算入公債費等が１，９２６百万円と３７百万円減少している。このため</a:t>
          </a:r>
          <a:r>
            <a:rPr kumimoji="1" lang="ja-JP" altLang="ja-JP" sz="1300">
              <a:solidFill>
                <a:schemeClr val="dk1"/>
              </a:solidFill>
              <a:effectLst/>
              <a:latin typeface="+mn-lt"/>
              <a:ea typeface="+mn-ea"/>
              <a:cs typeface="+mn-cs"/>
            </a:rPr>
            <a:t>実質公債費比率の分子については１，３８９百万円と前年度に比べ１６百万円増加している。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主な要因としては、第三セクター等改革推進債の償還が始まったことにより元利償還金が増加している。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引き続き普通建設事業等の必要性・効率性・緊急度を勘案しながら事業の取捨選択を行い、地方債の発行を抑制することにより改善を図る。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50">
              <a:latin typeface="ＭＳ ゴシック" pitchFamily="49" charset="-128"/>
              <a:ea typeface="ＭＳ ゴシック" pitchFamily="49" charset="-128"/>
            </a:rPr>
            <a:t>将来負担額の構造については、一般会計等に係る地方債の現在高が１９，３８６百万円と４０２百万円の減少、公営企業債等繰入見込額が８，３９０百万円と５５５百万円の減少、退職手当負担見込額が３，５４７百万円と２９１百万円の減少となっている。充当可能財源等の構造については、充当可能基金が５，０５９百万円と９２８百万円の増加、充当可能特定歳入が２，２１３百万円と２４５百万円の減少となっている。</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将来負担額（Ａ）の合計は３１，６１２百万円と１，３５８百万円の減少となり、充当可能財源等（Ｂ）の合計は２２，０３３百万円と７２０百万円の増加となるため、将来負担比率の分子は９，５７８百万円と２，０７９百万円の減少となった。将来負担比率の数値は改善しているが、今後ともプライマリーバランスに留意するとともに、後世代の負担が過度にならないように努めながら、地方債の活用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17377107</v>
      </c>
      <c r="BO4" s="349"/>
      <c r="BP4" s="349"/>
      <c r="BQ4" s="349"/>
      <c r="BR4" s="349"/>
      <c r="BS4" s="349"/>
      <c r="BT4" s="349"/>
      <c r="BU4" s="350"/>
      <c r="BV4" s="348">
        <v>20088894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16379400</v>
      </c>
      <c r="BO5" s="386"/>
      <c r="BP5" s="386"/>
      <c r="BQ5" s="386"/>
      <c r="BR5" s="386"/>
      <c r="BS5" s="386"/>
      <c r="BT5" s="386"/>
      <c r="BU5" s="387"/>
      <c r="BV5" s="385">
        <v>18977777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90.2</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997707</v>
      </c>
      <c r="BO6" s="386"/>
      <c r="BP6" s="386"/>
      <c r="BQ6" s="386"/>
      <c r="BR6" s="386"/>
      <c r="BS6" s="386"/>
      <c r="BT6" s="386"/>
      <c r="BU6" s="387"/>
      <c r="BV6" s="385">
        <v>1111117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96.2</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12428</v>
      </c>
      <c r="BO7" s="386"/>
      <c r="BP7" s="386"/>
      <c r="BQ7" s="386"/>
      <c r="BR7" s="386"/>
      <c r="BS7" s="386"/>
      <c r="BT7" s="386"/>
      <c r="BU7" s="387"/>
      <c r="BV7" s="385">
        <v>61358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10629472</v>
      </c>
      <c r="CU7" s="386"/>
      <c r="CV7" s="386"/>
      <c r="CW7" s="386"/>
      <c r="CX7" s="386"/>
      <c r="CY7" s="386"/>
      <c r="CZ7" s="386"/>
      <c r="DA7" s="387"/>
      <c r="DB7" s="385">
        <v>10748632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985279</v>
      </c>
      <c r="BO8" s="386"/>
      <c r="BP8" s="386"/>
      <c r="BQ8" s="386"/>
      <c r="BR8" s="386"/>
      <c r="BS8" s="386"/>
      <c r="BT8" s="386"/>
      <c r="BU8" s="387"/>
      <c r="BV8" s="385">
        <v>1049759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28630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-64480</v>
      </c>
      <c r="BO9" s="386"/>
      <c r="BP9" s="386"/>
      <c r="BQ9" s="386"/>
      <c r="BR9" s="386"/>
      <c r="BS9" s="386"/>
      <c r="BT9" s="386"/>
      <c r="BU9" s="387"/>
      <c r="BV9" s="385">
        <v>254662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15.1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29839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500338</v>
      </c>
      <c r="BO10" s="386"/>
      <c r="BP10" s="386"/>
      <c r="BQ10" s="386"/>
      <c r="BR10" s="386"/>
      <c r="BS10" s="386"/>
      <c r="BT10" s="386"/>
      <c r="BU10" s="387"/>
      <c r="BV10" s="385">
        <v>281224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27126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26975</v>
      </c>
      <c r="S13" s="467"/>
      <c r="T13" s="467"/>
      <c r="U13" s="467"/>
      <c r="V13" s="468"/>
      <c r="W13" s="401" t="s">
        <v>124</v>
      </c>
      <c r="X13" s="402"/>
      <c r="Y13" s="402"/>
      <c r="Z13" s="402"/>
      <c r="AA13" s="402"/>
      <c r="AB13" s="392"/>
      <c r="AC13" s="436">
        <v>1859</v>
      </c>
      <c r="AD13" s="437"/>
      <c r="AE13" s="437"/>
      <c r="AF13" s="437"/>
      <c r="AG13" s="476"/>
      <c r="AH13" s="436">
        <v>2338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435858</v>
      </c>
      <c r="BO13" s="386"/>
      <c r="BP13" s="386"/>
      <c r="BQ13" s="386"/>
      <c r="BR13" s="386"/>
      <c r="BS13" s="386"/>
      <c r="BT13" s="386"/>
      <c r="BU13" s="387"/>
      <c r="BV13" s="385">
        <v>535886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15.5</v>
      </c>
      <c r="CU13" s="383"/>
      <c r="CV13" s="383"/>
      <c r="CW13" s="383"/>
      <c r="CX13" s="383"/>
      <c r="CY13" s="383"/>
      <c r="CZ13" s="383"/>
      <c r="DA13" s="384"/>
      <c r="DB13" s="382">
        <v>15.5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27440</v>
      </c>
      <c r="S14" s="467"/>
      <c r="T14" s="467"/>
      <c r="U14" s="467"/>
      <c r="V14" s="468"/>
      <c r="W14" s="375"/>
      <c r="X14" s="376"/>
      <c r="Y14" s="376"/>
      <c r="Z14" s="376"/>
      <c r="AA14" s="376"/>
      <c r="AB14" s="365"/>
      <c r="AC14" s="469">
        <v>13.4</v>
      </c>
      <c r="AD14" s="470"/>
      <c r="AE14" s="470"/>
      <c r="AF14" s="470"/>
      <c r="AG14" s="471"/>
      <c r="AH14" s="469">
        <v>15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106.8</v>
      </c>
      <c r="CU14" s="481"/>
      <c r="CV14" s="481"/>
      <c r="CW14" s="481"/>
      <c r="CX14" s="481"/>
      <c r="CY14" s="481"/>
      <c r="CZ14" s="481"/>
      <c r="DA14" s="482"/>
      <c r="DB14" s="480">
        <v>129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27294</v>
      </c>
      <c r="S15" s="467"/>
      <c r="T15" s="467"/>
      <c r="U15" s="467"/>
      <c r="V15" s="468"/>
      <c r="W15" s="401" t="s">
        <v>131</v>
      </c>
      <c r="X15" s="402"/>
      <c r="Y15" s="402"/>
      <c r="Z15" s="402"/>
      <c r="AA15" s="402"/>
      <c r="AB15" s="392"/>
      <c r="AC15" s="436">
        <v>3903</v>
      </c>
      <c r="AD15" s="437"/>
      <c r="AE15" s="437"/>
      <c r="AF15" s="437"/>
      <c r="AG15" s="476"/>
      <c r="AH15" s="436">
        <v>4313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2902550</v>
      </c>
      <c r="BO15" s="349"/>
      <c r="BP15" s="349"/>
      <c r="BQ15" s="349"/>
      <c r="BR15" s="349"/>
      <c r="BS15" s="349"/>
      <c r="BT15" s="349"/>
      <c r="BU15" s="350"/>
      <c r="BV15" s="348">
        <v>2952641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28</v>
      </c>
      <c r="AD16" s="470"/>
      <c r="AE16" s="470"/>
      <c r="AF16" s="470"/>
      <c r="AG16" s="471"/>
      <c r="AH16" s="469">
        <v>27.7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7894144</v>
      </c>
      <c r="BO16" s="386"/>
      <c r="BP16" s="386"/>
      <c r="BQ16" s="386"/>
      <c r="BR16" s="386"/>
      <c r="BS16" s="386"/>
      <c r="BT16" s="386"/>
      <c r="BU16" s="387"/>
      <c r="BV16" s="385">
        <v>8070739</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39.799999999999997</v>
      </c>
      <c r="CU16" s="383"/>
      <c r="CV16" s="383"/>
      <c r="CW16" s="383"/>
      <c r="CX16" s="383"/>
      <c r="CY16" s="383"/>
      <c r="CZ16" s="383"/>
      <c r="DA16" s="384"/>
      <c r="DB16" s="382">
        <v>60.5</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8156</v>
      </c>
      <c r="AD17" s="437"/>
      <c r="AE17" s="437"/>
      <c r="AF17" s="437"/>
      <c r="AG17" s="476"/>
      <c r="AH17" s="436">
        <v>8888</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3720854</v>
      </c>
      <c r="BO17" s="386"/>
      <c r="BP17" s="386"/>
      <c r="BQ17" s="386"/>
      <c r="BR17" s="386"/>
      <c r="BS17" s="386"/>
      <c r="BT17" s="386"/>
      <c r="BU17" s="387"/>
      <c r="BV17" s="385">
        <v>3782245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472.71</v>
      </c>
      <c r="M18" s="498"/>
      <c r="N18" s="498"/>
      <c r="O18" s="498"/>
      <c r="P18" s="498"/>
      <c r="Q18" s="498"/>
      <c r="R18" s="499"/>
      <c r="S18" s="499"/>
      <c r="T18" s="499"/>
      <c r="U18" s="499"/>
      <c r="V18" s="500"/>
      <c r="W18" s="403"/>
      <c r="X18" s="404"/>
      <c r="Y18" s="404"/>
      <c r="Z18" s="404"/>
      <c r="AA18" s="404"/>
      <c r="AB18" s="395"/>
      <c r="AC18" s="501">
        <v>58.6</v>
      </c>
      <c r="AD18" s="502"/>
      <c r="AE18" s="502"/>
      <c r="AF18" s="502"/>
      <c r="AG18" s="503"/>
      <c r="AH18" s="501">
        <v>57.1</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9670717</v>
      </c>
      <c r="BO18" s="386"/>
      <c r="BP18" s="386"/>
      <c r="BQ18" s="386"/>
      <c r="BR18" s="386"/>
      <c r="BS18" s="386"/>
      <c r="BT18" s="386"/>
      <c r="BU18" s="387"/>
      <c r="BV18" s="385">
        <v>9596769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13401149</v>
      </c>
      <c r="BO19" s="386"/>
      <c r="BP19" s="386"/>
      <c r="BQ19" s="386"/>
      <c r="BR19" s="386"/>
      <c r="BS19" s="386"/>
      <c r="BT19" s="386"/>
      <c r="BU19" s="387"/>
      <c r="BV19" s="385">
        <v>13160720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10534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19385766</v>
      </c>
      <c r="BO23" s="386"/>
      <c r="BP23" s="386"/>
      <c r="BQ23" s="386"/>
      <c r="BR23" s="386"/>
      <c r="BS23" s="386"/>
      <c r="BT23" s="386"/>
      <c r="BU23" s="387"/>
      <c r="BV23" s="385">
        <v>19788265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7800</v>
      </c>
      <c r="R24" s="437"/>
      <c r="S24" s="437"/>
      <c r="T24" s="437"/>
      <c r="U24" s="437"/>
      <c r="V24" s="476"/>
      <c r="W24" s="531"/>
      <c r="X24" s="519"/>
      <c r="Y24" s="520"/>
      <c r="Z24" s="435" t="s">
        <v>156</v>
      </c>
      <c r="AA24" s="415"/>
      <c r="AB24" s="415"/>
      <c r="AC24" s="415"/>
      <c r="AD24" s="415"/>
      <c r="AE24" s="415"/>
      <c r="AF24" s="415"/>
      <c r="AG24" s="416"/>
      <c r="AH24" s="436">
        <v>350</v>
      </c>
      <c r="AI24" s="437"/>
      <c r="AJ24" s="437"/>
      <c r="AK24" s="437"/>
      <c r="AL24" s="476"/>
      <c r="AM24" s="436">
        <v>1083950</v>
      </c>
      <c r="AN24" s="437"/>
      <c r="AO24" s="437"/>
      <c r="AP24" s="437"/>
      <c r="AQ24" s="437"/>
      <c r="AR24" s="476"/>
      <c r="AS24" s="436">
        <v>3097</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13087847</v>
      </c>
      <c r="BO24" s="386"/>
      <c r="BP24" s="386"/>
      <c r="BQ24" s="386"/>
      <c r="BR24" s="386"/>
      <c r="BS24" s="386"/>
      <c r="BT24" s="386"/>
      <c r="BU24" s="387"/>
      <c r="BV24" s="385">
        <v>12657370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6240</v>
      </c>
      <c r="R25" s="437"/>
      <c r="S25" s="437"/>
      <c r="T25" s="437"/>
      <c r="U25" s="437"/>
      <c r="V25" s="476"/>
      <c r="W25" s="531"/>
      <c r="X25" s="519"/>
      <c r="Y25" s="520"/>
      <c r="Z25" s="435" t="s">
        <v>159</v>
      </c>
      <c r="AA25" s="415"/>
      <c r="AB25" s="415"/>
      <c r="AC25" s="415"/>
      <c r="AD25" s="415"/>
      <c r="AE25" s="415"/>
      <c r="AF25" s="415"/>
      <c r="AG25" s="416"/>
      <c r="AH25" s="436">
        <v>59</v>
      </c>
      <c r="AI25" s="437"/>
      <c r="AJ25" s="437"/>
      <c r="AK25" s="437"/>
      <c r="AL25" s="476"/>
      <c r="AM25" s="436">
        <v>166439</v>
      </c>
      <c r="AN25" s="437"/>
      <c r="AO25" s="437"/>
      <c r="AP25" s="437"/>
      <c r="AQ25" s="437"/>
      <c r="AR25" s="476"/>
      <c r="AS25" s="436">
        <v>2821</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923652</v>
      </c>
      <c r="BO25" s="349"/>
      <c r="BP25" s="349"/>
      <c r="BQ25" s="349"/>
      <c r="BR25" s="349"/>
      <c r="BS25" s="349"/>
      <c r="BT25" s="349"/>
      <c r="BU25" s="350"/>
      <c r="BV25" s="348">
        <v>795790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5460</v>
      </c>
      <c r="R26" s="437"/>
      <c r="S26" s="437"/>
      <c r="T26" s="437"/>
      <c r="U26" s="437"/>
      <c r="V26" s="476"/>
      <c r="W26" s="531"/>
      <c r="X26" s="519"/>
      <c r="Y26" s="520"/>
      <c r="Z26" s="435" t="s">
        <v>162</v>
      </c>
      <c r="AA26" s="539"/>
      <c r="AB26" s="539"/>
      <c r="AC26" s="539"/>
      <c r="AD26" s="539"/>
      <c r="AE26" s="539"/>
      <c r="AF26" s="539"/>
      <c r="AG26" s="540"/>
      <c r="AH26" s="436">
        <v>21</v>
      </c>
      <c r="AI26" s="437"/>
      <c r="AJ26" s="437"/>
      <c r="AK26" s="437"/>
      <c r="AL26" s="476"/>
      <c r="AM26" s="436">
        <v>57372</v>
      </c>
      <c r="AN26" s="437"/>
      <c r="AO26" s="437"/>
      <c r="AP26" s="437"/>
      <c r="AQ26" s="437"/>
      <c r="AR26" s="476"/>
      <c r="AS26" s="436">
        <v>2732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4000</v>
      </c>
      <c r="R27" s="437"/>
      <c r="S27" s="437"/>
      <c r="T27" s="437"/>
      <c r="U27" s="437"/>
      <c r="V27" s="476"/>
      <c r="W27" s="531"/>
      <c r="X27" s="519"/>
      <c r="Y27" s="520"/>
      <c r="Z27" s="435" t="s">
        <v>165</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3400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1861832</v>
      </c>
      <c r="BO28" s="349"/>
      <c r="BP28" s="349"/>
      <c r="BQ28" s="349"/>
      <c r="BR28" s="349"/>
      <c r="BS28" s="349"/>
      <c r="BT28" s="349"/>
      <c r="BU28" s="350"/>
      <c r="BV28" s="348">
        <v>1361494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17</v>
      </c>
      <c r="M29" s="437"/>
      <c r="N29" s="437"/>
      <c r="O29" s="437"/>
      <c r="P29" s="476"/>
      <c r="Q29" s="436">
        <v>3000</v>
      </c>
      <c r="R29" s="437"/>
      <c r="S29" s="437"/>
      <c r="T29" s="437"/>
      <c r="U29" s="437"/>
      <c r="V29" s="476"/>
      <c r="W29" s="531"/>
      <c r="X29" s="519"/>
      <c r="Y29" s="520"/>
      <c r="Z29" s="435" t="s">
        <v>172</v>
      </c>
      <c r="AA29" s="415"/>
      <c r="AB29" s="415"/>
      <c r="AC29" s="415"/>
      <c r="AD29" s="415"/>
      <c r="AE29" s="415"/>
      <c r="AF29" s="415"/>
      <c r="AG29" s="416"/>
      <c r="AH29" s="436">
        <v>350</v>
      </c>
      <c r="AI29" s="437"/>
      <c r="AJ29" s="437"/>
      <c r="AK29" s="437"/>
      <c r="AL29" s="476"/>
      <c r="AM29" s="436">
        <v>1083950</v>
      </c>
      <c r="AN29" s="437"/>
      <c r="AO29" s="437"/>
      <c r="AP29" s="437"/>
      <c r="AQ29" s="437"/>
      <c r="AR29" s="476"/>
      <c r="AS29" s="436">
        <v>3097</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1196957</v>
      </c>
      <c r="BO29" s="386"/>
      <c r="BP29" s="386"/>
      <c r="BQ29" s="386"/>
      <c r="BR29" s="386"/>
      <c r="BS29" s="386"/>
      <c r="BT29" s="386"/>
      <c r="BU29" s="387"/>
      <c r="BV29" s="385">
        <v>899932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100</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1634735</v>
      </c>
      <c r="BO30" s="553"/>
      <c r="BP30" s="553"/>
      <c r="BQ30" s="553"/>
      <c r="BR30" s="553"/>
      <c r="BS30" s="553"/>
      <c r="BT30" s="553"/>
      <c r="BU30" s="554"/>
      <c r="BV30" s="552">
        <v>1509289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養護老人ホーム秋楽園組合一般会計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美祢観光開発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環境衛生事業特別会計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病院等事業会計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観光事業特別会計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美祢市萩市競艇組合競艇事業一般会計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美祢農林開発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住宅資金貸付事業特別会計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IF('各会計、関係団体の財政状況及び健全化判断比率'!B33="","",'各会計、関係団体の財政状況及び健全化判断比率'!B33)</f>
        <v>公共下水道事業会計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美祢市萩市競艇組合競艇事業一般会計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やまぐち農林振興公社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山口県市町総合事務組合一般会計</v>
      </c>
      <c r="BZ37" s="565"/>
      <c r="CA37" s="565"/>
      <c r="CB37" s="565"/>
      <c r="CC37" s="565"/>
      <c r="CD37" s="565"/>
      <c r="CE37" s="565"/>
      <c r="CF37" s="565"/>
      <c r="CG37" s="565"/>
      <c r="CH37" s="565"/>
      <c r="CI37" s="565"/>
      <c r="CJ37" s="565"/>
      <c r="CK37" s="565"/>
      <c r="CL37" s="565"/>
      <c r="CM37" s="565"/>
      <c r="CN37" s="165"/>
      <c r="CO37" s="564">
        <f t="shared" si="3"/>
        <v>25</v>
      </c>
      <c r="CP37" s="564"/>
      <c r="CQ37" s="565" t="str">
        <f>IF('各会計、関係団体の財政状況及び健全化判断比率'!BS10="","",'各会計、関係団体の財政状況及び健全化判断比率'!BS10)</f>
        <v>山口県国際交流協会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山口県市町総合事務組合退職手当特別会計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山口県市町総合事務組合消防団員補償等特別会計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山口県市町総合事務組合非常勤職員公務災害補償特別会計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山口県市町総合事務組合山口県市町公平委員会特別会計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山口県市町総合事務組合交通災害共済特別会計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山口県市町総合事務組合山口県自治会館管理特別会計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67" t="s">
        <v>23</v>
      </c>
      <c r="C41" s="1168"/>
      <c r="D41" s="81"/>
      <c r="E41" s="1173" t="s">
        <v>24</v>
      </c>
      <c r="F41" s="1173"/>
      <c r="G41" s="1173"/>
      <c r="H41" s="1174"/>
      <c r="I41" s="82">
        <v>18079</v>
      </c>
      <c r="J41" s="83">
        <v>18128</v>
      </c>
      <c r="K41" s="83">
        <v>17866</v>
      </c>
      <c r="L41" s="83">
        <v>19788</v>
      </c>
      <c r="M41" s="84">
        <v>19386</v>
      </c>
    </row>
    <row r="42" spans="2:13" ht="27.75" customHeight="1">
      <c r="B42" s="1169"/>
      <c r="C42" s="1170"/>
      <c r="D42" s="85"/>
      <c r="E42" s="1175" t="s">
        <v>25</v>
      </c>
      <c r="F42" s="1175"/>
      <c r="G42" s="1175"/>
      <c r="H42" s="1176"/>
      <c r="I42" s="86">
        <v>1081</v>
      </c>
      <c r="J42" s="87">
        <v>810</v>
      </c>
      <c r="K42" s="87">
        <v>522</v>
      </c>
      <c r="L42" s="87">
        <v>393</v>
      </c>
      <c r="M42" s="88">
        <v>287</v>
      </c>
    </row>
    <row r="43" spans="2:13" ht="27.75" customHeight="1">
      <c r="B43" s="1169"/>
      <c r="C43" s="1170"/>
      <c r="D43" s="85"/>
      <c r="E43" s="1175" t="s">
        <v>26</v>
      </c>
      <c r="F43" s="1175"/>
      <c r="G43" s="1175"/>
      <c r="H43" s="1176"/>
      <c r="I43" s="86">
        <v>9488</v>
      </c>
      <c r="J43" s="87">
        <v>9636</v>
      </c>
      <c r="K43" s="87">
        <v>9391</v>
      </c>
      <c r="L43" s="87">
        <v>8945</v>
      </c>
      <c r="M43" s="88">
        <v>8390</v>
      </c>
    </row>
    <row r="44" spans="2:13" ht="27.75" customHeight="1">
      <c r="B44" s="1169"/>
      <c r="C44" s="1170"/>
      <c r="D44" s="85"/>
      <c r="E44" s="1175" t="s">
        <v>27</v>
      </c>
      <c r="F44" s="1175"/>
      <c r="G44" s="1175"/>
      <c r="H44" s="1176"/>
      <c r="I44" s="86">
        <v>16</v>
      </c>
      <c r="J44" s="87">
        <v>13</v>
      </c>
      <c r="K44" s="87">
        <v>9</v>
      </c>
      <c r="L44" s="87">
        <v>6</v>
      </c>
      <c r="M44" s="88">
        <v>2</v>
      </c>
    </row>
    <row r="45" spans="2:13" ht="27.75" customHeight="1">
      <c r="B45" s="1169"/>
      <c r="C45" s="1170"/>
      <c r="D45" s="85"/>
      <c r="E45" s="1175" t="s">
        <v>28</v>
      </c>
      <c r="F45" s="1175"/>
      <c r="G45" s="1175"/>
      <c r="H45" s="1176"/>
      <c r="I45" s="86">
        <v>4531</v>
      </c>
      <c r="J45" s="87">
        <v>4215</v>
      </c>
      <c r="K45" s="87">
        <v>4017</v>
      </c>
      <c r="L45" s="87">
        <v>3838</v>
      </c>
      <c r="M45" s="88">
        <v>3547</v>
      </c>
    </row>
    <row r="46" spans="2:13" ht="27.75" customHeight="1">
      <c r="B46" s="1169"/>
      <c r="C46" s="1170"/>
      <c r="D46" s="85"/>
      <c r="E46" s="1175" t="s">
        <v>29</v>
      </c>
      <c r="F46" s="1175"/>
      <c r="G46" s="1175"/>
      <c r="H46" s="1176"/>
      <c r="I46" s="86">
        <v>409</v>
      </c>
      <c r="J46" s="87">
        <v>413</v>
      </c>
      <c r="K46" s="87">
        <v>416</v>
      </c>
      <c r="L46" s="87" t="s">
        <v>482</v>
      </c>
      <c r="M46" s="88" t="s">
        <v>482</v>
      </c>
    </row>
    <row r="47" spans="2:13" ht="27.75" customHeight="1">
      <c r="B47" s="1169"/>
      <c r="C47" s="1170"/>
      <c r="D47" s="85"/>
      <c r="E47" s="1175" t="s">
        <v>30</v>
      </c>
      <c r="F47" s="1175"/>
      <c r="G47" s="1175"/>
      <c r="H47" s="1176"/>
      <c r="I47" s="86" t="s">
        <v>482</v>
      </c>
      <c r="J47" s="87" t="s">
        <v>482</v>
      </c>
      <c r="K47" s="87" t="s">
        <v>482</v>
      </c>
      <c r="L47" s="87" t="s">
        <v>482</v>
      </c>
      <c r="M47" s="88" t="s">
        <v>482</v>
      </c>
    </row>
    <row r="48" spans="2:13" ht="27.75" customHeight="1">
      <c r="B48" s="1171"/>
      <c r="C48" s="1172"/>
      <c r="D48" s="85"/>
      <c r="E48" s="1175" t="s">
        <v>31</v>
      </c>
      <c r="F48" s="1175"/>
      <c r="G48" s="1175"/>
      <c r="H48" s="1176"/>
      <c r="I48" s="86" t="s">
        <v>482</v>
      </c>
      <c r="J48" s="87" t="s">
        <v>482</v>
      </c>
      <c r="K48" s="87" t="s">
        <v>482</v>
      </c>
      <c r="L48" s="87" t="s">
        <v>482</v>
      </c>
      <c r="M48" s="88" t="s">
        <v>482</v>
      </c>
    </row>
    <row r="49" spans="2:13" ht="27.75" customHeight="1">
      <c r="B49" s="1177" t="s">
        <v>32</v>
      </c>
      <c r="C49" s="1178"/>
      <c r="D49" s="89"/>
      <c r="E49" s="1175" t="s">
        <v>33</v>
      </c>
      <c r="F49" s="1175"/>
      <c r="G49" s="1175"/>
      <c r="H49" s="1176"/>
      <c r="I49" s="86">
        <v>3344</v>
      </c>
      <c r="J49" s="87">
        <v>3228</v>
      </c>
      <c r="K49" s="87">
        <v>3772</v>
      </c>
      <c r="L49" s="87">
        <v>4131</v>
      </c>
      <c r="M49" s="88">
        <v>5059</v>
      </c>
    </row>
    <row r="50" spans="2:13" ht="27.75" customHeight="1">
      <c r="B50" s="1169"/>
      <c r="C50" s="1170"/>
      <c r="D50" s="85"/>
      <c r="E50" s="1175" t="s">
        <v>34</v>
      </c>
      <c r="F50" s="1175"/>
      <c r="G50" s="1175"/>
      <c r="H50" s="1176"/>
      <c r="I50" s="86">
        <v>2819</v>
      </c>
      <c r="J50" s="87">
        <v>2651</v>
      </c>
      <c r="K50" s="87">
        <v>2461</v>
      </c>
      <c r="L50" s="87">
        <v>2458</v>
      </c>
      <c r="M50" s="88">
        <v>2213</v>
      </c>
    </row>
    <row r="51" spans="2:13" ht="27.75" customHeight="1">
      <c r="B51" s="1171"/>
      <c r="C51" s="1172"/>
      <c r="D51" s="85"/>
      <c r="E51" s="1175" t="s">
        <v>35</v>
      </c>
      <c r="F51" s="1175"/>
      <c r="G51" s="1175"/>
      <c r="H51" s="1176"/>
      <c r="I51" s="86">
        <v>15793</v>
      </c>
      <c r="J51" s="87">
        <v>15546</v>
      </c>
      <c r="K51" s="87">
        <v>15498</v>
      </c>
      <c r="L51" s="87">
        <v>14724</v>
      </c>
      <c r="M51" s="88">
        <v>14761</v>
      </c>
    </row>
    <row r="52" spans="2:13" ht="27.75" customHeight="1" thickBot="1">
      <c r="B52" s="1179" t="s">
        <v>36</v>
      </c>
      <c r="C52" s="1180"/>
      <c r="D52" s="90"/>
      <c r="E52" s="1181" t="s">
        <v>37</v>
      </c>
      <c r="F52" s="1181"/>
      <c r="G52" s="1181"/>
      <c r="H52" s="1182"/>
      <c r="I52" s="91">
        <v>11647</v>
      </c>
      <c r="J52" s="92">
        <v>11788</v>
      </c>
      <c r="K52" s="92">
        <v>10490</v>
      </c>
      <c r="L52" s="92">
        <v>11657</v>
      </c>
      <c r="M52" s="93">
        <v>9578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76963</v>
      </c>
      <c r="E3" s="116"/>
      <c r="F3" s="117">
        <v>76282</v>
      </c>
      <c r="G3" s="118"/>
      <c r="H3" s="119"/>
    </row>
    <row r="4" spans="1:8">
      <c r="A4" s="120"/>
      <c r="B4" s="121"/>
      <c r="C4" s="122"/>
      <c r="D4" s="123">
        <v>30519</v>
      </c>
      <c r="E4" s="124"/>
      <c r="F4" s="125">
        <v>41092</v>
      </c>
      <c r="G4" s="126"/>
      <c r="H4" s="127"/>
    </row>
    <row r="5" spans="1:8">
      <c r="A5" s="108" t="s">
        <v>515</v>
      </c>
      <c r="B5" s="113"/>
      <c r="C5" s="114"/>
      <c r="D5" s="115">
        <v>70919</v>
      </c>
      <c r="E5" s="116"/>
      <c r="F5" s="117">
        <v>78670</v>
      </c>
      <c r="G5" s="118"/>
      <c r="H5" s="119"/>
    </row>
    <row r="6" spans="1:8">
      <c r="A6" s="120"/>
      <c r="B6" s="121"/>
      <c r="C6" s="122"/>
      <c r="D6" s="123">
        <v>33832</v>
      </c>
      <c r="E6" s="124"/>
      <c r="F6" s="125">
        <v>38094</v>
      </c>
      <c r="G6" s="126"/>
      <c r="H6" s="127"/>
    </row>
    <row r="7" spans="1:8">
      <c r="A7" s="108" t="s">
        <v>516</v>
      </c>
      <c r="B7" s="113"/>
      <c r="C7" s="114"/>
      <c r="D7" s="115">
        <v>51852</v>
      </c>
      <c r="E7" s="116"/>
      <c r="F7" s="117">
        <v>67201</v>
      </c>
      <c r="G7" s="118"/>
      <c r="H7" s="119"/>
    </row>
    <row r="8" spans="1:8">
      <c r="A8" s="120"/>
      <c r="B8" s="121"/>
      <c r="C8" s="122"/>
      <c r="D8" s="123">
        <v>28569</v>
      </c>
      <c r="E8" s="124"/>
      <c r="F8" s="125">
        <v>35210</v>
      </c>
      <c r="G8" s="126"/>
      <c r="H8" s="127"/>
    </row>
    <row r="9" spans="1:8">
      <c r="A9" s="108" t="s">
        <v>517</v>
      </c>
      <c r="B9" s="113"/>
      <c r="C9" s="114"/>
      <c r="D9" s="115">
        <v>81139</v>
      </c>
      <c r="E9" s="116"/>
      <c r="F9" s="117">
        <v>75709</v>
      </c>
      <c r="G9" s="118"/>
      <c r="H9" s="119"/>
    </row>
    <row r="10" spans="1:8">
      <c r="A10" s="120"/>
      <c r="B10" s="121"/>
      <c r="C10" s="122"/>
      <c r="D10" s="123">
        <v>33297</v>
      </c>
      <c r="E10" s="124"/>
      <c r="F10" s="125">
        <v>35212</v>
      </c>
      <c r="G10" s="126"/>
      <c r="H10" s="127"/>
    </row>
    <row r="11" spans="1:8">
      <c r="A11" s="108" t="s">
        <v>518</v>
      </c>
      <c r="B11" s="113"/>
      <c r="C11" s="114"/>
      <c r="D11" s="115">
        <v>53858</v>
      </c>
      <c r="E11" s="116"/>
      <c r="F11" s="117">
        <v>90961</v>
      </c>
      <c r="G11" s="118"/>
      <c r="H11" s="119"/>
    </row>
    <row r="12" spans="1:8">
      <c r="A12" s="120"/>
      <c r="B12" s="121"/>
      <c r="C12" s="128"/>
      <c r="D12" s="123">
        <v>29973</v>
      </c>
      <c r="E12" s="124"/>
      <c r="F12" s="125">
        <v>37720</v>
      </c>
      <c r="G12" s="126"/>
      <c r="H12" s="127"/>
    </row>
    <row r="13" spans="1:8">
      <c r="A13" s="108"/>
      <c r="B13" s="113"/>
      <c r="C13" s="129"/>
      <c r="D13" s="130">
        <v>66946</v>
      </c>
      <c r="E13" s="131"/>
      <c r="F13" s="132">
        <v>77765</v>
      </c>
      <c r="G13" s="133"/>
      <c r="H13" s="119"/>
    </row>
    <row r="14" spans="1:8">
      <c r="A14" s="120"/>
      <c r="B14" s="121"/>
      <c r="C14" s="122"/>
      <c r="D14" s="123">
        <v>31238</v>
      </c>
      <c r="E14" s="124"/>
      <c r="F14" s="125">
        <v>37466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4.8</v>
      </c>
      <c r="C19" s="134">
        <f>ROUND(VALUE(SUBSTITUTE(実質収支比率等に係る経年分析!G$48,"▲","-")),2)</f>
        <v>5.58</v>
      </c>
      <c r="D19" s="134">
        <f>ROUND(VALUE(SUBSTITUTE(実質収支比率等に係る経年分析!H$48,"▲","-")),2)</f>
        <v>7.32</v>
      </c>
      <c r="E19" s="134">
        <f>ROUND(VALUE(SUBSTITUTE(実質収支比率等に係る経年分析!I$48,"▲","-")),2)</f>
        <v>9.77</v>
      </c>
      <c r="F19" s="134">
        <f>ROUND(VALUE(SUBSTITUTE(実質収支比率等に係る経年分析!J$48,"▲","-")),2)</f>
        <v>9.27</v>
      </c>
    </row>
    <row r="20" spans="1:11">
      <c r="A20" s="134" t="s">
        <v>42</v>
      </c>
      <c r="B20" s="134">
        <f>ROUND(VALUE(SUBSTITUTE(実質収支比率等に係る経年分析!F$47,"▲","-")),2)</f>
        <v>7.02</v>
      </c>
      <c r="C20" s="134">
        <f>ROUND(VALUE(SUBSTITUTE(実質収支比率等に係る経年分析!G$47,"▲","-")),2)</f>
        <v>6.85</v>
      </c>
      <c r="D20" s="134">
        <f>ROUND(VALUE(SUBSTITUTE(実質収支比率等に係る経年分析!H$47,"▲","-")),2)</f>
        <v>9.94</v>
      </c>
      <c r="E20" s="134">
        <f>ROUND(VALUE(SUBSTITUTE(実質収支比率等に係る経年分析!I$47,"▲","-")),2)</f>
        <v>12.67</v>
      </c>
      <c r="F20" s="134">
        <f>ROUND(VALUE(SUBSTITUTE(実質収支比率等に係る経年分析!J$47,"▲","-")),2)</f>
        <v>17.52</v>
      </c>
    </row>
    <row r="21" spans="1:11">
      <c r="A21" s="134" t="s">
        <v>43</v>
      </c>
      <c r="B21" s="134">
        <f>IF(ISNUMBER(VALUE(SUBSTITUTE(実質収支比率等に係る経年分析!F$49,"▲","-"))),ROUND(VALUE(SUBSTITUTE(実質収支比率等に係る経年分析!F$49,"▲","-")),2),NA())</f>
        <v>-1.1599999999999999</v>
      </c>
      <c r="C21" s="134">
        <f>IF(ISNUMBER(VALUE(SUBSTITUTE(実質収支比率等に係る経年分析!G$49,"▲","-"))),ROUND(VALUE(SUBSTITUTE(実質収支比率等に係る経年分析!G$49,"▲","-")),2),NA())</f>
        <v>0.92</v>
      </c>
      <c r="D21" s="134">
        <f>IF(ISNUMBER(VALUE(SUBSTITUTE(実質収支比率等に係る経年分析!H$49,"▲","-"))),ROUND(VALUE(SUBSTITUTE(実質収支比率等に係る経年分析!H$49,"▲","-")),2),NA())</f>
        <v>4.57</v>
      </c>
      <c r="E21" s="134">
        <f>IF(ISNUMBER(VALUE(SUBSTITUTE(実質収支比率等に係る経年分析!I$49,"▲","-"))),ROUND(VALUE(SUBSTITUTE(実質収支比率等に係る経年分析!I$49,"▲","-")),2),NA())</f>
        <v>4.99</v>
      </c>
      <c r="F21" s="134">
        <f>IF(ISNUMBER(VALUE(SUBSTITUTE(実質収支比率等に係る経年分析!J$49,"▲","-"))),ROUND(VALUE(SUBSTITUTE(実質収支比率等に係る経年分析!J$49,"▲","-")),2),NA())</f>
        <v>4.0999999999999996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0.56999999999999995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0.82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0.91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0.92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2.12</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1.87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3.04</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5.38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4.76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5.0999999999999996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5.87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10.039999999999999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9.5399999999999991</v>
      </c>
    </row>
    <row r="34" spans="1:16">
      <c r="A34" s="135" t="str">
        <f>IF(連結実質赤字比率に係る赤字・黒字の構成分析!C$36="",NA(),連結実質赤字比率に係る赤字・黒字の構成分析!C$36)</f>
        <v>病院等事業会計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10.119999999999999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13.56</v>
      </c>
    </row>
    <row r="35" spans="1:16">
      <c r="A35" s="135" t="str">
        <f>IF(連結実質赤字比率に係る赤字・黒字の構成分析!C$35="",NA(),連結実質赤字比率に係る赤字・黒字の構成分析!C$35)</f>
        <v>住宅資金貸付事業特別会計</v>
      </c>
      <c r="B35" s="135">
        <f>IF(ROUND(VALUE(SUBSTITUTE(連結実質赤字比率に係る赤字・黒字の構成分析!F$35,"▲", "-")), 2) &lt; 0, ABS(ROUND(VALUE(SUBSTITUTE(連結実質赤字比率に係る赤字・黒字の構成分析!F$35,"▲", "-")), 2)), NA())</f>
        <v>0.3</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0.28999999999999998</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0.28000000000000003</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0.28000000000000003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0.27</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観光事業特別会計</v>
      </c>
      <c r="B36" s="135">
        <f>IF(ROUND(VALUE(SUBSTITUTE(連結実質赤字比率に係る赤字・黒字の構成分析!F$34,"▲", "-")), 2) &lt; 0, ABS(ROUND(VALUE(SUBSTITUTE(連結実質赤字比率に係る赤字・黒字の構成分析!F$34,"▲", "-")), 2)), NA())</f>
        <v>10.1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8.16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6.32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4.07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2.41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2229</v>
      </c>
      <c r="E42" s="136"/>
      <c r="F42" s="136"/>
      <c r="G42" s="136">
        <f>'実質公債費比率（分子）の構造'!L$52</f>
        <v>2049</v>
      </c>
      <c r="H42" s="136"/>
      <c r="I42" s="136"/>
      <c r="J42" s="136">
        <f>'実質公債費比率（分子）の構造'!M$52</f>
        <v>1985</v>
      </c>
      <c r="K42" s="136"/>
      <c r="L42" s="136"/>
      <c r="M42" s="136">
        <f>'実質公債費比率（分子）の構造'!N$52</f>
        <v>1963</v>
      </c>
      <c r="N42" s="136"/>
      <c r="O42" s="136"/>
      <c r="P42" s="136">
        <f>'実質公債費比率（分子）の構造'!O$52</f>
        <v>1926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219</v>
      </c>
      <c r="C44" s="136"/>
      <c r="D44" s="136"/>
      <c r="E44" s="136">
        <f>'実質公債費比率（分子）の構造'!L$50</f>
        <v>208</v>
      </c>
      <c r="F44" s="136"/>
      <c r="G44" s="136"/>
      <c r="H44" s="136">
        <f>'実質公債費比率（分子）の構造'!M$50</f>
        <v>179</v>
      </c>
      <c r="I44" s="136"/>
      <c r="J44" s="136"/>
      <c r="K44" s="136">
        <f>'実質公債費比率（分子）の構造'!N$50</f>
        <v>152</v>
      </c>
      <c r="L44" s="136"/>
      <c r="M44" s="136"/>
      <c r="N44" s="136">
        <f>'実質公債費比率（分子）の構造'!O$50</f>
        <v>116</v>
      </c>
      <c r="O44" s="136"/>
      <c r="P44" s="136"/>
    </row>
    <row r="45" spans="1:16">
      <c r="A45" s="136" t="s">
        <v>53</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c r="A46" s="136" t="s">
        <v>54</v>
      </c>
      <c r="B46" s="136">
        <f>'実質公債費比率（分子）の構造'!K$48</f>
        <v>990</v>
      </c>
      <c r="C46" s="136"/>
      <c r="D46" s="136"/>
      <c r="E46" s="136">
        <f>'実質公債費比率（分子）の構造'!L$48</f>
        <v>992</v>
      </c>
      <c r="F46" s="136"/>
      <c r="G46" s="136"/>
      <c r="H46" s="136">
        <f>'実質公債費比率（分子）の構造'!M$48</f>
        <v>1060</v>
      </c>
      <c r="I46" s="136"/>
      <c r="J46" s="136"/>
      <c r="K46" s="136">
        <f>'実質公債費比率（分子）の構造'!N$48</f>
        <v>1024</v>
      </c>
      <c r="L46" s="136"/>
      <c r="M46" s="136"/>
      <c r="N46" s="136">
        <f>'実質公債費比率（分子）の構造'!O$48</f>
        <v>969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2544</v>
      </c>
      <c r="C49" s="136"/>
      <c r="D49" s="136"/>
      <c r="E49" s="136">
        <f>'実質公債費比率（分子）の構造'!L$45</f>
        <v>2310</v>
      </c>
      <c r="F49" s="136"/>
      <c r="G49" s="136"/>
      <c r="H49" s="136">
        <f>'実質公債費比率（分子）の構造'!M$45</f>
        <v>2190</v>
      </c>
      <c r="I49" s="136"/>
      <c r="J49" s="136"/>
      <c r="K49" s="136">
        <f>'実質公債費比率（分子）の構造'!N$45</f>
        <v>2156</v>
      </c>
      <c r="L49" s="136"/>
      <c r="M49" s="136"/>
      <c r="N49" s="136">
        <f>'実質公債費比率（分子）の構造'!O$45</f>
        <v>2226</v>
      </c>
      <c r="O49" s="136"/>
      <c r="P49" s="136"/>
    </row>
    <row r="50" spans="1:16">
      <c r="A50" s="136" t="s">
        <v>58</v>
      </c>
      <c r="B50" s="136" t="e">
        <f>NA()</f>
        <v>#N/A</v>
      </c>
      <c r="C50" s="136">
        <f>IF(ISNUMBER('実質公債費比率（分子）の構造'!K$53),'実質公債費比率（分子）の構造'!K$53,NA())</f>
        <v>1528</v>
      </c>
      <c r="D50" s="136" t="e">
        <f>NA()</f>
        <v>#N/A</v>
      </c>
      <c r="E50" s="136" t="e">
        <f>NA()</f>
        <v>#N/A</v>
      </c>
      <c r="F50" s="136">
        <f>IF(ISNUMBER('実質公債費比率（分子）の構造'!L$53),'実質公債費比率（分子）の構造'!L$53,NA())</f>
        <v>1465</v>
      </c>
      <c r="G50" s="136" t="e">
        <f>NA()</f>
        <v>#N/A</v>
      </c>
      <c r="H50" s="136" t="e">
        <f>NA()</f>
        <v>#N/A</v>
      </c>
      <c r="I50" s="136">
        <f>IF(ISNUMBER('実質公債費比率（分子）の構造'!M$53),'実質公債費比率（分子）の構造'!M$53,NA())</f>
        <v>1448</v>
      </c>
      <c r="J50" s="136" t="e">
        <f>NA()</f>
        <v>#N/A</v>
      </c>
      <c r="K50" s="136" t="e">
        <f>NA()</f>
        <v>#N/A</v>
      </c>
      <c r="L50" s="136">
        <f>IF(ISNUMBER('実質公債費比率（分子）の構造'!N$53),'実質公債費比率（分子）の構造'!N$53,NA())</f>
        <v>1373</v>
      </c>
      <c r="M50" s="136" t="e">
        <f>NA()</f>
        <v>#N/A</v>
      </c>
      <c r="N50" s="136" t="e">
        <f>NA()</f>
        <v>#N/A</v>
      </c>
      <c r="O50" s="136">
        <f>IF(ISNUMBER('実質公債費比率（分子）の構造'!O$53),'実質公債費比率（分子）の構造'!O$53,NA())</f>
        <v>1389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15793</v>
      </c>
      <c r="E56" s="135"/>
      <c r="F56" s="135"/>
      <c r="G56" s="135">
        <f>'将来負担比率（分子）の構造'!J$51</f>
        <v>15546</v>
      </c>
      <c r="H56" s="135"/>
      <c r="I56" s="135"/>
      <c r="J56" s="135">
        <f>'将来負担比率（分子）の構造'!K$51</f>
        <v>15498</v>
      </c>
      <c r="K56" s="135"/>
      <c r="L56" s="135"/>
      <c r="M56" s="135">
        <f>'将来負担比率（分子）の構造'!L$51</f>
        <v>14724</v>
      </c>
      <c r="N56" s="135"/>
      <c r="O56" s="135"/>
      <c r="P56" s="135">
        <f>'将来負担比率（分子）の構造'!M$51</f>
        <v>14761</v>
      </c>
    </row>
    <row r="57" spans="1:16">
      <c r="A57" s="135" t="s">
        <v>34</v>
      </c>
      <c r="B57" s="135"/>
      <c r="C57" s="135"/>
      <c r="D57" s="135">
        <f>'将来負担比率（分子）の構造'!I$50</f>
        <v>2819</v>
      </c>
      <c r="E57" s="135"/>
      <c r="F57" s="135"/>
      <c r="G57" s="135">
        <f>'将来負担比率（分子）の構造'!J$50</f>
        <v>2651</v>
      </c>
      <c r="H57" s="135"/>
      <c r="I57" s="135"/>
      <c r="J57" s="135">
        <f>'将来負担比率（分子）の構造'!K$50</f>
        <v>2461</v>
      </c>
      <c r="K57" s="135"/>
      <c r="L57" s="135"/>
      <c r="M57" s="135">
        <f>'将来負担比率（分子）の構造'!L$50</f>
        <v>2458</v>
      </c>
      <c r="N57" s="135"/>
      <c r="O57" s="135"/>
      <c r="P57" s="135">
        <f>'将来負担比率（分子）の構造'!M$50</f>
        <v>2213</v>
      </c>
    </row>
    <row r="58" spans="1:16">
      <c r="A58" s="135" t="s">
        <v>33</v>
      </c>
      <c r="B58" s="135"/>
      <c r="C58" s="135"/>
      <c r="D58" s="135">
        <f>'将来負担比率（分子）の構造'!I$49</f>
        <v>3344</v>
      </c>
      <c r="E58" s="135"/>
      <c r="F58" s="135"/>
      <c r="G58" s="135">
        <f>'将来負担比率（分子）の構造'!J$49</f>
        <v>3228</v>
      </c>
      <c r="H58" s="135"/>
      <c r="I58" s="135"/>
      <c r="J58" s="135">
        <f>'将来負担比率（分子）の構造'!K$49</f>
        <v>3772</v>
      </c>
      <c r="K58" s="135"/>
      <c r="L58" s="135"/>
      <c r="M58" s="135">
        <f>'将来負担比率（分子）の構造'!L$49</f>
        <v>4131</v>
      </c>
      <c r="N58" s="135"/>
      <c r="O58" s="135"/>
      <c r="P58" s="135">
        <f>'将来負担比率（分子）の構造'!M$49</f>
        <v>5059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409</v>
      </c>
      <c r="C61" s="135"/>
      <c r="D61" s="135"/>
      <c r="E61" s="135">
        <f>'将来負担比率（分子）の構造'!J$46</f>
        <v>413</v>
      </c>
      <c r="F61" s="135"/>
      <c r="G61" s="135"/>
      <c r="H61" s="135">
        <f>'将来負担比率（分子）の構造'!K$46</f>
        <v>416</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4531</v>
      </c>
      <c r="C62" s="135"/>
      <c r="D62" s="135"/>
      <c r="E62" s="135">
        <f>'将来負担比率（分子）の構造'!J$45</f>
        <v>4215</v>
      </c>
      <c r="F62" s="135"/>
      <c r="G62" s="135"/>
      <c r="H62" s="135">
        <f>'将来負担比率（分子）の構造'!K$45</f>
        <v>4017</v>
      </c>
      <c r="I62" s="135"/>
      <c r="J62" s="135"/>
      <c r="K62" s="135">
        <f>'将来負担比率（分子）の構造'!L$45</f>
        <v>3838</v>
      </c>
      <c r="L62" s="135"/>
      <c r="M62" s="135"/>
      <c r="N62" s="135">
        <f>'将来負担比率（分子）の構造'!M$45</f>
        <v>3547</v>
      </c>
      <c r="O62" s="135"/>
      <c r="P62" s="135"/>
    </row>
    <row r="63" spans="1:16">
      <c r="A63" s="135" t="s">
        <v>27</v>
      </c>
      <c r="B63" s="135">
        <f>'将来負担比率（分子）の構造'!I$44</f>
        <v>16</v>
      </c>
      <c r="C63" s="135"/>
      <c r="D63" s="135"/>
      <c r="E63" s="135">
        <f>'将来負担比率（分子）の構造'!J$44</f>
        <v>13</v>
      </c>
      <c r="F63" s="135"/>
      <c r="G63" s="135"/>
      <c r="H63" s="135">
        <f>'将来負担比率（分子）の構造'!K$44</f>
        <v>9</v>
      </c>
      <c r="I63" s="135"/>
      <c r="J63" s="135"/>
      <c r="K63" s="135">
        <f>'将来負担比率（分子）の構造'!L$44</f>
        <v>6</v>
      </c>
      <c r="L63" s="135"/>
      <c r="M63" s="135"/>
      <c r="N63" s="135">
        <f>'将来負担比率（分子）の構造'!M$44</f>
        <v>2</v>
      </c>
      <c r="O63" s="135"/>
      <c r="P63" s="135"/>
    </row>
    <row r="64" spans="1:16">
      <c r="A64" s="135" t="s">
        <v>26</v>
      </c>
      <c r="B64" s="135">
        <f>'将来負担比率（分子）の構造'!I$43</f>
        <v>9488</v>
      </c>
      <c r="C64" s="135"/>
      <c r="D64" s="135"/>
      <c r="E64" s="135">
        <f>'将来負担比率（分子）の構造'!J$43</f>
        <v>9636</v>
      </c>
      <c r="F64" s="135"/>
      <c r="G64" s="135"/>
      <c r="H64" s="135">
        <f>'将来負担比率（分子）の構造'!K$43</f>
        <v>9391</v>
      </c>
      <c r="I64" s="135"/>
      <c r="J64" s="135"/>
      <c r="K64" s="135">
        <f>'将来負担比率（分子）の構造'!L$43</f>
        <v>8945</v>
      </c>
      <c r="L64" s="135"/>
      <c r="M64" s="135"/>
      <c r="N64" s="135">
        <f>'将来負担比率（分子）の構造'!M$43</f>
        <v>8390</v>
      </c>
      <c r="O64" s="135"/>
      <c r="P64" s="135"/>
    </row>
    <row r="65" spans="1:16">
      <c r="A65" s="135" t="s">
        <v>25</v>
      </c>
      <c r="B65" s="135">
        <f>'将来負担比率（分子）の構造'!I$42</f>
        <v>1081</v>
      </c>
      <c r="C65" s="135"/>
      <c r="D65" s="135"/>
      <c r="E65" s="135">
        <f>'将来負担比率（分子）の構造'!J$42</f>
        <v>810</v>
      </c>
      <c r="F65" s="135"/>
      <c r="G65" s="135"/>
      <c r="H65" s="135">
        <f>'将来負担比率（分子）の構造'!K$42</f>
        <v>522</v>
      </c>
      <c r="I65" s="135"/>
      <c r="J65" s="135"/>
      <c r="K65" s="135">
        <f>'将来負担比率（分子）の構造'!L$42</f>
        <v>393</v>
      </c>
      <c r="L65" s="135"/>
      <c r="M65" s="135"/>
      <c r="N65" s="135">
        <f>'将来負担比率（分子）の構造'!M$42</f>
        <v>287</v>
      </c>
      <c r="O65" s="135"/>
      <c r="P65" s="135"/>
    </row>
    <row r="66" spans="1:16">
      <c r="A66" s="135" t="s">
        <v>24</v>
      </c>
      <c r="B66" s="135">
        <f>'将来負担比率（分子）の構造'!I$41</f>
        <v>18079</v>
      </c>
      <c r="C66" s="135"/>
      <c r="D66" s="135"/>
      <c r="E66" s="135">
        <f>'将来負担比率（分子）の構造'!J$41</f>
        <v>18128</v>
      </c>
      <c r="F66" s="135"/>
      <c r="G66" s="135"/>
      <c r="H66" s="135">
        <f>'将来負担比率（分子）の構造'!K$41</f>
        <v>17866</v>
      </c>
      <c r="I66" s="135"/>
      <c r="J66" s="135"/>
      <c r="K66" s="135">
        <f>'将来負担比率（分子）の構造'!L$41</f>
        <v>19788</v>
      </c>
      <c r="L66" s="135"/>
      <c r="M66" s="135"/>
      <c r="N66" s="135">
        <f>'将来負担比率（分子）の構造'!M$41</f>
        <v>19386</v>
      </c>
      <c r="O66" s="135"/>
      <c r="P66" s="135"/>
    </row>
    <row r="67" spans="1:16">
      <c r="A67" s="135" t="s">
        <v>62</v>
      </c>
      <c r="B67" s="135" t="e">
        <f>NA()</f>
        <v>#N/A</v>
      </c>
      <c r="C67" s="135">
        <f>IF(ISNUMBER('将来負担比率（分子）の構造'!I$52), IF('将来負担比率（分子）の構造'!I$52 &lt; 0, 0, '将来負担比率（分子）の構造'!I$52), NA())</f>
        <v>11647</v>
      </c>
      <c r="D67" s="135" t="e">
        <f>NA()</f>
        <v>#N/A</v>
      </c>
      <c r="E67" s="135" t="e">
        <f>NA()</f>
        <v>#N/A</v>
      </c>
      <c r="F67" s="135">
        <f>IF(ISNUMBER('将来負担比率（分子）の構造'!J$52), IF('将来負担比率（分子）の構造'!J$52 &lt; 0, 0, '将来負担比率（分子）の構造'!J$52), NA())</f>
        <v>11788</v>
      </c>
      <c r="G67" s="135" t="e">
        <f>NA()</f>
        <v>#N/A</v>
      </c>
      <c r="H67" s="135" t="e">
        <f>NA()</f>
        <v>#N/A</v>
      </c>
      <c r="I67" s="135">
        <f>IF(ISNUMBER('将来負担比率（分子）の構造'!K$52), IF('将来負担比率（分子）の構造'!K$52 &lt; 0, 0, '将来負担比率（分子）の構造'!K$52), NA())</f>
        <v>10490</v>
      </c>
      <c r="J67" s="135" t="e">
        <f>NA()</f>
        <v>#N/A</v>
      </c>
      <c r="K67" s="135" t="e">
        <f>NA()</f>
        <v>#N/A</v>
      </c>
      <c r="L67" s="135">
        <f>IF(ISNUMBER('将来負担比率（分子）の構造'!L$52), IF('将来負担比率（分子）の構造'!L$52 &lt; 0, 0, '将来負担比率（分子）の構造'!L$52), NA())</f>
        <v>11657</v>
      </c>
      <c r="M67" s="135" t="e">
        <f>NA()</f>
        <v>#N/A</v>
      </c>
      <c r="N67" s="135" t="e">
        <f>NA()</f>
        <v>#N/A</v>
      </c>
      <c r="O67" s="135">
        <f>IF(ISNUMBER('将来負担比率（分子）の構造'!M$52), IF('将来負担比率（分子）の構造'!M$52 &lt; 0, 0, '将来負担比率（分子）の構造'!M$52), NA())</f>
        <v>9578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3354193</v>
      </c>
      <c r="S5" s="581"/>
      <c r="T5" s="581"/>
      <c r="U5" s="581"/>
      <c r="V5" s="581"/>
      <c r="W5" s="581"/>
      <c r="X5" s="581"/>
      <c r="Y5" s="582"/>
      <c r="Z5" s="583">
        <v>19.3</v>
      </c>
      <c r="AA5" s="583"/>
      <c r="AB5" s="583"/>
      <c r="AC5" s="583"/>
      <c r="AD5" s="584">
        <v>3258040</v>
      </c>
      <c r="AE5" s="584"/>
      <c r="AF5" s="584"/>
      <c r="AG5" s="584"/>
      <c r="AH5" s="584"/>
      <c r="AI5" s="584"/>
      <c r="AJ5" s="584"/>
      <c r="AK5" s="584"/>
      <c r="AL5" s="585">
        <v>32.4</v>
      </c>
      <c r="AM5" s="586"/>
      <c r="AN5" s="586"/>
      <c r="AO5" s="587"/>
      <c r="AP5" s="577" t="s">
        <v>210</v>
      </c>
      <c r="AQ5" s="578"/>
      <c r="AR5" s="578"/>
      <c r="AS5" s="578"/>
      <c r="AT5" s="578"/>
      <c r="AU5" s="578"/>
      <c r="AV5" s="578"/>
      <c r="AW5" s="578"/>
      <c r="AX5" s="578"/>
      <c r="AY5" s="578"/>
      <c r="AZ5" s="578"/>
      <c r="BA5" s="578"/>
      <c r="BB5" s="578"/>
      <c r="BC5" s="578"/>
      <c r="BD5" s="578"/>
      <c r="BE5" s="578"/>
      <c r="BF5" s="579"/>
      <c r="BG5" s="591">
        <v>3256769</v>
      </c>
      <c r="BH5" s="592"/>
      <c r="BI5" s="592"/>
      <c r="BJ5" s="592"/>
      <c r="BK5" s="592"/>
      <c r="BL5" s="592"/>
      <c r="BM5" s="592"/>
      <c r="BN5" s="593"/>
      <c r="BO5" s="594">
        <v>97.1</v>
      </c>
      <c r="BP5" s="594"/>
      <c r="BQ5" s="594"/>
      <c r="BR5" s="594"/>
      <c r="BS5" s="595">
        <v>37970</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155811</v>
      </c>
      <c r="S6" s="592"/>
      <c r="T6" s="592"/>
      <c r="U6" s="592"/>
      <c r="V6" s="592"/>
      <c r="W6" s="592"/>
      <c r="X6" s="592"/>
      <c r="Y6" s="593"/>
      <c r="Z6" s="594">
        <v>0.9</v>
      </c>
      <c r="AA6" s="594"/>
      <c r="AB6" s="594"/>
      <c r="AC6" s="594"/>
      <c r="AD6" s="595">
        <v>155811</v>
      </c>
      <c r="AE6" s="595"/>
      <c r="AF6" s="595"/>
      <c r="AG6" s="595"/>
      <c r="AH6" s="595"/>
      <c r="AI6" s="595"/>
      <c r="AJ6" s="595"/>
      <c r="AK6" s="595"/>
      <c r="AL6" s="596">
        <v>1.5</v>
      </c>
      <c r="AM6" s="597"/>
      <c r="AN6" s="597"/>
      <c r="AO6" s="598"/>
      <c r="AP6" s="588" t="s">
        <v>215</v>
      </c>
      <c r="AQ6" s="589"/>
      <c r="AR6" s="589"/>
      <c r="AS6" s="589"/>
      <c r="AT6" s="589"/>
      <c r="AU6" s="589"/>
      <c r="AV6" s="589"/>
      <c r="AW6" s="589"/>
      <c r="AX6" s="589"/>
      <c r="AY6" s="589"/>
      <c r="AZ6" s="589"/>
      <c r="BA6" s="589"/>
      <c r="BB6" s="589"/>
      <c r="BC6" s="589"/>
      <c r="BD6" s="589"/>
      <c r="BE6" s="589"/>
      <c r="BF6" s="590"/>
      <c r="BG6" s="591">
        <v>3256769</v>
      </c>
      <c r="BH6" s="592"/>
      <c r="BI6" s="592"/>
      <c r="BJ6" s="592"/>
      <c r="BK6" s="592"/>
      <c r="BL6" s="592"/>
      <c r="BM6" s="592"/>
      <c r="BN6" s="593"/>
      <c r="BO6" s="594">
        <v>97.1</v>
      </c>
      <c r="BP6" s="594"/>
      <c r="BQ6" s="594"/>
      <c r="BR6" s="594"/>
      <c r="BS6" s="595">
        <v>37970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164641</v>
      </c>
      <c r="CS6" s="592"/>
      <c r="CT6" s="592"/>
      <c r="CU6" s="592"/>
      <c r="CV6" s="592"/>
      <c r="CW6" s="592"/>
      <c r="CX6" s="592"/>
      <c r="CY6" s="593"/>
      <c r="CZ6" s="594">
        <v>1</v>
      </c>
      <c r="DA6" s="594"/>
      <c r="DB6" s="594"/>
      <c r="DC6" s="594"/>
      <c r="DD6" s="600" t="s">
        <v>217</v>
      </c>
      <c r="DE6" s="592"/>
      <c r="DF6" s="592"/>
      <c r="DG6" s="592"/>
      <c r="DH6" s="592"/>
      <c r="DI6" s="592"/>
      <c r="DJ6" s="592"/>
      <c r="DK6" s="592"/>
      <c r="DL6" s="592"/>
      <c r="DM6" s="592"/>
      <c r="DN6" s="592"/>
      <c r="DO6" s="592"/>
      <c r="DP6" s="593"/>
      <c r="DQ6" s="600">
        <v>164634</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7977</v>
      </c>
      <c r="S7" s="592"/>
      <c r="T7" s="592"/>
      <c r="U7" s="592"/>
      <c r="V7" s="592"/>
      <c r="W7" s="592"/>
      <c r="X7" s="592"/>
      <c r="Y7" s="593"/>
      <c r="Z7" s="594">
        <v>0</v>
      </c>
      <c r="AA7" s="594"/>
      <c r="AB7" s="594"/>
      <c r="AC7" s="594"/>
      <c r="AD7" s="595">
        <v>7977</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1320049</v>
      </c>
      <c r="BH7" s="592"/>
      <c r="BI7" s="592"/>
      <c r="BJ7" s="592"/>
      <c r="BK7" s="592"/>
      <c r="BL7" s="592"/>
      <c r="BM7" s="592"/>
      <c r="BN7" s="593"/>
      <c r="BO7" s="594">
        <v>39.4</v>
      </c>
      <c r="BP7" s="594"/>
      <c r="BQ7" s="594"/>
      <c r="BR7" s="594"/>
      <c r="BS7" s="595">
        <v>37970</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3090968</v>
      </c>
      <c r="CS7" s="592"/>
      <c r="CT7" s="592"/>
      <c r="CU7" s="592"/>
      <c r="CV7" s="592"/>
      <c r="CW7" s="592"/>
      <c r="CX7" s="592"/>
      <c r="CY7" s="593"/>
      <c r="CZ7" s="594">
        <v>18.899999999999999</v>
      </c>
      <c r="DA7" s="594"/>
      <c r="DB7" s="594"/>
      <c r="DC7" s="594"/>
      <c r="DD7" s="600">
        <v>61912</v>
      </c>
      <c r="DE7" s="592"/>
      <c r="DF7" s="592"/>
      <c r="DG7" s="592"/>
      <c r="DH7" s="592"/>
      <c r="DI7" s="592"/>
      <c r="DJ7" s="592"/>
      <c r="DK7" s="592"/>
      <c r="DL7" s="592"/>
      <c r="DM7" s="592"/>
      <c r="DN7" s="592"/>
      <c r="DO7" s="592"/>
      <c r="DP7" s="593"/>
      <c r="DQ7" s="600">
        <v>2755104</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11696</v>
      </c>
      <c r="S8" s="592"/>
      <c r="T8" s="592"/>
      <c r="U8" s="592"/>
      <c r="V8" s="592"/>
      <c r="W8" s="592"/>
      <c r="X8" s="592"/>
      <c r="Y8" s="593"/>
      <c r="Z8" s="594">
        <v>0.1</v>
      </c>
      <c r="AA8" s="594"/>
      <c r="AB8" s="594"/>
      <c r="AC8" s="594"/>
      <c r="AD8" s="595">
        <v>11696</v>
      </c>
      <c r="AE8" s="595"/>
      <c r="AF8" s="595"/>
      <c r="AG8" s="595"/>
      <c r="AH8" s="595"/>
      <c r="AI8" s="595"/>
      <c r="AJ8" s="595"/>
      <c r="AK8" s="595"/>
      <c r="AL8" s="596">
        <v>0.1</v>
      </c>
      <c r="AM8" s="597"/>
      <c r="AN8" s="597"/>
      <c r="AO8" s="598"/>
      <c r="AP8" s="588" t="s">
        <v>222</v>
      </c>
      <c r="AQ8" s="589"/>
      <c r="AR8" s="589"/>
      <c r="AS8" s="589"/>
      <c r="AT8" s="589"/>
      <c r="AU8" s="589"/>
      <c r="AV8" s="589"/>
      <c r="AW8" s="589"/>
      <c r="AX8" s="589"/>
      <c r="AY8" s="589"/>
      <c r="AZ8" s="589"/>
      <c r="BA8" s="589"/>
      <c r="BB8" s="589"/>
      <c r="BC8" s="589"/>
      <c r="BD8" s="589"/>
      <c r="BE8" s="589"/>
      <c r="BF8" s="590"/>
      <c r="BG8" s="591">
        <v>39532</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4210777</v>
      </c>
      <c r="CS8" s="592"/>
      <c r="CT8" s="592"/>
      <c r="CU8" s="592"/>
      <c r="CV8" s="592"/>
      <c r="CW8" s="592"/>
      <c r="CX8" s="592"/>
      <c r="CY8" s="593"/>
      <c r="CZ8" s="594">
        <v>25.7</v>
      </c>
      <c r="DA8" s="594"/>
      <c r="DB8" s="594"/>
      <c r="DC8" s="594"/>
      <c r="DD8" s="600">
        <v>249943</v>
      </c>
      <c r="DE8" s="592"/>
      <c r="DF8" s="592"/>
      <c r="DG8" s="592"/>
      <c r="DH8" s="592"/>
      <c r="DI8" s="592"/>
      <c r="DJ8" s="592"/>
      <c r="DK8" s="592"/>
      <c r="DL8" s="592"/>
      <c r="DM8" s="592"/>
      <c r="DN8" s="592"/>
      <c r="DO8" s="592"/>
      <c r="DP8" s="593"/>
      <c r="DQ8" s="600">
        <v>2295821</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16149</v>
      </c>
      <c r="S9" s="592"/>
      <c r="T9" s="592"/>
      <c r="U9" s="592"/>
      <c r="V9" s="592"/>
      <c r="W9" s="592"/>
      <c r="X9" s="592"/>
      <c r="Y9" s="593"/>
      <c r="Z9" s="594">
        <v>0.1</v>
      </c>
      <c r="AA9" s="594"/>
      <c r="AB9" s="594"/>
      <c r="AC9" s="594"/>
      <c r="AD9" s="595">
        <v>16149</v>
      </c>
      <c r="AE9" s="595"/>
      <c r="AF9" s="595"/>
      <c r="AG9" s="595"/>
      <c r="AH9" s="595"/>
      <c r="AI9" s="595"/>
      <c r="AJ9" s="595"/>
      <c r="AK9" s="595"/>
      <c r="AL9" s="596">
        <v>0.2</v>
      </c>
      <c r="AM9" s="597"/>
      <c r="AN9" s="597"/>
      <c r="AO9" s="598"/>
      <c r="AP9" s="588" t="s">
        <v>225</v>
      </c>
      <c r="AQ9" s="589"/>
      <c r="AR9" s="589"/>
      <c r="AS9" s="589"/>
      <c r="AT9" s="589"/>
      <c r="AU9" s="589"/>
      <c r="AV9" s="589"/>
      <c r="AW9" s="589"/>
      <c r="AX9" s="589"/>
      <c r="AY9" s="589"/>
      <c r="AZ9" s="589"/>
      <c r="BA9" s="589"/>
      <c r="BB9" s="589"/>
      <c r="BC9" s="589"/>
      <c r="BD9" s="589"/>
      <c r="BE9" s="589"/>
      <c r="BF9" s="590"/>
      <c r="BG9" s="591">
        <v>974090</v>
      </c>
      <c r="BH9" s="592"/>
      <c r="BI9" s="592"/>
      <c r="BJ9" s="592"/>
      <c r="BK9" s="592"/>
      <c r="BL9" s="592"/>
      <c r="BM9" s="592"/>
      <c r="BN9" s="593"/>
      <c r="BO9" s="594">
        <v>29</v>
      </c>
      <c r="BP9" s="594"/>
      <c r="BQ9" s="594"/>
      <c r="BR9" s="594"/>
      <c r="BS9" s="600" t="s">
        <v>112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1984454</v>
      </c>
      <c r="CS9" s="592"/>
      <c r="CT9" s="592"/>
      <c r="CU9" s="592"/>
      <c r="CV9" s="592"/>
      <c r="CW9" s="592"/>
      <c r="CX9" s="592"/>
      <c r="CY9" s="593"/>
      <c r="CZ9" s="594">
        <v>12.1</v>
      </c>
      <c r="DA9" s="594"/>
      <c r="DB9" s="594"/>
      <c r="DC9" s="594"/>
      <c r="DD9" s="600">
        <v>42855</v>
      </c>
      <c r="DE9" s="592"/>
      <c r="DF9" s="592"/>
      <c r="DG9" s="592"/>
      <c r="DH9" s="592"/>
      <c r="DI9" s="592"/>
      <c r="DJ9" s="592"/>
      <c r="DK9" s="592"/>
      <c r="DL9" s="592"/>
      <c r="DM9" s="592"/>
      <c r="DN9" s="592"/>
      <c r="DO9" s="592"/>
      <c r="DP9" s="593"/>
      <c r="DQ9" s="600">
        <v>1661573</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250489</v>
      </c>
      <c r="S10" s="592"/>
      <c r="T10" s="592"/>
      <c r="U10" s="592"/>
      <c r="V10" s="592"/>
      <c r="W10" s="592"/>
      <c r="X10" s="592"/>
      <c r="Y10" s="593"/>
      <c r="Z10" s="594">
        <v>1.4</v>
      </c>
      <c r="AA10" s="594"/>
      <c r="AB10" s="594"/>
      <c r="AC10" s="594"/>
      <c r="AD10" s="595">
        <v>250489</v>
      </c>
      <c r="AE10" s="595"/>
      <c r="AF10" s="595"/>
      <c r="AG10" s="595"/>
      <c r="AH10" s="595"/>
      <c r="AI10" s="595"/>
      <c r="AJ10" s="595"/>
      <c r="AK10" s="595"/>
      <c r="AL10" s="596">
        <v>2.5</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72628</v>
      </c>
      <c r="BH10" s="592"/>
      <c r="BI10" s="592"/>
      <c r="BJ10" s="592"/>
      <c r="BK10" s="592"/>
      <c r="BL10" s="592"/>
      <c r="BM10" s="592"/>
      <c r="BN10" s="593"/>
      <c r="BO10" s="594">
        <v>2.2000000000000002</v>
      </c>
      <c r="BP10" s="594"/>
      <c r="BQ10" s="594"/>
      <c r="BR10" s="594"/>
      <c r="BS10" s="600" t="s">
        <v>112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51917</v>
      </c>
      <c r="CS10" s="592"/>
      <c r="CT10" s="592"/>
      <c r="CU10" s="592"/>
      <c r="CV10" s="592"/>
      <c r="CW10" s="592"/>
      <c r="CX10" s="592"/>
      <c r="CY10" s="593"/>
      <c r="CZ10" s="594">
        <v>0.3</v>
      </c>
      <c r="DA10" s="594"/>
      <c r="DB10" s="594"/>
      <c r="DC10" s="594"/>
      <c r="DD10" s="600">
        <v>336</v>
      </c>
      <c r="DE10" s="592"/>
      <c r="DF10" s="592"/>
      <c r="DG10" s="592"/>
      <c r="DH10" s="592"/>
      <c r="DI10" s="592"/>
      <c r="DJ10" s="592"/>
      <c r="DK10" s="592"/>
      <c r="DL10" s="592"/>
      <c r="DM10" s="592"/>
      <c r="DN10" s="592"/>
      <c r="DO10" s="592"/>
      <c r="DP10" s="593"/>
      <c r="DQ10" s="600">
        <v>40968</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33607</v>
      </c>
      <c r="S11" s="592"/>
      <c r="T11" s="592"/>
      <c r="U11" s="592"/>
      <c r="V11" s="592"/>
      <c r="W11" s="592"/>
      <c r="X11" s="592"/>
      <c r="Y11" s="593"/>
      <c r="Z11" s="594">
        <v>0.2</v>
      </c>
      <c r="AA11" s="594"/>
      <c r="AB11" s="594"/>
      <c r="AC11" s="594"/>
      <c r="AD11" s="595">
        <v>33607</v>
      </c>
      <c r="AE11" s="595"/>
      <c r="AF11" s="595"/>
      <c r="AG11" s="595"/>
      <c r="AH11" s="595"/>
      <c r="AI11" s="595"/>
      <c r="AJ11" s="595"/>
      <c r="AK11" s="595"/>
      <c r="AL11" s="596">
        <v>0.3</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233799</v>
      </c>
      <c r="BH11" s="592"/>
      <c r="BI11" s="592"/>
      <c r="BJ11" s="592"/>
      <c r="BK11" s="592"/>
      <c r="BL11" s="592"/>
      <c r="BM11" s="592"/>
      <c r="BN11" s="593"/>
      <c r="BO11" s="594">
        <v>7</v>
      </c>
      <c r="BP11" s="594"/>
      <c r="BQ11" s="594"/>
      <c r="BR11" s="594"/>
      <c r="BS11" s="600">
        <v>37970</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991500</v>
      </c>
      <c r="CS11" s="592"/>
      <c r="CT11" s="592"/>
      <c r="CU11" s="592"/>
      <c r="CV11" s="592"/>
      <c r="CW11" s="592"/>
      <c r="CX11" s="592"/>
      <c r="CY11" s="593"/>
      <c r="CZ11" s="594">
        <v>6.1</v>
      </c>
      <c r="DA11" s="594"/>
      <c r="DB11" s="594"/>
      <c r="DC11" s="594"/>
      <c r="DD11" s="600">
        <v>206245</v>
      </c>
      <c r="DE11" s="592"/>
      <c r="DF11" s="592"/>
      <c r="DG11" s="592"/>
      <c r="DH11" s="592"/>
      <c r="DI11" s="592"/>
      <c r="DJ11" s="592"/>
      <c r="DK11" s="592"/>
      <c r="DL11" s="592"/>
      <c r="DM11" s="592"/>
      <c r="DN11" s="592"/>
      <c r="DO11" s="592"/>
      <c r="DP11" s="593"/>
      <c r="DQ11" s="600">
        <v>638037</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1617983</v>
      </c>
      <c r="BH12" s="592"/>
      <c r="BI12" s="592"/>
      <c r="BJ12" s="592"/>
      <c r="BK12" s="592"/>
      <c r="BL12" s="592"/>
      <c r="BM12" s="592"/>
      <c r="BN12" s="593"/>
      <c r="BO12" s="594">
        <v>48.2</v>
      </c>
      <c r="BP12" s="594"/>
      <c r="BQ12" s="594"/>
      <c r="BR12" s="594"/>
      <c r="BS12" s="600" t="s">
        <v>112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273326</v>
      </c>
      <c r="CS12" s="592"/>
      <c r="CT12" s="592"/>
      <c r="CU12" s="592"/>
      <c r="CV12" s="592"/>
      <c r="CW12" s="592"/>
      <c r="CX12" s="592"/>
      <c r="CY12" s="593"/>
      <c r="CZ12" s="594">
        <v>1.7</v>
      </c>
      <c r="DA12" s="594"/>
      <c r="DB12" s="594"/>
      <c r="DC12" s="594"/>
      <c r="DD12" s="600">
        <v>50058</v>
      </c>
      <c r="DE12" s="592"/>
      <c r="DF12" s="592"/>
      <c r="DG12" s="592"/>
      <c r="DH12" s="592"/>
      <c r="DI12" s="592"/>
      <c r="DJ12" s="592"/>
      <c r="DK12" s="592"/>
      <c r="DL12" s="592"/>
      <c r="DM12" s="592"/>
      <c r="DN12" s="592"/>
      <c r="DO12" s="592"/>
      <c r="DP12" s="593"/>
      <c r="DQ12" s="600">
        <v>178291</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42905</v>
      </c>
      <c r="S13" s="592"/>
      <c r="T13" s="592"/>
      <c r="U13" s="592"/>
      <c r="V13" s="592"/>
      <c r="W13" s="592"/>
      <c r="X13" s="592"/>
      <c r="Y13" s="593"/>
      <c r="Z13" s="594">
        <v>0.2</v>
      </c>
      <c r="AA13" s="594"/>
      <c r="AB13" s="594"/>
      <c r="AC13" s="594"/>
      <c r="AD13" s="595">
        <v>42905</v>
      </c>
      <c r="AE13" s="595"/>
      <c r="AF13" s="595"/>
      <c r="AG13" s="595"/>
      <c r="AH13" s="595"/>
      <c r="AI13" s="595"/>
      <c r="AJ13" s="595"/>
      <c r="AK13" s="595"/>
      <c r="AL13" s="596">
        <v>0.4</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1603973</v>
      </c>
      <c r="BH13" s="592"/>
      <c r="BI13" s="592"/>
      <c r="BJ13" s="592"/>
      <c r="BK13" s="592"/>
      <c r="BL13" s="592"/>
      <c r="BM13" s="592"/>
      <c r="BN13" s="593"/>
      <c r="BO13" s="594">
        <v>47.8</v>
      </c>
      <c r="BP13" s="594"/>
      <c r="BQ13" s="594"/>
      <c r="BR13" s="594"/>
      <c r="BS13" s="600" t="s">
        <v>112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1262379</v>
      </c>
      <c r="CS13" s="592"/>
      <c r="CT13" s="592"/>
      <c r="CU13" s="592"/>
      <c r="CV13" s="592"/>
      <c r="CW13" s="592"/>
      <c r="CX13" s="592"/>
      <c r="CY13" s="593"/>
      <c r="CZ13" s="594">
        <v>7.7</v>
      </c>
      <c r="DA13" s="594"/>
      <c r="DB13" s="594"/>
      <c r="DC13" s="594"/>
      <c r="DD13" s="600">
        <v>387001</v>
      </c>
      <c r="DE13" s="592"/>
      <c r="DF13" s="592"/>
      <c r="DG13" s="592"/>
      <c r="DH13" s="592"/>
      <c r="DI13" s="592"/>
      <c r="DJ13" s="592"/>
      <c r="DK13" s="592"/>
      <c r="DL13" s="592"/>
      <c r="DM13" s="592"/>
      <c r="DN13" s="592"/>
      <c r="DO13" s="592"/>
      <c r="DP13" s="593"/>
      <c r="DQ13" s="600">
        <v>985380</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78859</v>
      </c>
      <c r="BH14" s="592"/>
      <c r="BI14" s="592"/>
      <c r="BJ14" s="592"/>
      <c r="BK14" s="592"/>
      <c r="BL14" s="592"/>
      <c r="BM14" s="592"/>
      <c r="BN14" s="593"/>
      <c r="BO14" s="594">
        <v>2.4</v>
      </c>
      <c r="BP14" s="594"/>
      <c r="BQ14" s="594"/>
      <c r="BR14" s="594"/>
      <c r="BS14" s="600" t="s">
        <v>112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713208</v>
      </c>
      <c r="CS14" s="592"/>
      <c r="CT14" s="592"/>
      <c r="CU14" s="592"/>
      <c r="CV14" s="592"/>
      <c r="CW14" s="592"/>
      <c r="CX14" s="592"/>
      <c r="CY14" s="593"/>
      <c r="CZ14" s="594">
        <v>4.4000000000000004</v>
      </c>
      <c r="DA14" s="594"/>
      <c r="DB14" s="594"/>
      <c r="DC14" s="594"/>
      <c r="DD14" s="600">
        <v>203259</v>
      </c>
      <c r="DE14" s="592"/>
      <c r="DF14" s="592"/>
      <c r="DG14" s="592"/>
      <c r="DH14" s="592"/>
      <c r="DI14" s="592"/>
      <c r="DJ14" s="592"/>
      <c r="DK14" s="592"/>
      <c r="DL14" s="592"/>
      <c r="DM14" s="592"/>
      <c r="DN14" s="592"/>
      <c r="DO14" s="592"/>
      <c r="DP14" s="593"/>
      <c r="DQ14" s="600">
        <v>499070</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7710</v>
      </c>
      <c r="S15" s="592"/>
      <c r="T15" s="592"/>
      <c r="U15" s="592"/>
      <c r="V15" s="592"/>
      <c r="W15" s="592"/>
      <c r="X15" s="592"/>
      <c r="Y15" s="593"/>
      <c r="Z15" s="594">
        <v>0</v>
      </c>
      <c r="AA15" s="594"/>
      <c r="AB15" s="594"/>
      <c r="AC15" s="594"/>
      <c r="AD15" s="595">
        <v>7710</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179773</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1331719</v>
      </c>
      <c r="CS15" s="592"/>
      <c r="CT15" s="592"/>
      <c r="CU15" s="592"/>
      <c r="CV15" s="592"/>
      <c r="CW15" s="592"/>
      <c r="CX15" s="592"/>
      <c r="CY15" s="593"/>
      <c r="CZ15" s="594">
        <v>8.1</v>
      </c>
      <c r="DA15" s="594"/>
      <c r="DB15" s="594"/>
      <c r="DC15" s="594"/>
      <c r="DD15" s="600">
        <v>259354</v>
      </c>
      <c r="DE15" s="592"/>
      <c r="DF15" s="592"/>
      <c r="DG15" s="592"/>
      <c r="DH15" s="592"/>
      <c r="DI15" s="592"/>
      <c r="DJ15" s="592"/>
      <c r="DK15" s="592"/>
      <c r="DL15" s="592"/>
      <c r="DM15" s="592"/>
      <c r="DN15" s="592"/>
      <c r="DO15" s="592"/>
      <c r="DP15" s="593"/>
      <c r="DQ15" s="600">
        <v>1102516</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7502643</v>
      </c>
      <c r="S16" s="592"/>
      <c r="T16" s="592"/>
      <c r="U16" s="592"/>
      <c r="V16" s="592"/>
      <c r="W16" s="592"/>
      <c r="X16" s="592"/>
      <c r="Y16" s="593"/>
      <c r="Z16" s="594">
        <v>43.2</v>
      </c>
      <c r="AA16" s="594"/>
      <c r="AB16" s="594"/>
      <c r="AC16" s="594"/>
      <c r="AD16" s="595">
        <v>6242224</v>
      </c>
      <c r="AE16" s="595"/>
      <c r="AF16" s="595"/>
      <c r="AG16" s="595"/>
      <c r="AH16" s="595"/>
      <c r="AI16" s="595"/>
      <c r="AJ16" s="595"/>
      <c r="AK16" s="595"/>
      <c r="AL16" s="596">
        <v>62.1</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v>60105</v>
      </c>
      <c r="BH16" s="592"/>
      <c r="BI16" s="592"/>
      <c r="BJ16" s="592"/>
      <c r="BK16" s="592"/>
      <c r="BL16" s="592"/>
      <c r="BM16" s="592"/>
      <c r="BN16" s="593"/>
      <c r="BO16" s="594">
        <v>1.8</v>
      </c>
      <c r="BP16" s="594"/>
      <c r="BQ16" s="594"/>
      <c r="BR16" s="594"/>
      <c r="BS16" s="600" t="s">
        <v>112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78825</v>
      </c>
      <c r="CS16" s="592"/>
      <c r="CT16" s="592"/>
      <c r="CU16" s="592"/>
      <c r="CV16" s="592"/>
      <c r="CW16" s="592"/>
      <c r="CX16" s="592"/>
      <c r="CY16" s="593"/>
      <c r="CZ16" s="594">
        <v>0.5</v>
      </c>
      <c r="DA16" s="594"/>
      <c r="DB16" s="594"/>
      <c r="DC16" s="594"/>
      <c r="DD16" s="600" t="s">
        <v>112</v>
      </c>
      <c r="DE16" s="592"/>
      <c r="DF16" s="592"/>
      <c r="DG16" s="592"/>
      <c r="DH16" s="592"/>
      <c r="DI16" s="592"/>
      <c r="DJ16" s="592"/>
      <c r="DK16" s="592"/>
      <c r="DL16" s="592"/>
      <c r="DM16" s="592"/>
      <c r="DN16" s="592"/>
      <c r="DO16" s="592"/>
      <c r="DP16" s="593"/>
      <c r="DQ16" s="600">
        <v>35251</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6242224</v>
      </c>
      <c r="S17" s="592"/>
      <c r="T17" s="592"/>
      <c r="U17" s="592"/>
      <c r="V17" s="592"/>
      <c r="W17" s="592"/>
      <c r="X17" s="592"/>
      <c r="Y17" s="593"/>
      <c r="Z17" s="594">
        <v>35.9</v>
      </c>
      <c r="AA17" s="594"/>
      <c r="AB17" s="594"/>
      <c r="AC17" s="594"/>
      <c r="AD17" s="595">
        <v>6242224</v>
      </c>
      <c r="AE17" s="595"/>
      <c r="AF17" s="595"/>
      <c r="AG17" s="595"/>
      <c r="AH17" s="595"/>
      <c r="AI17" s="595"/>
      <c r="AJ17" s="595"/>
      <c r="AK17" s="595"/>
      <c r="AL17" s="596">
        <v>62.1</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2225686</v>
      </c>
      <c r="CS17" s="592"/>
      <c r="CT17" s="592"/>
      <c r="CU17" s="592"/>
      <c r="CV17" s="592"/>
      <c r="CW17" s="592"/>
      <c r="CX17" s="592"/>
      <c r="CY17" s="593"/>
      <c r="CZ17" s="594">
        <v>13.6</v>
      </c>
      <c r="DA17" s="594"/>
      <c r="DB17" s="594"/>
      <c r="DC17" s="594"/>
      <c r="DD17" s="600" t="s">
        <v>112</v>
      </c>
      <c r="DE17" s="592"/>
      <c r="DF17" s="592"/>
      <c r="DG17" s="592"/>
      <c r="DH17" s="592"/>
      <c r="DI17" s="592"/>
      <c r="DJ17" s="592"/>
      <c r="DK17" s="592"/>
      <c r="DL17" s="592"/>
      <c r="DM17" s="592"/>
      <c r="DN17" s="592"/>
      <c r="DO17" s="592"/>
      <c r="DP17" s="593"/>
      <c r="DQ17" s="600">
        <v>2046797</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1253232</v>
      </c>
      <c r="S18" s="592"/>
      <c r="T18" s="592"/>
      <c r="U18" s="592"/>
      <c r="V18" s="592"/>
      <c r="W18" s="592"/>
      <c r="X18" s="592"/>
      <c r="Y18" s="593"/>
      <c r="Z18" s="594">
        <v>7.2</v>
      </c>
      <c r="AA18" s="594"/>
      <c r="AB18" s="594"/>
      <c r="AC18" s="594"/>
      <c r="AD18" s="595" t="s">
        <v>112</v>
      </c>
      <c r="AE18" s="595"/>
      <c r="AF18" s="595"/>
      <c r="AG18" s="595"/>
      <c r="AH18" s="595"/>
      <c r="AI18" s="595"/>
      <c r="AJ18" s="595"/>
      <c r="AK18" s="595"/>
      <c r="AL18" s="596" t="s">
        <v>112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7187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97424</v>
      </c>
      <c r="BH19" s="592"/>
      <c r="BI19" s="592"/>
      <c r="BJ19" s="592"/>
      <c r="BK19" s="592"/>
      <c r="BL19" s="592"/>
      <c r="BM19" s="592"/>
      <c r="BN19" s="593"/>
      <c r="BO19" s="594">
        <v>2.9</v>
      </c>
      <c r="BP19" s="594"/>
      <c r="BQ19" s="594"/>
      <c r="BR19" s="594"/>
      <c r="BS19" s="600" t="s">
        <v>112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11383180</v>
      </c>
      <c r="S20" s="592"/>
      <c r="T20" s="592"/>
      <c r="U20" s="592"/>
      <c r="V20" s="592"/>
      <c r="W20" s="592"/>
      <c r="X20" s="592"/>
      <c r="Y20" s="593"/>
      <c r="Z20" s="594">
        <v>65.5</v>
      </c>
      <c r="AA20" s="594"/>
      <c r="AB20" s="594"/>
      <c r="AC20" s="594"/>
      <c r="AD20" s="595">
        <v>10026608</v>
      </c>
      <c r="AE20" s="595"/>
      <c r="AF20" s="595"/>
      <c r="AG20" s="595"/>
      <c r="AH20" s="595"/>
      <c r="AI20" s="595"/>
      <c r="AJ20" s="595"/>
      <c r="AK20" s="595"/>
      <c r="AL20" s="596">
        <v>99.7</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97424</v>
      </c>
      <c r="BH20" s="592"/>
      <c r="BI20" s="592"/>
      <c r="BJ20" s="592"/>
      <c r="BK20" s="592"/>
      <c r="BL20" s="592"/>
      <c r="BM20" s="592"/>
      <c r="BN20" s="593"/>
      <c r="BO20" s="594">
        <v>2.9</v>
      </c>
      <c r="BP20" s="594"/>
      <c r="BQ20" s="594"/>
      <c r="BR20" s="594"/>
      <c r="BS20" s="600" t="s">
        <v>112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16379400</v>
      </c>
      <c r="CS20" s="592"/>
      <c r="CT20" s="592"/>
      <c r="CU20" s="592"/>
      <c r="CV20" s="592"/>
      <c r="CW20" s="592"/>
      <c r="CX20" s="592"/>
      <c r="CY20" s="593"/>
      <c r="CZ20" s="594">
        <v>100</v>
      </c>
      <c r="DA20" s="594"/>
      <c r="DB20" s="594"/>
      <c r="DC20" s="594"/>
      <c r="DD20" s="600">
        <v>1460963</v>
      </c>
      <c r="DE20" s="592"/>
      <c r="DF20" s="592"/>
      <c r="DG20" s="592"/>
      <c r="DH20" s="592"/>
      <c r="DI20" s="592"/>
      <c r="DJ20" s="592"/>
      <c r="DK20" s="592"/>
      <c r="DL20" s="592"/>
      <c r="DM20" s="592"/>
      <c r="DN20" s="592"/>
      <c r="DO20" s="592"/>
      <c r="DP20" s="593"/>
      <c r="DQ20" s="600">
        <v>12403442</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5017</v>
      </c>
      <c r="S21" s="592"/>
      <c r="T21" s="592"/>
      <c r="U21" s="592"/>
      <c r="V21" s="592"/>
      <c r="W21" s="592"/>
      <c r="X21" s="592"/>
      <c r="Y21" s="593"/>
      <c r="Z21" s="594">
        <v>0</v>
      </c>
      <c r="AA21" s="594"/>
      <c r="AB21" s="594"/>
      <c r="AC21" s="594"/>
      <c r="AD21" s="595">
        <v>5017</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1271</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102982</v>
      </c>
      <c r="S22" s="592"/>
      <c r="T22" s="592"/>
      <c r="U22" s="592"/>
      <c r="V22" s="592"/>
      <c r="W22" s="592"/>
      <c r="X22" s="592"/>
      <c r="Y22" s="593"/>
      <c r="Z22" s="594">
        <v>0.6</v>
      </c>
      <c r="AA22" s="594"/>
      <c r="AB22" s="594"/>
      <c r="AC22" s="594"/>
      <c r="AD22" s="595" t="s">
        <v>112</v>
      </c>
      <c r="AE22" s="595"/>
      <c r="AF22" s="595"/>
      <c r="AG22" s="595"/>
      <c r="AH22" s="595"/>
      <c r="AI22" s="595"/>
      <c r="AJ22" s="595"/>
      <c r="AK22" s="595"/>
      <c r="AL22" s="596" t="s">
        <v>112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378226</v>
      </c>
      <c r="S23" s="592"/>
      <c r="T23" s="592"/>
      <c r="U23" s="592"/>
      <c r="V23" s="592"/>
      <c r="W23" s="592"/>
      <c r="X23" s="592"/>
      <c r="Y23" s="593"/>
      <c r="Z23" s="594">
        <v>2.2000000000000002</v>
      </c>
      <c r="AA23" s="594"/>
      <c r="AB23" s="594"/>
      <c r="AC23" s="594"/>
      <c r="AD23" s="595">
        <v>13204</v>
      </c>
      <c r="AE23" s="595"/>
      <c r="AF23" s="595"/>
      <c r="AG23" s="595"/>
      <c r="AH23" s="595"/>
      <c r="AI23" s="595"/>
      <c r="AJ23" s="595"/>
      <c r="AK23" s="595"/>
      <c r="AL23" s="596">
        <v>0.1</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96153</v>
      </c>
      <c r="BH23" s="592"/>
      <c r="BI23" s="592"/>
      <c r="BJ23" s="592"/>
      <c r="BK23" s="592"/>
      <c r="BL23" s="592"/>
      <c r="BM23" s="592"/>
      <c r="BN23" s="593"/>
      <c r="BO23" s="594">
        <v>2.9</v>
      </c>
      <c r="BP23" s="594"/>
      <c r="BQ23" s="594"/>
      <c r="BR23" s="594"/>
      <c r="BS23" s="600" t="s">
        <v>112</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60741</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7527483</v>
      </c>
      <c r="CS24" s="581"/>
      <c r="CT24" s="581"/>
      <c r="CU24" s="581"/>
      <c r="CV24" s="581"/>
      <c r="CW24" s="581"/>
      <c r="CX24" s="581"/>
      <c r="CY24" s="582"/>
      <c r="CZ24" s="618">
        <v>46</v>
      </c>
      <c r="DA24" s="619"/>
      <c r="DB24" s="619"/>
      <c r="DC24" s="620"/>
      <c r="DD24" s="617">
        <v>5862796</v>
      </c>
      <c r="DE24" s="581"/>
      <c r="DF24" s="581"/>
      <c r="DG24" s="581"/>
      <c r="DH24" s="581"/>
      <c r="DI24" s="581"/>
      <c r="DJ24" s="581"/>
      <c r="DK24" s="582"/>
      <c r="DL24" s="617">
        <v>5696245</v>
      </c>
      <c r="DM24" s="581"/>
      <c r="DN24" s="581"/>
      <c r="DO24" s="581"/>
      <c r="DP24" s="581"/>
      <c r="DQ24" s="581"/>
      <c r="DR24" s="581"/>
      <c r="DS24" s="581"/>
      <c r="DT24" s="581"/>
      <c r="DU24" s="581"/>
      <c r="DV24" s="582"/>
      <c r="DW24" s="585">
        <v>53.1</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1281877</v>
      </c>
      <c r="S25" s="592"/>
      <c r="T25" s="592"/>
      <c r="U25" s="592"/>
      <c r="V25" s="592"/>
      <c r="W25" s="592"/>
      <c r="X25" s="592"/>
      <c r="Y25" s="593"/>
      <c r="Z25" s="594">
        <v>7.4</v>
      </c>
      <c r="AA25" s="594"/>
      <c r="AB25" s="594"/>
      <c r="AC25" s="594"/>
      <c r="AD25" s="595" t="s">
        <v>112</v>
      </c>
      <c r="AE25" s="595"/>
      <c r="AF25" s="595"/>
      <c r="AG25" s="595"/>
      <c r="AH25" s="595"/>
      <c r="AI25" s="595"/>
      <c r="AJ25" s="595"/>
      <c r="AK25" s="595"/>
      <c r="AL25" s="596" t="s">
        <v>112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3321907</v>
      </c>
      <c r="CS25" s="623"/>
      <c r="CT25" s="623"/>
      <c r="CU25" s="623"/>
      <c r="CV25" s="623"/>
      <c r="CW25" s="623"/>
      <c r="CX25" s="623"/>
      <c r="CY25" s="624"/>
      <c r="CZ25" s="625">
        <v>20.3</v>
      </c>
      <c r="DA25" s="626"/>
      <c r="DB25" s="626"/>
      <c r="DC25" s="627"/>
      <c r="DD25" s="600">
        <v>3126290</v>
      </c>
      <c r="DE25" s="623"/>
      <c r="DF25" s="623"/>
      <c r="DG25" s="623"/>
      <c r="DH25" s="623"/>
      <c r="DI25" s="623"/>
      <c r="DJ25" s="623"/>
      <c r="DK25" s="624"/>
      <c r="DL25" s="600">
        <v>2960430</v>
      </c>
      <c r="DM25" s="623"/>
      <c r="DN25" s="623"/>
      <c r="DO25" s="623"/>
      <c r="DP25" s="623"/>
      <c r="DQ25" s="623"/>
      <c r="DR25" s="623"/>
      <c r="DS25" s="623"/>
      <c r="DT25" s="623"/>
      <c r="DU25" s="623"/>
      <c r="DV25" s="624"/>
      <c r="DW25" s="596">
        <v>27.6</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1954740</v>
      </c>
      <c r="CS26" s="592"/>
      <c r="CT26" s="592"/>
      <c r="CU26" s="592"/>
      <c r="CV26" s="592"/>
      <c r="CW26" s="592"/>
      <c r="CX26" s="592"/>
      <c r="CY26" s="593"/>
      <c r="CZ26" s="625">
        <v>11.9</v>
      </c>
      <c r="DA26" s="626"/>
      <c r="DB26" s="626"/>
      <c r="DC26" s="627"/>
      <c r="DD26" s="600">
        <v>1818064</v>
      </c>
      <c r="DE26" s="592"/>
      <c r="DF26" s="592"/>
      <c r="DG26" s="592"/>
      <c r="DH26" s="592"/>
      <c r="DI26" s="592"/>
      <c r="DJ26" s="592"/>
      <c r="DK26" s="593"/>
      <c r="DL26" s="600" t="s">
        <v>217</v>
      </c>
      <c r="DM26" s="592"/>
      <c r="DN26" s="592"/>
      <c r="DO26" s="592"/>
      <c r="DP26" s="592"/>
      <c r="DQ26" s="592"/>
      <c r="DR26" s="592"/>
      <c r="DS26" s="592"/>
      <c r="DT26" s="592"/>
      <c r="DU26" s="592"/>
      <c r="DV26" s="593"/>
      <c r="DW26" s="596" t="s">
        <v>217</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1207707</v>
      </c>
      <c r="S27" s="592"/>
      <c r="T27" s="592"/>
      <c r="U27" s="592"/>
      <c r="V27" s="592"/>
      <c r="W27" s="592"/>
      <c r="X27" s="592"/>
      <c r="Y27" s="593"/>
      <c r="Z27" s="594">
        <v>6.9</v>
      </c>
      <c r="AA27" s="594"/>
      <c r="AB27" s="594"/>
      <c r="AC27" s="594"/>
      <c r="AD27" s="595" t="s">
        <v>112</v>
      </c>
      <c r="AE27" s="595"/>
      <c r="AF27" s="595"/>
      <c r="AG27" s="595"/>
      <c r="AH27" s="595"/>
      <c r="AI27" s="595"/>
      <c r="AJ27" s="595"/>
      <c r="AK27" s="595"/>
      <c r="AL27" s="596" t="s">
        <v>112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3354193</v>
      </c>
      <c r="BH27" s="592"/>
      <c r="BI27" s="592"/>
      <c r="BJ27" s="592"/>
      <c r="BK27" s="592"/>
      <c r="BL27" s="592"/>
      <c r="BM27" s="592"/>
      <c r="BN27" s="593"/>
      <c r="BO27" s="594">
        <v>100</v>
      </c>
      <c r="BP27" s="594"/>
      <c r="BQ27" s="594"/>
      <c r="BR27" s="594"/>
      <c r="BS27" s="600">
        <v>37970</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1979890</v>
      </c>
      <c r="CS27" s="623"/>
      <c r="CT27" s="623"/>
      <c r="CU27" s="623"/>
      <c r="CV27" s="623"/>
      <c r="CW27" s="623"/>
      <c r="CX27" s="623"/>
      <c r="CY27" s="624"/>
      <c r="CZ27" s="625">
        <v>12.1</v>
      </c>
      <c r="DA27" s="626"/>
      <c r="DB27" s="626"/>
      <c r="DC27" s="627"/>
      <c r="DD27" s="600">
        <v>689709</v>
      </c>
      <c r="DE27" s="623"/>
      <c r="DF27" s="623"/>
      <c r="DG27" s="623"/>
      <c r="DH27" s="623"/>
      <c r="DI27" s="623"/>
      <c r="DJ27" s="623"/>
      <c r="DK27" s="624"/>
      <c r="DL27" s="600">
        <v>689018</v>
      </c>
      <c r="DM27" s="623"/>
      <c r="DN27" s="623"/>
      <c r="DO27" s="623"/>
      <c r="DP27" s="623"/>
      <c r="DQ27" s="623"/>
      <c r="DR27" s="623"/>
      <c r="DS27" s="623"/>
      <c r="DT27" s="623"/>
      <c r="DU27" s="623"/>
      <c r="DV27" s="624"/>
      <c r="DW27" s="596">
        <v>6.4</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56732</v>
      </c>
      <c r="S28" s="592"/>
      <c r="T28" s="592"/>
      <c r="U28" s="592"/>
      <c r="V28" s="592"/>
      <c r="W28" s="592"/>
      <c r="X28" s="592"/>
      <c r="Y28" s="593"/>
      <c r="Z28" s="594">
        <v>0.3</v>
      </c>
      <c r="AA28" s="594"/>
      <c r="AB28" s="594"/>
      <c r="AC28" s="594"/>
      <c r="AD28" s="595">
        <v>10409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2225686</v>
      </c>
      <c r="CS28" s="592"/>
      <c r="CT28" s="592"/>
      <c r="CU28" s="592"/>
      <c r="CV28" s="592"/>
      <c r="CW28" s="592"/>
      <c r="CX28" s="592"/>
      <c r="CY28" s="593"/>
      <c r="CZ28" s="625">
        <v>13.6</v>
      </c>
      <c r="DA28" s="626"/>
      <c r="DB28" s="626"/>
      <c r="DC28" s="627"/>
      <c r="DD28" s="600">
        <v>2046797</v>
      </c>
      <c r="DE28" s="592"/>
      <c r="DF28" s="592"/>
      <c r="DG28" s="592"/>
      <c r="DH28" s="592"/>
      <c r="DI28" s="592"/>
      <c r="DJ28" s="592"/>
      <c r="DK28" s="593"/>
      <c r="DL28" s="600">
        <v>2046797</v>
      </c>
      <c r="DM28" s="592"/>
      <c r="DN28" s="592"/>
      <c r="DO28" s="592"/>
      <c r="DP28" s="592"/>
      <c r="DQ28" s="592"/>
      <c r="DR28" s="592"/>
      <c r="DS28" s="592"/>
      <c r="DT28" s="592"/>
      <c r="DU28" s="592"/>
      <c r="DV28" s="593"/>
      <c r="DW28" s="596">
        <v>19.100000000000001</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10776</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2225686</v>
      </c>
      <c r="CS29" s="623"/>
      <c r="CT29" s="623"/>
      <c r="CU29" s="623"/>
      <c r="CV29" s="623"/>
      <c r="CW29" s="623"/>
      <c r="CX29" s="623"/>
      <c r="CY29" s="624"/>
      <c r="CZ29" s="625">
        <v>13.6</v>
      </c>
      <c r="DA29" s="626"/>
      <c r="DB29" s="626"/>
      <c r="DC29" s="627"/>
      <c r="DD29" s="600">
        <v>2046797</v>
      </c>
      <c r="DE29" s="623"/>
      <c r="DF29" s="623"/>
      <c r="DG29" s="623"/>
      <c r="DH29" s="623"/>
      <c r="DI29" s="623"/>
      <c r="DJ29" s="623"/>
      <c r="DK29" s="624"/>
      <c r="DL29" s="600">
        <v>2046797</v>
      </c>
      <c r="DM29" s="623"/>
      <c r="DN29" s="623"/>
      <c r="DO29" s="623"/>
      <c r="DP29" s="623"/>
      <c r="DQ29" s="623"/>
      <c r="DR29" s="623"/>
      <c r="DS29" s="623"/>
      <c r="DT29" s="623"/>
      <c r="DU29" s="623"/>
      <c r="DV29" s="624"/>
      <c r="DW29" s="596">
        <v>19.100000000000001</v>
      </c>
      <c r="DX29" s="621"/>
      <c r="DY29" s="621"/>
      <c r="DZ29" s="621"/>
      <c r="EA29" s="621"/>
      <c r="EB29" s="621"/>
      <c r="EC29" s="622"/>
    </row>
    <row r="30" spans="2:133" ht="11.25" customHeight="1">
      <c r="B30" s="588" t="s">
        <v>291</v>
      </c>
      <c r="C30" s="589"/>
      <c r="D30" s="589"/>
      <c r="E30" s="589"/>
      <c r="F30" s="589"/>
      <c r="G30" s="589"/>
      <c r="H30" s="589"/>
      <c r="I30" s="589"/>
      <c r="J30" s="589"/>
      <c r="K30" s="589"/>
      <c r="L30" s="589"/>
      <c r="M30" s="589"/>
      <c r="N30" s="589"/>
      <c r="O30" s="589"/>
      <c r="P30" s="589"/>
      <c r="Q30" s="590"/>
      <c r="R30" s="591">
        <v>17941</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98.6</v>
      </c>
      <c r="BH30" s="650"/>
      <c r="BI30" s="650"/>
      <c r="BJ30" s="650"/>
      <c r="BK30" s="650"/>
      <c r="BL30" s="650"/>
      <c r="BM30" s="586">
        <v>93.9</v>
      </c>
      <c r="BN30" s="650"/>
      <c r="BO30" s="650"/>
      <c r="BP30" s="650"/>
      <c r="BQ30" s="651"/>
      <c r="BR30" s="649">
        <v>98.5</v>
      </c>
      <c r="BS30" s="650"/>
      <c r="BT30" s="650"/>
      <c r="BU30" s="650"/>
      <c r="BV30" s="650"/>
      <c r="BW30" s="650"/>
      <c r="BX30" s="586">
        <v>92.1</v>
      </c>
      <c r="BY30" s="650"/>
      <c r="BZ30" s="650"/>
      <c r="CA30" s="650"/>
      <c r="CB30" s="651"/>
      <c r="CD30" s="654"/>
      <c r="CE30" s="655"/>
      <c r="CF30" s="605" t="s">
        <v>294</v>
      </c>
      <c r="CG30" s="606"/>
      <c r="CH30" s="606"/>
      <c r="CI30" s="606"/>
      <c r="CJ30" s="606"/>
      <c r="CK30" s="606"/>
      <c r="CL30" s="606"/>
      <c r="CM30" s="606"/>
      <c r="CN30" s="606"/>
      <c r="CO30" s="606"/>
      <c r="CP30" s="606"/>
      <c r="CQ30" s="607"/>
      <c r="CR30" s="591">
        <v>1969899</v>
      </c>
      <c r="CS30" s="592"/>
      <c r="CT30" s="592"/>
      <c r="CU30" s="592"/>
      <c r="CV30" s="592"/>
      <c r="CW30" s="592"/>
      <c r="CX30" s="592"/>
      <c r="CY30" s="593"/>
      <c r="CZ30" s="625">
        <v>12</v>
      </c>
      <c r="DA30" s="626"/>
      <c r="DB30" s="626"/>
      <c r="DC30" s="627"/>
      <c r="DD30" s="600">
        <v>1822704</v>
      </c>
      <c r="DE30" s="592"/>
      <c r="DF30" s="592"/>
      <c r="DG30" s="592"/>
      <c r="DH30" s="592"/>
      <c r="DI30" s="592"/>
      <c r="DJ30" s="592"/>
      <c r="DK30" s="593"/>
      <c r="DL30" s="600">
        <v>1822704</v>
      </c>
      <c r="DM30" s="592"/>
      <c r="DN30" s="592"/>
      <c r="DO30" s="592"/>
      <c r="DP30" s="592"/>
      <c r="DQ30" s="592"/>
      <c r="DR30" s="592"/>
      <c r="DS30" s="592"/>
      <c r="DT30" s="592"/>
      <c r="DU30" s="592"/>
      <c r="DV30" s="593"/>
      <c r="DW30" s="596">
        <v>17</v>
      </c>
      <c r="DX30" s="621"/>
      <c r="DY30" s="621"/>
      <c r="DZ30" s="621"/>
      <c r="EA30" s="621"/>
      <c r="EB30" s="621"/>
      <c r="EC30" s="622"/>
    </row>
    <row r="31" spans="2:133" ht="11.25" customHeight="1">
      <c r="B31" s="588" t="s">
        <v>295</v>
      </c>
      <c r="C31" s="589"/>
      <c r="D31" s="589"/>
      <c r="E31" s="589"/>
      <c r="F31" s="589"/>
      <c r="G31" s="589"/>
      <c r="H31" s="589"/>
      <c r="I31" s="589"/>
      <c r="J31" s="589"/>
      <c r="K31" s="589"/>
      <c r="L31" s="589"/>
      <c r="M31" s="589"/>
      <c r="N31" s="589"/>
      <c r="O31" s="589"/>
      <c r="P31" s="589"/>
      <c r="Q31" s="590"/>
      <c r="R31" s="591">
        <v>1111117</v>
      </c>
      <c r="S31" s="592"/>
      <c r="T31" s="592"/>
      <c r="U31" s="592"/>
      <c r="V31" s="592"/>
      <c r="W31" s="592"/>
      <c r="X31" s="592"/>
      <c r="Y31" s="593"/>
      <c r="Z31" s="594">
        <v>6.4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99.1</v>
      </c>
      <c r="BH31" s="623"/>
      <c r="BI31" s="623"/>
      <c r="BJ31" s="623"/>
      <c r="BK31" s="623"/>
      <c r="BL31" s="623"/>
      <c r="BM31" s="597">
        <v>97</v>
      </c>
      <c r="BN31" s="647"/>
      <c r="BO31" s="647"/>
      <c r="BP31" s="647"/>
      <c r="BQ31" s="648"/>
      <c r="BR31" s="646">
        <v>98.8</v>
      </c>
      <c r="BS31" s="623"/>
      <c r="BT31" s="623"/>
      <c r="BU31" s="623"/>
      <c r="BV31" s="623"/>
      <c r="BW31" s="623"/>
      <c r="BX31" s="597">
        <v>96.6</v>
      </c>
      <c r="BY31" s="647"/>
      <c r="BZ31" s="647"/>
      <c r="CA31" s="647"/>
      <c r="CB31" s="648"/>
      <c r="CD31" s="654"/>
      <c r="CE31" s="655"/>
      <c r="CF31" s="605" t="s">
        <v>298</v>
      </c>
      <c r="CG31" s="606"/>
      <c r="CH31" s="606"/>
      <c r="CI31" s="606"/>
      <c r="CJ31" s="606"/>
      <c r="CK31" s="606"/>
      <c r="CL31" s="606"/>
      <c r="CM31" s="606"/>
      <c r="CN31" s="606"/>
      <c r="CO31" s="606"/>
      <c r="CP31" s="606"/>
      <c r="CQ31" s="607"/>
      <c r="CR31" s="591">
        <v>255787</v>
      </c>
      <c r="CS31" s="623"/>
      <c r="CT31" s="623"/>
      <c r="CU31" s="623"/>
      <c r="CV31" s="623"/>
      <c r="CW31" s="623"/>
      <c r="CX31" s="623"/>
      <c r="CY31" s="624"/>
      <c r="CZ31" s="625">
        <v>1.6</v>
      </c>
      <c r="DA31" s="626"/>
      <c r="DB31" s="626"/>
      <c r="DC31" s="627"/>
      <c r="DD31" s="600">
        <v>224093</v>
      </c>
      <c r="DE31" s="623"/>
      <c r="DF31" s="623"/>
      <c r="DG31" s="623"/>
      <c r="DH31" s="623"/>
      <c r="DI31" s="623"/>
      <c r="DJ31" s="623"/>
      <c r="DK31" s="624"/>
      <c r="DL31" s="600">
        <v>224093</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299</v>
      </c>
      <c r="C32" s="589"/>
      <c r="D32" s="589"/>
      <c r="E32" s="589"/>
      <c r="F32" s="589"/>
      <c r="G32" s="589"/>
      <c r="H32" s="589"/>
      <c r="I32" s="589"/>
      <c r="J32" s="589"/>
      <c r="K32" s="589"/>
      <c r="L32" s="589"/>
      <c r="M32" s="589"/>
      <c r="N32" s="589"/>
      <c r="O32" s="589"/>
      <c r="P32" s="589"/>
      <c r="Q32" s="590"/>
      <c r="R32" s="591">
        <v>193411</v>
      </c>
      <c r="S32" s="592"/>
      <c r="T32" s="592"/>
      <c r="U32" s="592"/>
      <c r="V32" s="592"/>
      <c r="W32" s="592"/>
      <c r="X32" s="592"/>
      <c r="Y32" s="593"/>
      <c r="Z32" s="594">
        <v>1.1000000000000001</v>
      </c>
      <c r="AA32" s="594"/>
      <c r="AB32" s="594"/>
      <c r="AC32" s="594"/>
      <c r="AD32" s="595">
        <v>679</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v>
      </c>
      <c r="BH32" s="659"/>
      <c r="BI32" s="659"/>
      <c r="BJ32" s="659"/>
      <c r="BK32" s="659"/>
      <c r="BL32" s="659"/>
      <c r="BM32" s="660">
        <v>90.6</v>
      </c>
      <c r="BN32" s="659"/>
      <c r="BO32" s="659"/>
      <c r="BP32" s="659"/>
      <c r="BQ32" s="661"/>
      <c r="BR32" s="658">
        <v>98.1</v>
      </c>
      <c r="BS32" s="659"/>
      <c r="BT32" s="659"/>
      <c r="BU32" s="659"/>
      <c r="BV32" s="659"/>
      <c r="BW32" s="659"/>
      <c r="BX32" s="660">
        <v>87.8</v>
      </c>
      <c r="BY32" s="659"/>
      <c r="BZ32" s="659"/>
      <c r="CA32" s="659"/>
      <c r="CB32" s="661"/>
      <c r="CD32" s="656"/>
      <c r="CE32" s="657"/>
      <c r="CF32" s="605" t="s">
        <v>301</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302</v>
      </c>
      <c r="C33" s="589"/>
      <c r="D33" s="589"/>
      <c r="E33" s="589"/>
      <c r="F33" s="589"/>
      <c r="G33" s="589"/>
      <c r="H33" s="589"/>
      <c r="I33" s="589"/>
      <c r="J33" s="589"/>
      <c r="K33" s="589"/>
      <c r="L33" s="589"/>
      <c r="M33" s="589"/>
      <c r="N33" s="589"/>
      <c r="O33" s="589"/>
      <c r="P33" s="589"/>
      <c r="Q33" s="590"/>
      <c r="R33" s="591">
        <v>1567400</v>
      </c>
      <c r="S33" s="592"/>
      <c r="T33" s="592"/>
      <c r="U33" s="592"/>
      <c r="V33" s="592"/>
      <c r="W33" s="592"/>
      <c r="X33" s="592"/>
      <c r="Y33" s="593"/>
      <c r="Z33" s="594">
        <v>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7312129</v>
      </c>
      <c r="CS33" s="623"/>
      <c r="CT33" s="623"/>
      <c r="CU33" s="623"/>
      <c r="CV33" s="623"/>
      <c r="CW33" s="623"/>
      <c r="CX33" s="623"/>
      <c r="CY33" s="624"/>
      <c r="CZ33" s="625">
        <v>44.6</v>
      </c>
      <c r="DA33" s="626"/>
      <c r="DB33" s="626"/>
      <c r="DC33" s="627"/>
      <c r="DD33" s="600">
        <v>6057776</v>
      </c>
      <c r="DE33" s="623"/>
      <c r="DF33" s="623"/>
      <c r="DG33" s="623"/>
      <c r="DH33" s="623"/>
      <c r="DI33" s="623"/>
      <c r="DJ33" s="623"/>
      <c r="DK33" s="624"/>
      <c r="DL33" s="600">
        <v>3974472</v>
      </c>
      <c r="DM33" s="623"/>
      <c r="DN33" s="623"/>
      <c r="DO33" s="623"/>
      <c r="DP33" s="623"/>
      <c r="DQ33" s="623"/>
      <c r="DR33" s="623"/>
      <c r="DS33" s="623"/>
      <c r="DT33" s="623"/>
      <c r="DU33" s="623"/>
      <c r="DV33" s="624"/>
      <c r="DW33" s="596">
        <v>37.1</v>
      </c>
      <c r="DX33" s="621"/>
      <c r="DY33" s="621"/>
      <c r="DZ33" s="621"/>
      <c r="EA33" s="621"/>
      <c r="EB33" s="621"/>
      <c r="EC33" s="622"/>
    </row>
    <row r="34" spans="2:133" ht="11.25" customHeight="1">
      <c r="B34" s="588" t="s">
        <v>304</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2049777</v>
      </c>
      <c r="CS34" s="592"/>
      <c r="CT34" s="592"/>
      <c r="CU34" s="592"/>
      <c r="CV34" s="592"/>
      <c r="CW34" s="592"/>
      <c r="CX34" s="592"/>
      <c r="CY34" s="593"/>
      <c r="CZ34" s="625">
        <v>12.5</v>
      </c>
      <c r="DA34" s="626"/>
      <c r="DB34" s="626"/>
      <c r="DC34" s="627"/>
      <c r="DD34" s="600">
        <v>1479028</v>
      </c>
      <c r="DE34" s="592"/>
      <c r="DF34" s="592"/>
      <c r="DG34" s="592"/>
      <c r="DH34" s="592"/>
      <c r="DI34" s="592"/>
      <c r="DJ34" s="592"/>
      <c r="DK34" s="593"/>
      <c r="DL34" s="600">
        <v>1286316</v>
      </c>
      <c r="DM34" s="592"/>
      <c r="DN34" s="592"/>
      <c r="DO34" s="592"/>
      <c r="DP34" s="592"/>
      <c r="DQ34" s="592"/>
      <c r="DR34" s="592"/>
      <c r="DS34" s="592"/>
      <c r="DT34" s="592"/>
      <c r="DU34" s="592"/>
      <c r="DV34" s="593"/>
      <c r="DW34" s="596">
        <v>12</v>
      </c>
      <c r="DX34" s="621"/>
      <c r="DY34" s="621"/>
      <c r="DZ34" s="621"/>
      <c r="EA34" s="621"/>
      <c r="EB34" s="621"/>
      <c r="EC34" s="622"/>
    </row>
    <row r="35" spans="2:133" ht="11.25" customHeight="1">
      <c r="B35" s="588" t="s">
        <v>308</v>
      </c>
      <c r="C35" s="589"/>
      <c r="D35" s="589"/>
      <c r="E35" s="589"/>
      <c r="F35" s="589"/>
      <c r="G35" s="589"/>
      <c r="H35" s="589"/>
      <c r="I35" s="589"/>
      <c r="J35" s="589"/>
      <c r="K35" s="589"/>
      <c r="L35" s="589"/>
      <c r="M35" s="589"/>
      <c r="N35" s="589"/>
      <c r="O35" s="589"/>
      <c r="P35" s="589"/>
      <c r="Q35" s="590"/>
      <c r="R35" s="591">
        <v>666300</v>
      </c>
      <c r="S35" s="592"/>
      <c r="T35" s="592"/>
      <c r="U35" s="592"/>
      <c r="V35" s="592"/>
      <c r="W35" s="592"/>
      <c r="X35" s="592"/>
      <c r="Y35" s="593"/>
      <c r="Z35" s="594">
        <v>3.8</v>
      </c>
      <c r="AA35" s="594"/>
      <c r="AB35" s="594"/>
      <c r="AC35" s="594"/>
      <c r="AD35" s="595" t="s">
        <v>112</v>
      </c>
      <c r="AE35" s="595"/>
      <c r="AF35" s="595"/>
      <c r="AG35" s="595"/>
      <c r="AH35" s="595"/>
      <c r="AI35" s="595"/>
      <c r="AJ35" s="595"/>
      <c r="AK35" s="595"/>
      <c r="AL35" s="596" t="s">
        <v>112</v>
      </c>
      <c r="AM35" s="597"/>
      <c r="AN35" s="597"/>
      <c r="AO35" s="598"/>
      <c r="AP35" s="186"/>
      <c r="AQ35" s="602" t="s">
        <v>309</v>
      </c>
      <c r="AR35" s="603"/>
      <c r="AS35" s="603"/>
      <c r="AT35" s="603"/>
      <c r="AU35" s="603"/>
      <c r="AV35" s="603"/>
      <c r="AW35" s="603"/>
      <c r="AX35" s="603"/>
      <c r="AY35" s="604"/>
      <c r="AZ35" s="580">
        <v>3141686</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225186</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113431</v>
      </c>
      <c r="CS35" s="623"/>
      <c r="CT35" s="623"/>
      <c r="CU35" s="623"/>
      <c r="CV35" s="623"/>
      <c r="CW35" s="623"/>
      <c r="CX35" s="623"/>
      <c r="CY35" s="624"/>
      <c r="CZ35" s="625">
        <v>0.7</v>
      </c>
      <c r="DA35" s="626"/>
      <c r="DB35" s="626"/>
      <c r="DC35" s="627"/>
      <c r="DD35" s="600">
        <v>98976</v>
      </c>
      <c r="DE35" s="623"/>
      <c r="DF35" s="623"/>
      <c r="DG35" s="623"/>
      <c r="DH35" s="623"/>
      <c r="DI35" s="623"/>
      <c r="DJ35" s="623"/>
      <c r="DK35" s="624"/>
      <c r="DL35" s="600">
        <v>98492</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312</v>
      </c>
      <c r="C36" s="635"/>
      <c r="D36" s="635"/>
      <c r="E36" s="635"/>
      <c r="F36" s="635"/>
      <c r="G36" s="635"/>
      <c r="H36" s="635"/>
      <c r="I36" s="635"/>
      <c r="J36" s="635"/>
      <c r="K36" s="635"/>
      <c r="L36" s="635"/>
      <c r="M36" s="635"/>
      <c r="N36" s="635"/>
      <c r="O36" s="635"/>
      <c r="P36" s="635"/>
      <c r="Q36" s="636"/>
      <c r="R36" s="663">
        <v>17377107</v>
      </c>
      <c r="S36" s="664"/>
      <c r="T36" s="664"/>
      <c r="U36" s="664"/>
      <c r="V36" s="664"/>
      <c r="W36" s="664"/>
      <c r="X36" s="664"/>
      <c r="Y36" s="665"/>
      <c r="Z36" s="666">
        <v>100</v>
      </c>
      <c r="AA36" s="666"/>
      <c r="AB36" s="666"/>
      <c r="AC36" s="666"/>
      <c r="AD36" s="667">
        <v>10055917</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811167</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146886</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2643405</v>
      </c>
      <c r="CS36" s="592"/>
      <c r="CT36" s="592"/>
      <c r="CU36" s="592"/>
      <c r="CV36" s="592"/>
      <c r="CW36" s="592"/>
      <c r="CX36" s="592"/>
      <c r="CY36" s="593"/>
      <c r="CZ36" s="625">
        <v>16.100000000000001</v>
      </c>
      <c r="DA36" s="626"/>
      <c r="DB36" s="626"/>
      <c r="DC36" s="627"/>
      <c r="DD36" s="600">
        <v>2193007</v>
      </c>
      <c r="DE36" s="592"/>
      <c r="DF36" s="592"/>
      <c r="DG36" s="592"/>
      <c r="DH36" s="592"/>
      <c r="DI36" s="592"/>
      <c r="DJ36" s="592"/>
      <c r="DK36" s="593"/>
      <c r="DL36" s="600">
        <v>1454837</v>
      </c>
      <c r="DM36" s="592"/>
      <c r="DN36" s="592"/>
      <c r="DO36" s="592"/>
      <c r="DP36" s="592"/>
      <c r="DQ36" s="592"/>
      <c r="DR36" s="592"/>
      <c r="DS36" s="592"/>
      <c r="DT36" s="592"/>
      <c r="DU36" s="592"/>
      <c r="DV36" s="593"/>
      <c r="DW36" s="596">
        <v>13.6</v>
      </c>
      <c r="DX36" s="621"/>
      <c r="DY36" s="621"/>
      <c r="DZ36" s="621"/>
      <c r="EA36" s="621"/>
      <c r="EB36" s="621"/>
      <c r="EC36" s="622"/>
    </row>
    <row r="37" spans="2:133" ht="11.25" customHeight="1">
      <c r="AQ37" s="670" t="s">
        <v>316</v>
      </c>
      <c r="AR37" s="671"/>
      <c r="AS37" s="671"/>
      <c r="AT37" s="671"/>
      <c r="AU37" s="671"/>
      <c r="AV37" s="671"/>
      <c r="AW37" s="671"/>
      <c r="AX37" s="671"/>
      <c r="AY37" s="672"/>
      <c r="AZ37" s="591">
        <v>763488</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4082</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38793</v>
      </c>
      <c r="CS37" s="623"/>
      <c r="CT37" s="623"/>
      <c r="CU37" s="623"/>
      <c r="CV37" s="623"/>
      <c r="CW37" s="623"/>
      <c r="CX37" s="623"/>
      <c r="CY37" s="624"/>
      <c r="CZ37" s="625">
        <v>0.2</v>
      </c>
      <c r="DA37" s="626"/>
      <c r="DB37" s="626"/>
      <c r="DC37" s="627"/>
      <c r="DD37" s="600">
        <v>38793</v>
      </c>
      <c r="DE37" s="623"/>
      <c r="DF37" s="623"/>
      <c r="DG37" s="623"/>
      <c r="DH37" s="623"/>
      <c r="DI37" s="623"/>
      <c r="DJ37" s="623"/>
      <c r="DK37" s="624"/>
      <c r="DL37" s="600">
        <v>38721</v>
      </c>
      <c r="DM37" s="623"/>
      <c r="DN37" s="623"/>
      <c r="DO37" s="623"/>
      <c r="DP37" s="623"/>
      <c r="DQ37" s="623"/>
      <c r="DR37" s="623"/>
      <c r="DS37" s="623"/>
      <c r="DT37" s="623"/>
      <c r="DU37" s="623"/>
      <c r="DV37" s="624"/>
      <c r="DW37" s="596">
        <v>0.4</v>
      </c>
      <c r="DX37" s="621"/>
      <c r="DY37" s="621"/>
      <c r="DZ37" s="621"/>
      <c r="EA37" s="621"/>
      <c r="EB37" s="621"/>
      <c r="EC37" s="622"/>
    </row>
    <row r="38" spans="2:133" ht="11.25" customHeight="1">
      <c r="AQ38" s="670" t="s">
        <v>319</v>
      </c>
      <c r="AR38" s="671"/>
      <c r="AS38" s="671"/>
      <c r="AT38" s="671"/>
      <c r="AU38" s="671"/>
      <c r="AV38" s="671"/>
      <c r="AW38" s="671"/>
      <c r="AX38" s="671"/>
      <c r="AY38" s="672"/>
      <c r="AZ38" s="591">
        <v>276868</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6452</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1473829</v>
      </c>
      <c r="CS38" s="592"/>
      <c r="CT38" s="592"/>
      <c r="CU38" s="592"/>
      <c r="CV38" s="592"/>
      <c r="CW38" s="592"/>
      <c r="CX38" s="592"/>
      <c r="CY38" s="593"/>
      <c r="CZ38" s="625">
        <v>9</v>
      </c>
      <c r="DA38" s="626"/>
      <c r="DB38" s="626"/>
      <c r="DC38" s="627"/>
      <c r="DD38" s="600">
        <v>1312710</v>
      </c>
      <c r="DE38" s="592"/>
      <c r="DF38" s="592"/>
      <c r="DG38" s="592"/>
      <c r="DH38" s="592"/>
      <c r="DI38" s="592"/>
      <c r="DJ38" s="592"/>
      <c r="DK38" s="593"/>
      <c r="DL38" s="600">
        <v>1134827</v>
      </c>
      <c r="DM38" s="592"/>
      <c r="DN38" s="592"/>
      <c r="DO38" s="592"/>
      <c r="DP38" s="592"/>
      <c r="DQ38" s="592"/>
      <c r="DR38" s="592"/>
      <c r="DS38" s="592"/>
      <c r="DT38" s="592"/>
      <c r="DU38" s="592"/>
      <c r="DV38" s="593"/>
      <c r="DW38" s="596">
        <v>10.6</v>
      </c>
      <c r="DX38" s="621"/>
      <c r="DY38" s="621"/>
      <c r="DZ38" s="621"/>
      <c r="EA38" s="621"/>
      <c r="EB38" s="621"/>
      <c r="EC38" s="622"/>
    </row>
    <row r="39" spans="2:133" ht="11.25" customHeight="1">
      <c r="AQ39" s="670" t="s">
        <v>322</v>
      </c>
      <c r="AR39" s="671"/>
      <c r="AS39" s="671"/>
      <c r="AT39" s="671"/>
      <c r="AU39" s="671"/>
      <c r="AV39" s="671"/>
      <c r="AW39" s="671"/>
      <c r="AX39" s="671"/>
      <c r="AY39" s="672"/>
      <c r="AZ39" s="591">
        <v>4518</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106</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924009</v>
      </c>
      <c r="CS39" s="623"/>
      <c r="CT39" s="623"/>
      <c r="CU39" s="623"/>
      <c r="CV39" s="623"/>
      <c r="CW39" s="623"/>
      <c r="CX39" s="623"/>
      <c r="CY39" s="624"/>
      <c r="CZ39" s="625">
        <v>5.6</v>
      </c>
      <c r="DA39" s="626"/>
      <c r="DB39" s="626"/>
      <c r="DC39" s="627"/>
      <c r="DD39" s="600">
        <v>914055</v>
      </c>
      <c r="DE39" s="623"/>
      <c r="DF39" s="623"/>
      <c r="DG39" s="623"/>
      <c r="DH39" s="623"/>
      <c r="DI39" s="623"/>
      <c r="DJ39" s="623"/>
      <c r="DK39" s="624"/>
      <c r="DL39" s="600" t="s">
        <v>326</v>
      </c>
      <c r="DM39" s="623"/>
      <c r="DN39" s="623"/>
      <c r="DO39" s="623"/>
      <c r="DP39" s="623"/>
      <c r="DQ39" s="623"/>
      <c r="DR39" s="623"/>
      <c r="DS39" s="623"/>
      <c r="DT39" s="623"/>
      <c r="DU39" s="623"/>
      <c r="DV39" s="624"/>
      <c r="DW39" s="596" t="s">
        <v>326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229233</v>
      </c>
      <c r="BA40" s="592"/>
      <c r="BB40" s="592"/>
      <c r="BC40" s="592"/>
      <c r="BD40" s="623"/>
      <c r="BE40" s="623"/>
      <c r="BF40" s="648"/>
      <c r="BG40" s="676"/>
      <c r="BH40" s="677"/>
      <c r="BI40" s="677"/>
      <c r="BJ40" s="677"/>
      <c r="BK40" s="677"/>
      <c r="BL40" s="187"/>
      <c r="BM40" s="606" t="s">
        <v>328</v>
      </c>
      <c r="BN40" s="606"/>
      <c r="BO40" s="606"/>
      <c r="BP40" s="606"/>
      <c r="BQ40" s="606"/>
      <c r="BR40" s="606"/>
      <c r="BS40" s="606"/>
      <c r="BT40" s="606"/>
      <c r="BU40" s="607"/>
      <c r="BV40" s="591">
        <v>90</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107678</v>
      </c>
      <c r="CS40" s="592"/>
      <c r="CT40" s="592"/>
      <c r="CU40" s="592"/>
      <c r="CV40" s="592"/>
      <c r="CW40" s="592"/>
      <c r="CX40" s="592"/>
      <c r="CY40" s="593"/>
      <c r="CZ40" s="625">
        <v>0.7</v>
      </c>
      <c r="DA40" s="626"/>
      <c r="DB40" s="626"/>
      <c r="DC40" s="627"/>
      <c r="DD40" s="600">
        <v>60000</v>
      </c>
      <c r="DE40" s="592"/>
      <c r="DF40" s="592"/>
      <c r="DG40" s="592"/>
      <c r="DH40" s="592"/>
      <c r="DI40" s="592"/>
      <c r="DJ40" s="592"/>
      <c r="DK40" s="593"/>
      <c r="DL40" s="600" t="s">
        <v>326</v>
      </c>
      <c r="DM40" s="592"/>
      <c r="DN40" s="592"/>
      <c r="DO40" s="592"/>
      <c r="DP40" s="592"/>
      <c r="DQ40" s="592"/>
      <c r="DR40" s="592"/>
      <c r="DS40" s="592"/>
      <c r="DT40" s="592"/>
      <c r="DU40" s="592"/>
      <c r="DV40" s="593"/>
      <c r="DW40" s="596" t="s">
        <v>326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1056412</v>
      </c>
      <c r="BA41" s="664"/>
      <c r="BB41" s="664"/>
      <c r="BC41" s="664"/>
      <c r="BD41" s="659"/>
      <c r="BE41" s="659"/>
      <c r="BF41" s="661"/>
      <c r="BG41" s="678"/>
      <c r="BH41" s="679"/>
      <c r="BI41" s="679"/>
      <c r="BJ41" s="679"/>
      <c r="BK41" s="679"/>
      <c r="BL41" s="189"/>
      <c r="BM41" s="612" t="s">
        <v>331</v>
      </c>
      <c r="BN41" s="612"/>
      <c r="BO41" s="612"/>
      <c r="BP41" s="612"/>
      <c r="BQ41" s="612"/>
      <c r="BR41" s="612"/>
      <c r="BS41" s="612"/>
      <c r="BT41" s="612"/>
      <c r="BU41" s="613"/>
      <c r="BV41" s="663">
        <v>417</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23"/>
      <c r="CT41" s="623"/>
      <c r="CU41" s="623"/>
      <c r="CV41" s="623"/>
      <c r="CW41" s="623"/>
      <c r="CX41" s="623"/>
      <c r="CY41" s="624"/>
      <c r="CZ41" s="625" t="s">
        <v>333</v>
      </c>
      <c r="DA41" s="626"/>
      <c r="DB41" s="626"/>
      <c r="DC41" s="627"/>
      <c r="DD41" s="600" t="s">
        <v>333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1539788</v>
      </c>
      <c r="CS42" s="592"/>
      <c r="CT42" s="592"/>
      <c r="CU42" s="592"/>
      <c r="CV42" s="592"/>
      <c r="CW42" s="592"/>
      <c r="CX42" s="592"/>
      <c r="CY42" s="593"/>
      <c r="CZ42" s="625">
        <v>9.4</v>
      </c>
      <c r="DA42" s="674"/>
      <c r="DB42" s="674"/>
      <c r="DC42" s="675"/>
      <c r="DD42" s="600">
        <v>482870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57986</v>
      </c>
      <c r="CS43" s="623"/>
      <c r="CT43" s="623"/>
      <c r="CU43" s="623"/>
      <c r="CV43" s="623"/>
      <c r="CW43" s="623"/>
      <c r="CX43" s="623"/>
      <c r="CY43" s="624"/>
      <c r="CZ43" s="625">
        <v>0.4</v>
      </c>
      <c r="DA43" s="626"/>
      <c r="DB43" s="626"/>
      <c r="DC43" s="627"/>
      <c r="DD43" s="600">
        <v>56150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1460963</v>
      </c>
      <c r="CS44" s="592"/>
      <c r="CT44" s="592"/>
      <c r="CU44" s="592"/>
      <c r="CV44" s="592"/>
      <c r="CW44" s="592"/>
      <c r="CX44" s="592"/>
      <c r="CY44" s="593"/>
      <c r="CZ44" s="625">
        <v>8.9</v>
      </c>
      <c r="DA44" s="674"/>
      <c r="DB44" s="674"/>
      <c r="DC44" s="675"/>
      <c r="DD44" s="600">
        <v>447619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565869</v>
      </c>
      <c r="CS45" s="623"/>
      <c r="CT45" s="623"/>
      <c r="CU45" s="623"/>
      <c r="CV45" s="623"/>
      <c r="CW45" s="623"/>
      <c r="CX45" s="623"/>
      <c r="CY45" s="624"/>
      <c r="CZ45" s="625">
        <v>3.5</v>
      </c>
      <c r="DA45" s="626"/>
      <c r="DB45" s="626"/>
      <c r="DC45" s="627"/>
      <c r="DD45" s="600">
        <v>59146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813041</v>
      </c>
      <c r="CS46" s="592"/>
      <c r="CT46" s="592"/>
      <c r="CU46" s="592"/>
      <c r="CV46" s="592"/>
      <c r="CW46" s="592"/>
      <c r="CX46" s="592"/>
      <c r="CY46" s="593"/>
      <c r="CZ46" s="625">
        <v>5</v>
      </c>
      <c r="DA46" s="674"/>
      <c r="DB46" s="674"/>
      <c r="DC46" s="675"/>
      <c r="DD46" s="600">
        <v>358576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v>78825</v>
      </c>
      <c r="CS47" s="623"/>
      <c r="CT47" s="623"/>
      <c r="CU47" s="623"/>
      <c r="CV47" s="623"/>
      <c r="CW47" s="623"/>
      <c r="CX47" s="623"/>
      <c r="CY47" s="624"/>
      <c r="CZ47" s="625">
        <v>0.5</v>
      </c>
      <c r="DA47" s="626"/>
      <c r="DB47" s="626"/>
      <c r="DC47" s="627"/>
      <c r="DD47" s="600">
        <v>35251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326</v>
      </c>
      <c r="CS48" s="592"/>
      <c r="CT48" s="592"/>
      <c r="CU48" s="592"/>
      <c r="CV48" s="592"/>
      <c r="CW48" s="592"/>
      <c r="CX48" s="592"/>
      <c r="CY48" s="593"/>
      <c r="CZ48" s="625" t="s">
        <v>326</v>
      </c>
      <c r="DA48" s="674"/>
      <c r="DB48" s="674"/>
      <c r="DC48" s="675"/>
      <c r="DD48" s="600" t="s">
        <v>326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16379400</v>
      </c>
      <c r="CS49" s="659"/>
      <c r="CT49" s="659"/>
      <c r="CU49" s="659"/>
      <c r="CV49" s="659"/>
      <c r="CW49" s="659"/>
      <c r="CX49" s="659"/>
      <c r="CY49" s="686"/>
      <c r="CZ49" s="687">
        <v>100</v>
      </c>
      <c r="DA49" s="688"/>
      <c r="DB49" s="688"/>
      <c r="DC49" s="689"/>
      <c r="DD49" s="690">
        <v>12403442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10" sqref="AK10:AO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17387</v>
      </c>
      <c r="R7" s="721"/>
      <c r="S7" s="721"/>
      <c r="T7" s="721"/>
      <c r="U7" s="721"/>
      <c r="V7" s="721">
        <v>16361</v>
      </c>
      <c r="W7" s="721"/>
      <c r="X7" s="721"/>
      <c r="Y7" s="721"/>
      <c r="Z7" s="721"/>
      <c r="AA7" s="721">
        <v>1026</v>
      </c>
      <c r="AB7" s="721"/>
      <c r="AC7" s="721"/>
      <c r="AD7" s="721"/>
      <c r="AE7" s="722"/>
      <c r="AF7" s="723">
        <v>1014</v>
      </c>
      <c r="AG7" s="724"/>
      <c r="AH7" s="724"/>
      <c r="AI7" s="724"/>
      <c r="AJ7" s="725"/>
      <c r="AK7" s="760">
        <v>1</v>
      </c>
      <c r="AL7" s="761"/>
      <c r="AM7" s="761"/>
      <c r="AN7" s="761"/>
      <c r="AO7" s="761"/>
      <c r="AP7" s="761">
        <v>19377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547</v>
      </c>
      <c r="BT7" s="765"/>
      <c r="BU7" s="765"/>
      <c r="BV7" s="765"/>
      <c r="BW7" s="765"/>
      <c r="BX7" s="765"/>
      <c r="BY7" s="765"/>
      <c r="BZ7" s="765"/>
      <c r="CA7" s="765"/>
      <c r="CB7" s="765"/>
      <c r="CC7" s="765"/>
      <c r="CD7" s="765"/>
      <c r="CE7" s="765"/>
      <c r="CF7" s="765"/>
      <c r="CG7" s="766"/>
      <c r="CH7" s="757">
        <v>-8</v>
      </c>
      <c r="CI7" s="758"/>
      <c r="CJ7" s="758"/>
      <c r="CK7" s="758"/>
      <c r="CL7" s="759"/>
      <c r="CM7" s="757">
        <v>22</v>
      </c>
      <c r="CN7" s="758"/>
      <c r="CO7" s="758"/>
      <c r="CP7" s="758"/>
      <c r="CQ7" s="759"/>
      <c r="CR7" s="757">
        <v>50</v>
      </c>
      <c r="CS7" s="758"/>
      <c r="CT7" s="758"/>
      <c r="CU7" s="758"/>
      <c r="CV7" s="759"/>
      <c r="CW7" s="757" t="s">
        <v>554</v>
      </c>
      <c r="CX7" s="758"/>
      <c r="CY7" s="758"/>
      <c r="CZ7" s="758"/>
      <c r="DA7" s="759"/>
      <c r="DB7" s="757" t="s">
        <v>555</v>
      </c>
      <c r="DC7" s="758"/>
      <c r="DD7" s="758"/>
      <c r="DE7" s="758"/>
      <c r="DF7" s="759"/>
      <c r="DG7" s="757" t="s">
        <v>555</v>
      </c>
      <c r="DH7" s="758"/>
      <c r="DI7" s="758"/>
      <c r="DJ7" s="758"/>
      <c r="DK7" s="759"/>
      <c r="DL7" s="757" t="s">
        <v>555</v>
      </c>
      <c r="DM7" s="758"/>
      <c r="DN7" s="758"/>
      <c r="DO7" s="758"/>
      <c r="DP7" s="759"/>
      <c r="DQ7" s="757" t="s">
        <v>555</v>
      </c>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23</v>
      </c>
      <c r="R8" s="745"/>
      <c r="S8" s="745"/>
      <c r="T8" s="745"/>
      <c r="U8" s="745"/>
      <c r="V8" s="745">
        <v>23</v>
      </c>
      <c r="W8" s="745"/>
      <c r="X8" s="745"/>
      <c r="Y8" s="745"/>
      <c r="Z8" s="745"/>
      <c r="AA8" s="745" t="s">
        <v>551</v>
      </c>
      <c r="AB8" s="745"/>
      <c r="AC8" s="745"/>
      <c r="AD8" s="745"/>
      <c r="AE8" s="746"/>
      <c r="AF8" s="747" t="s">
        <v>112</v>
      </c>
      <c r="AG8" s="748"/>
      <c r="AH8" s="748"/>
      <c r="AI8" s="748"/>
      <c r="AJ8" s="749"/>
      <c r="AK8" s="750">
        <v>17</v>
      </c>
      <c r="AL8" s="751"/>
      <c r="AM8" s="751"/>
      <c r="AN8" s="751"/>
      <c r="AO8" s="751"/>
      <c r="AP8" s="751">
        <v>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548</v>
      </c>
      <c r="BT8" s="755"/>
      <c r="BU8" s="755"/>
      <c r="BV8" s="755"/>
      <c r="BW8" s="755"/>
      <c r="BX8" s="755"/>
      <c r="BY8" s="755"/>
      <c r="BZ8" s="755"/>
      <c r="CA8" s="755"/>
      <c r="CB8" s="755"/>
      <c r="CC8" s="755"/>
      <c r="CD8" s="755"/>
      <c r="CE8" s="755"/>
      <c r="CF8" s="755"/>
      <c r="CG8" s="756"/>
      <c r="CH8" s="767">
        <v>-1</v>
      </c>
      <c r="CI8" s="768"/>
      <c r="CJ8" s="768"/>
      <c r="CK8" s="768"/>
      <c r="CL8" s="769"/>
      <c r="CM8" s="767">
        <v>12</v>
      </c>
      <c r="CN8" s="768"/>
      <c r="CO8" s="768"/>
      <c r="CP8" s="768"/>
      <c r="CQ8" s="769"/>
      <c r="CR8" s="767">
        <v>20</v>
      </c>
      <c r="CS8" s="768"/>
      <c r="CT8" s="768"/>
      <c r="CU8" s="768"/>
      <c r="CV8" s="769"/>
      <c r="CW8" s="767">
        <v>17</v>
      </c>
      <c r="CX8" s="768"/>
      <c r="CY8" s="768"/>
      <c r="CZ8" s="768"/>
      <c r="DA8" s="769"/>
      <c r="DB8" s="767" t="s">
        <v>555</v>
      </c>
      <c r="DC8" s="768"/>
      <c r="DD8" s="768"/>
      <c r="DE8" s="768"/>
      <c r="DF8" s="769"/>
      <c r="DG8" s="767" t="s">
        <v>556</v>
      </c>
      <c r="DH8" s="768"/>
      <c r="DI8" s="768"/>
      <c r="DJ8" s="768"/>
      <c r="DK8" s="769"/>
      <c r="DL8" s="767" t="s">
        <v>555</v>
      </c>
      <c r="DM8" s="768"/>
      <c r="DN8" s="768"/>
      <c r="DO8" s="768"/>
      <c r="DP8" s="769"/>
      <c r="DQ8" s="767" t="s">
        <v>555</v>
      </c>
      <c r="DR8" s="768"/>
      <c r="DS8" s="768"/>
      <c r="DT8" s="768"/>
      <c r="DU8" s="769"/>
      <c r="DV8" s="770"/>
      <c r="DW8" s="771"/>
      <c r="DX8" s="771"/>
      <c r="DY8" s="771"/>
      <c r="DZ8" s="772"/>
      <c r="EA8" s="205"/>
    </row>
    <row r="9" spans="1:131" s="206" customFormat="1" ht="26.25" customHeight="1">
      <c r="A9" s="212">
        <v>3</v>
      </c>
      <c r="B9" s="741" t="s">
        <v>369</v>
      </c>
      <c r="C9" s="742"/>
      <c r="D9" s="742"/>
      <c r="E9" s="742"/>
      <c r="F9" s="742"/>
      <c r="G9" s="742"/>
      <c r="H9" s="742"/>
      <c r="I9" s="742"/>
      <c r="J9" s="742"/>
      <c r="K9" s="742"/>
      <c r="L9" s="742"/>
      <c r="M9" s="742"/>
      <c r="N9" s="742"/>
      <c r="O9" s="742"/>
      <c r="P9" s="743"/>
      <c r="Q9" s="744">
        <v>2</v>
      </c>
      <c r="R9" s="745"/>
      <c r="S9" s="745"/>
      <c r="T9" s="745"/>
      <c r="U9" s="745"/>
      <c r="V9" s="745">
        <v>31</v>
      </c>
      <c r="W9" s="745"/>
      <c r="X9" s="745"/>
      <c r="Y9" s="745"/>
      <c r="Z9" s="745"/>
      <c r="AA9" s="745">
        <v>-29</v>
      </c>
      <c r="AB9" s="745"/>
      <c r="AC9" s="745"/>
      <c r="AD9" s="745"/>
      <c r="AE9" s="746"/>
      <c r="AF9" s="747">
        <v>-29</v>
      </c>
      <c r="AG9" s="748"/>
      <c r="AH9" s="748"/>
      <c r="AI9" s="748"/>
      <c r="AJ9" s="749"/>
      <c r="AK9" s="750" t="s">
        <v>551</v>
      </c>
      <c r="AL9" s="751"/>
      <c r="AM9" s="751"/>
      <c r="AN9" s="751"/>
      <c r="AO9" s="751"/>
      <c r="AP9" s="751">
        <v>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549</v>
      </c>
      <c r="BT9" s="755"/>
      <c r="BU9" s="755"/>
      <c r="BV9" s="755"/>
      <c r="BW9" s="755"/>
      <c r="BX9" s="755"/>
      <c r="BY9" s="755"/>
      <c r="BZ9" s="755"/>
      <c r="CA9" s="755"/>
      <c r="CB9" s="755"/>
      <c r="CC9" s="755"/>
      <c r="CD9" s="755"/>
      <c r="CE9" s="755"/>
      <c r="CF9" s="755"/>
      <c r="CG9" s="756"/>
      <c r="CH9" s="767">
        <v>-2</v>
      </c>
      <c r="CI9" s="768"/>
      <c r="CJ9" s="768"/>
      <c r="CK9" s="768"/>
      <c r="CL9" s="769"/>
      <c r="CM9" s="767">
        <v>12088</v>
      </c>
      <c r="CN9" s="768"/>
      <c r="CO9" s="768"/>
      <c r="CP9" s="768"/>
      <c r="CQ9" s="769"/>
      <c r="CR9" s="767">
        <v>0</v>
      </c>
      <c r="CS9" s="768"/>
      <c r="CT9" s="768"/>
      <c r="CU9" s="768"/>
      <c r="CV9" s="769"/>
      <c r="CW9" s="767">
        <v>0</v>
      </c>
      <c r="CX9" s="768"/>
      <c r="CY9" s="768"/>
      <c r="CZ9" s="768"/>
      <c r="DA9" s="769"/>
      <c r="DB9" s="767" t="s">
        <v>558</v>
      </c>
      <c r="DC9" s="768"/>
      <c r="DD9" s="768"/>
      <c r="DE9" s="768"/>
      <c r="DF9" s="769"/>
      <c r="DG9" s="767" t="s">
        <v>558</v>
      </c>
      <c r="DH9" s="768"/>
      <c r="DI9" s="768"/>
      <c r="DJ9" s="768"/>
      <c r="DK9" s="769"/>
      <c r="DL9" s="767" t="s">
        <v>558</v>
      </c>
      <c r="DM9" s="768"/>
      <c r="DN9" s="768"/>
      <c r="DO9" s="768"/>
      <c r="DP9" s="769"/>
      <c r="DQ9" s="767" t="s">
        <v>558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550</v>
      </c>
      <c r="BT10" s="755"/>
      <c r="BU10" s="755"/>
      <c r="BV10" s="755"/>
      <c r="BW10" s="755"/>
      <c r="BX10" s="755"/>
      <c r="BY10" s="755"/>
      <c r="BZ10" s="755"/>
      <c r="CA10" s="755"/>
      <c r="CB10" s="755"/>
      <c r="CC10" s="755"/>
      <c r="CD10" s="755"/>
      <c r="CE10" s="755"/>
      <c r="CF10" s="755"/>
      <c r="CG10" s="756"/>
      <c r="CH10" s="767">
        <v>-1</v>
      </c>
      <c r="CI10" s="768"/>
      <c r="CJ10" s="768"/>
      <c r="CK10" s="768"/>
      <c r="CL10" s="769"/>
      <c r="CM10" s="767">
        <v>759</v>
      </c>
      <c r="CN10" s="768"/>
      <c r="CO10" s="768"/>
      <c r="CP10" s="768"/>
      <c r="CQ10" s="769"/>
      <c r="CR10" s="767">
        <v>6</v>
      </c>
      <c r="CS10" s="768"/>
      <c r="CT10" s="768"/>
      <c r="CU10" s="768"/>
      <c r="CV10" s="769"/>
      <c r="CW10" s="767">
        <v>0</v>
      </c>
      <c r="CX10" s="768"/>
      <c r="CY10" s="768"/>
      <c r="CZ10" s="768"/>
      <c r="DA10" s="769"/>
      <c r="DB10" s="767" t="s">
        <v>557</v>
      </c>
      <c r="DC10" s="768"/>
      <c r="DD10" s="768"/>
      <c r="DE10" s="768"/>
      <c r="DF10" s="769"/>
      <c r="DG10" s="767" t="s">
        <v>558</v>
      </c>
      <c r="DH10" s="768"/>
      <c r="DI10" s="768"/>
      <c r="DJ10" s="768"/>
      <c r="DK10" s="769"/>
      <c r="DL10" s="767" t="s">
        <v>558</v>
      </c>
      <c r="DM10" s="768"/>
      <c r="DN10" s="768"/>
      <c r="DO10" s="768"/>
      <c r="DP10" s="769"/>
      <c r="DQ10" s="767" t="s">
        <v>558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17382</v>
      </c>
      <c r="R23" s="780"/>
      <c r="S23" s="780"/>
      <c r="T23" s="780"/>
      <c r="U23" s="780"/>
      <c r="V23" s="780">
        <v>16384</v>
      </c>
      <c r="W23" s="780"/>
      <c r="X23" s="780"/>
      <c r="Y23" s="780"/>
      <c r="Z23" s="780"/>
      <c r="AA23" s="780">
        <v>998</v>
      </c>
      <c r="AB23" s="780"/>
      <c r="AC23" s="780"/>
      <c r="AD23" s="780"/>
      <c r="AE23" s="781"/>
      <c r="AF23" s="782">
        <v>985</v>
      </c>
      <c r="AG23" s="780"/>
      <c r="AH23" s="780"/>
      <c r="AI23" s="780"/>
      <c r="AJ23" s="783"/>
      <c r="AK23" s="784"/>
      <c r="AL23" s="785"/>
      <c r="AM23" s="785"/>
      <c r="AN23" s="785"/>
      <c r="AO23" s="785"/>
      <c r="AP23" s="780">
        <v>19386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3906</v>
      </c>
      <c r="R28" s="809"/>
      <c r="S28" s="809"/>
      <c r="T28" s="809"/>
      <c r="U28" s="809"/>
      <c r="V28" s="809">
        <v>3681</v>
      </c>
      <c r="W28" s="809"/>
      <c r="X28" s="809"/>
      <c r="Y28" s="809"/>
      <c r="Z28" s="809"/>
      <c r="AA28" s="809">
        <v>225</v>
      </c>
      <c r="AB28" s="809"/>
      <c r="AC28" s="809"/>
      <c r="AD28" s="809"/>
      <c r="AE28" s="810"/>
      <c r="AF28" s="811">
        <v>225</v>
      </c>
      <c r="AG28" s="809"/>
      <c r="AH28" s="809"/>
      <c r="AI28" s="809"/>
      <c r="AJ28" s="812"/>
      <c r="AK28" s="813">
        <v>229</v>
      </c>
      <c r="AL28" s="804"/>
      <c r="AM28" s="804"/>
      <c r="AN28" s="804"/>
      <c r="AO28" s="804"/>
      <c r="AP28" s="804" t="s">
        <v>553</v>
      </c>
      <c r="AQ28" s="804"/>
      <c r="AR28" s="804"/>
      <c r="AS28" s="804"/>
      <c r="AT28" s="804"/>
      <c r="AU28" s="804" t="s">
        <v>553</v>
      </c>
      <c r="AV28" s="804"/>
      <c r="AW28" s="804"/>
      <c r="AX28" s="804"/>
      <c r="AY28" s="804"/>
      <c r="AZ28" s="805" t="s">
        <v>553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3137</v>
      </c>
      <c r="R29" s="745"/>
      <c r="S29" s="745"/>
      <c r="T29" s="745"/>
      <c r="U29" s="745"/>
      <c r="V29" s="745">
        <v>3126</v>
      </c>
      <c r="W29" s="745"/>
      <c r="X29" s="745"/>
      <c r="Y29" s="745"/>
      <c r="Z29" s="745"/>
      <c r="AA29" s="745">
        <v>11</v>
      </c>
      <c r="AB29" s="745"/>
      <c r="AC29" s="745"/>
      <c r="AD29" s="745"/>
      <c r="AE29" s="746"/>
      <c r="AF29" s="747">
        <v>11</v>
      </c>
      <c r="AG29" s="748"/>
      <c r="AH29" s="748"/>
      <c r="AI29" s="748"/>
      <c r="AJ29" s="749"/>
      <c r="AK29" s="816">
        <v>485</v>
      </c>
      <c r="AL29" s="817"/>
      <c r="AM29" s="817"/>
      <c r="AN29" s="817"/>
      <c r="AO29" s="817"/>
      <c r="AP29" s="817">
        <v>35</v>
      </c>
      <c r="AQ29" s="817"/>
      <c r="AR29" s="817"/>
      <c r="AS29" s="817"/>
      <c r="AT29" s="817"/>
      <c r="AU29" s="817" t="s">
        <v>553</v>
      </c>
      <c r="AV29" s="817"/>
      <c r="AW29" s="817"/>
      <c r="AX29" s="817"/>
      <c r="AY29" s="817"/>
      <c r="AZ29" s="818" t="s">
        <v>553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412</v>
      </c>
      <c r="R30" s="745"/>
      <c r="S30" s="745"/>
      <c r="T30" s="745"/>
      <c r="U30" s="745"/>
      <c r="V30" s="745">
        <v>411</v>
      </c>
      <c r="W30" s="745"/>
      <c r="X30" s="745"/>
      <c r="Y30" s="745"/>
      <c r="Z30" s="745"/>
      <c r="AA30" s="745">
        <v>1</v>
      </c>
      <c r="AB30" s="745"/>
      <c r="AC30" s="745"/>
      <c r="AD30" s="745"/>
      <c r="AE30" s="746"/>
      <c r="AF30" s="747">
        <v>1</v>
      </c>
      <c r="AG30" s="748"/>
      <c r="AH30" s="748"/>
      <c r="AI30" s="748"/>
      <c r="AJ30" s="749"/>
      <c r="AK30" s="816">
        <v>112</v>
      </c>
      <c r="AL30" s="817"/>
      <c r="AM30" s="817"/>
      <c r="AN30" s="817"/>
      <c r="AO30" s="817"/>
      <c r="AP30" s="817" t="s">
        <v>553</v>
      </c>
      <c r="AQ30" s="817"/>
      <c r="AR30" s="817"/>
      <c r="AS30" s="817"/>
      <c r="AT30" s="817"/>
      <c r="AU30" s="817"/>
      <c r="AV30" s="817"/>
      <c r="AW30" s="817"/>
      <c r="AX30" s="817"/>
      <c r="AY30" s="817"/>
      <c r="AZ30" s="818" t="s">
        <v>553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587</v>
      </c>
      <c r="R31" s="745"/>
      <c r="S31" s="745"/>
      <c r="T31" s="745"/>
      <c r="U31" s="745"/>
      <c r="V31" s="745">
        <v>582</v>
      </c>
      <c r="W31" s="745"/>
      <c r="X31" s="745"/>
      <c r="Y31" s="745"/>
      <c r="Z31" s="745"/>
      <c r="AA31" s="745">
        <v>5</v>
      </c>
      <c r="AB31" s="745"/>
      <c r="AC31" s="745"/>
      <c r="AD31" s="745"/>
      <c r="AE31" s="746"/>
      <c r="AF31" s="747">
        <v>506</v>
      </c>
      <c r="AG31" s="748"/>
      <c r="AH31" s="748"/>
      <c r="AI31" s="748"/>
      <c r="AJ31" s="749"/>
      <c r="AK31" s="816">
        <v>279</v>
      </c>
      <c r="AL31" s="817"/>
      <c r="AM31" s="817"/>
      <c r="AN31" s="817"/>
      <c r="AO31" s="817"/>
      <c r="AP31" s="817">
        <v>2836</v>
      </c>
      <c r="AQ31" s="817"/>
      <c r="AR31" s="817"/>
      <c r="AS31" s="817"/>
      <c r="AT31" s="817"/>
      <c r="AU31" s="817">
        <v>1478</v>
      </c>
      <c r="AV31" s="817"/>
      <c r="AW31" s="817"/>
      <c r="AX31" s="817"/>
      <c r="AY31" s="817"/>
      <c r="AZ31" s="818" t="s">
        <v>553</v>
      </c>
      <c r="BA31" s="818"/>
      <c r="BB31" s="818"/>
      <c r="BC31" s="818"/>
      <c r="BD31" s="818"/>
      <c r="BE31" s="814" t="s">
        <v>387</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3709</v>
      </c>
      <c r="R32" s="745"/>
      <c r="S32" s="745"/>
      <c r="T32" s="745"/>
      <c r="U32" s="745"/>
      <c r="V32" s="745">
        <v>3873</v>
      </c>
      <c r="W32" s="745"/>
      <c r="X32" s="745"/>
      <c r="Y32" s="745"/>
      <c r="Z32" s="745"/>
      <c r="AA32" s="745">
        <v>-164</v>
      </c>
      <c r="AB32" s="745"/>
      <c r="AC32" s="745"/>
      <c r="AD32" s="745"/>
      <c r="AE32" s="746"/>
      <c r="AF32" s="747">
        <v>1442</v>
      </c>
      <c r="AG32" s="748"/>
      <c r="AH32" s="748"/>
      <c r="AI32" s="748"/>
      <c r="AJ32" s="749"/>
      <c r="AK32" s="816">
        <v>813</v>
      </c>
      <c r="AL32" s="817"/>
      <c r="AM32" s="817"/>
      <c r="AN32" s="817"/>
      <c r="AO32" s="817"/>
      <c r="AP32" s="817">
        <v>3938</v>
      </c>
      <c r="AQ32" s="817"/>
      <c r="AR32" s="817"/>
      <c r="AS32" s="817"/>
      <c r="AT32" s="817"/>
      <c r="AU32" s="817">
        <v>2650</v>
      </c>
      <c r="AV32" s="817"/>
      <c r="AW32" s="817"/>
      <c r="AX32" s="817"/>
      <c r="AY32" s="817"/>
      <c r="AZ32" s="818" t="s">
        <v>553</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451</v>
      </c>
      <c r="R33" s="745"/>
      <c r="S33" s="745"/>
      <c r="T33" s="745"/>
      <c r="U33" s="745"/>
      <c r="V33" s="745">
        <v>421</v>
      </c>
      <c r="W33" s="745"/>
      <c r="X33" s="745"/>
      <c r="Y33" s="745"/>
      <c r="Z33" s="745"/>
      <c r="AA33" s="745">
        <v>30</v>
      </c>
      <c r="AB33" s="745"/>
      <c r="AC33" s="745"/>
      <c r="AD33" s="745"/>
      <c r="AE33" s="746"/>
      <c r="AF33" s="747">
        <v>323</v>
      </c>
      <c r="AG33" s="748"/>
      <c r="AH33" s="748"/>
      <c r="AI33" s="748"/>
      <c r="AJ33" s="749"/>
      <c r="AK33" s="816">
        <v>580</v>
      </c>
      <c r="AL33" s="817"/>
      <c r="AM33" s="817"/>
      <c r="AN33" s="817"/>
      <c r="AO33" s="817"/>
      <c r="AP33" s="817">
        <v>3536</v>
      </c>
      <c r="AQ33" s="817"/>
      <c r="AR33" s="817"/>
      <c r="AS33" s="817"/>
      <c r="AT33" s="817"/>
      <c r="AU33" s="817">
        <v>3250</v>
      </c>
      <c r="AV33" s="817"/>
      <c r="AW33" s="817"/>
      <c r="AX33" s="817"/>
      <c r="AY33" s="817"/>
      <c r="AZ33" s="818" t="s">
        <v>553</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227</v>
      </c>
      <c r="R34" s="745"/>
      <c r="S34" s="745"/>
      <c r="T34" s="745"/>
      <c r="U34" s="745"/>
      <c r="V34" s="745">
        <v>227</v>
      </c>
      <c r="W34" s="745"/>
      <c r="X34" s="745"/>
      <c r="Y34" s="745"/>
      <c r="Z34" s="745"/>
      <c r="AA34" s="745" t="s">
        <v>552</v>
      </c>
      <c r="AB34" s="745"/>
      <c r="AC34" s="745"/>
      <c r="AD34" s="745"/>
      <c r="AE34" s="746"/>
      <c r="AF34" s="747" t="s">
        <v>112</v>
      </c>
      <c r="AG34" s="748"/>
      <c r="AH34" s="748"/>
      <c r="AI34" s="748"/>
      <c r="AJ34" s="749"/>
      <c r="AK34" s="816">
        <v>184</v>
      </c>
      <c r="AL34" s="817"/>
      <c r="AM34" s="817"/>
      <c r="AN34" s="817"/>
      <c r="AO34" s="817"/>
      <c r="AP34" s="817">
        <v>1171</v>
      </c>
      <c r="AQ34" s="817"/>
      <c r="AR34" s="817"/>
      <c r="AS34" s="817"/>
      <c r="AT34" s="817"/>
      <c r="AU34" s="817">
        <v>1012</v>
      </c>
      <c r="AV34" s="817"/>
      <c r="AW34" s="817"/>
      <c r="AX34" s="817"/>
      <c r="AY34" s="817"/>
      <c r="AZ34" s="818" t="s">
        <v>553</v>
      </c>
      <c r="BA34" s="818"/>
      <c r="BB34" s="818"/>
      <c r="BC34" s="818"/>
      <c r="BD34" s="818"/>
      <c r="BE34" s="814" t="s">
        <v>391</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392</v>
      </c>
      <c r="C35" s="742"/>
      <c r="D35" s="742"/>
      <c r="E35" s="742"/>
      <c r="F35" s="742"/>
      <c r="G35" s="742"/>
      <c r="H35" s="742"/>
      <c r="I35" s="742"/>
      <c r="J35" s="742"/>
      <c r="K35" s="742"/>
      <c r="L35" s="742"/>
      <c r="M35" s="742"/>
      <c r="N35" s="742"/>
      <c r="O35" s="742"/>
      <c r="P35" s="743"/>
      <c r="Q35" s="744">
        <v>592</v>
      </c>
      <c r="R35" s="745"/>
      <c r="S35" s="745"/>
      <c r="T35" s="745"/>
      <c r="U35" s="745"/>
      <c r="V35" s="745">
        <v>866</v>
      </c>
      <c r="W35" s="745"/>
      <c r="X35" s="745"/>
      <c r="Y35" s="745"/>
      <c r="Z35" s="745"/>
      <c r="AA35" s="745">
        <v>-274</v>
      </c>
      <c r="AB35" s="745"/>
      <c r="AC35" s="745"/>
      <c r="AD35" s="745"/>
      <c r="AE35" s="746"/>
      <c r="AF35" s="747">
        <v>-256</v>
      </c>
      <c r="AG35" s="748"/>
      <c r="AH35" s="748"/>
      <c r="AI35" s="748"/>
      <c r="AJ35" s="749"/>
      <c r="AK35" s="816">
        <v>5</v>
      </c>
      <c r="AL35" s="817"/>
      <c r="AM35" s="817"/>
      <c r="AN35" s="817"/>
      <c r="AO35" s="817"/>
      <c r="AP35" s="817" t="s">
        <v>553</v>
      </c>
      <c r="AQ35" s="817"/>
      <c r="AR35" s="817"/>
      <c r="AS35" s="817"/>
      <c r="AT35" s="817"/>
      <c r="AU35" s="817" t="s">
        <v>553</v>
      </c>
      <c r="AV35" s="817"/>
      <c r="AW35" s="817"/>
      <c r="AX35" s="817"/>
      <c r="AY35" s="817"/>
      <c r="AZ35" s="818">
        <v>39.799999999999997</v>
      </c>
      <c r="BA35" s="818"/>
      <c r="BB35" s="818"/>
      <c r="BC35" s="818"/>
      <c r="BD35" s="818"/>
      <c r="BE35" s="814" t="s">
        <v>391</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2252</v>
      </c>
      <c r="AG63" s="828"/>
      <c r="AH63" s="828"/>
      <c r="AI63" s="828"/>
      <c r="AJ63" s="829"/>
      <c r="AK63" s="830"/>
      <c r="AL63" s="825"/>
      <c r="AM63" s="825"/>
      <c r="AN63" s="825"/>
      <c r="AO63" s="825"/>
      <c r="AP63" s="828">
        <f>SUM(AP28:AT35)</f>
        <v>11516</v>
      </c>
      <c r="AQ63" s="828"/>
      <c r="AR63" s="828"/>
      <c r="AS63" s="828"/>
      <c r="AT63" s="828"/>
      <c r="AU63" s="828">
        <f>SUM(AU28:AY35)</f>
        <v>8390</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397</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572</v>
      </c>
      <c r="C68" s="856"/>
      <c r="D68" s="856"/>
      <c r="E68" s="856"/>
      <c r="F68" s="856"/>
      <c r="G68" s="856"/>
      <c r="H68" s="856"/>
      <c r="I68" s="856"/>
      <c r="J68" s="856"/>
      <c r="K68" s="856"/>
      <c r="L68" s="856"/>
      <c r="M68" s="856"/>
      <c r="N68" s="856"/>
      <c r="O68" s="856"/>
      <c r="P68" s="857"/>
      <c r="Q68" s="858">
        <v>297</v>
      </c>
      <c r="R68" s="852"/>
      <c r="S68" s="852"/>
      <c r="T68" s="852"/>
      <c r="U68" s="852"/>
      <c r="V68" s="852">
        <v>290</v>
      </c>
      <c r="W68" s="852"/>
      <c r="X68" s="852"/>
      <c r="Y68" s="852"/>
      <c r="Z68" s="852"/>
      <c r="AA68" s="852">
        <v>6</v>
      </c>
      <c r="AB68" s="852"/>
      <c r="AC68" s="852"/>
      <c r="AD68" s="852"/>
      <c r="AE68" s="852"/>
      <c r="AF68" s="852">
        <v>6</v>
      </c>
      <c r="AG68" s="852"/>
      <c r="AH68" s="852"/>
      <c r="AI68" s="852"/>
      <c r="AJ68" s="852"/>
      <c r="AK68" s="852" t="s">
        <v>546</v>
      </c>
      <c r="AL68" s="852"/>
      <c r="AM68" s="852"/>
      <c r="AN68" s="852"/>
      <c r="AO68" s="852"/>
      <c r="AP68" s="852">
        <v>71</v>
      </c>
      <c r="AQ68" s="852"/>
      <c r="AR68" s="852"/>
      <c r="AS68" s="852"/>
      <c r="AT68" s="852"/>
      <c r="AU68" s="852">
        <v>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559</v>
      </c>
      <c r="C69" s="860"/>
      <c r="D69" s="860"/>
      <c r="E69" s="860"/>
      <c r="F69" s="860"/>
      <c r="G69" s="860"/>
      <c r="H69" s="860"/>
      <c r="I69" s="860"/>
      <c r="J69" s="860"/>
      <c r="K69" s="860"/>
      <c r="L69" s="860"/>
      <c r="M69" s="860"/>
      <c r="N69" s="860"/>
      <c r="O69" s="860"/>
      <c r="P69" s="861"/>
      <c r="Q69" s="862">
        <v>10</v>
      </c>
      <c r="R69" s="817"/>
      <c r="S69" s="817"/>
      <c r="T69" s="817"/>
      <c r="U69" s="817"/>
      <c r="V69" s="817">
        <v>3</v>
      </c>
      <c r="W69" s="817"/>
      <c r="X69" s="817"/>
      <c r="Y69" s="817"/>
      <c r="Z69" s="817"/>
      <c r="AA69" s="817">
        <v>7</v>
      </c>
      <c r="AB69" s="817"/>
      <c r="AC69" s="817"/>
      <c r="AD69" s="817"/>
      <c r="AE69" s="817"/>
      <c r="AF69" s="817">
        <v>7</v>
      </c>
      <c r="AG69" s="817"/>
      <c r="AH69" s="817"/>
      <c r="AI69" s="817"/>
      <c r="AJ69" s="817"/>
      <c r="AK69" s="817">
        <v>5</v>
      </c>
      <c r="AL69" s="817"/>
      <c r="AM69" s="817"/>
      <c r="AN69" s="817"/>
      <c r="AO69" s="817"/>
      <c r="AP69" s="817" t="s">
        <v>570</v>
      </c>
      <c r="AQ69" s="817"/>
      <c r="AR69" s="817"/>
      <c r="AS69" s="817"/>
      <c r="AT69" s="817"/>
      <c r="AU69" s="817" t="s">
        <v>570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559</v>
      </c>
      <c r="C70" s="860"/>
      <c r="D70" s="860"/>
      <c r="E70" s="860"/>
      <c r="F70" s="860"/>
      <c r="G70" s="860"/>
      <c r="H70" s="860"/>
      <c r="I70" s="860"/>
      <c r="J70" s="860"/>
      <c r="K70" s="860"/>
      <c r="L70" s="860"/>
      <c r="M70" s="860"/>
      <c r="N70" s="860"/>
      <c r="O70" s="860"/>
      <c r="P70" s="861"/>
      <c r="Q70" s="862">
        <v>101</v>
      </c>
      <c r="R70" s="817"/>
      <c r="S70" s="817"/>
      <c r="T70" s="817"/>
      <c r="U70" s="817"/>
      <c r="V70" s="817">
        <v>101</v>
      </c>
      <c r="W70" s="817"/>
      <c r="X70" s="817"/>
      <c r="Y70" s="817"/>
      <c r="Z70" s="817"/>
      <c r="AA70" s="817" t="s">
        <v>569</v>
      </c>
      <c r="AB70" s="817"/>
      <c r="AC70" s="817"/>
      <c r="AD70" s="817"/>
      <c r="AE70" s="817"/>
      <c r="AF70" s="817" t="s">
        <v>570</v>
      </c>
      <c r="AG70" s="817"/>
      <c r="AH70" s="817"/>
      <c r="AI70" s="817"/>
      <c r="AJ70" s="817"/>
      <c r="AK70" s="817" t="s">
        <v>570</v>
      </c>
      <c r="AL70" s="817"/>
      <c r="AM70" s="817"/>
      <c r="AN70" s="817"/>
      <c r="AO70" s="817"/>
      <c r="AP70" s="817" t="s">
        <v>482</v>
      </c>
      <c r="AQ70" s="817"/>
      <c r="AR70" s="817"/>
      <c r="AS70" s="817"/>
      <c r="AT70" s="817"/>
      <c r="AU70" s="817" t="s">
        <v>482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560</v>
      </c>
      <c r="C71" s="860"/>
      <c r="D71" s="860"/>
      <c r="E71" s="860"/>
      <c r="F71" s="860"/>
      <c r="G71" s="860"/>
      <c r="H71" s="860"/>
      <c r="I71" s="860"/>
      <c r="J71" s="860"/>
      <c r="K71" s="860"/>
      <c r="L71" s="860"/>
      <c r="M71" s="860"/>
      <c r="N71" s="860"/>
      <c r="O71" s="860"/>
      <c r="P71" s="861"/>
      <c r="Q71" s="862">
        <v>731</v>
      </c>
      <c r="R71" s="817"/>
      <c r="S71" s="817"/>
      <c r="T71" s="817"/>
      <c r="U71" s="817"/>
      <c r="V71" s="817">
        <v>712</v>
      </c>
      <c r="W71" s="817"/>
      <c r="X71" s="817"/>
      <c r="Y71" s="817"/>
      <c r="Z71" s="817"/>
      <c r="AA71" s="817">
        <v>20</v>
      </c>
      <c r="AB71" s="817"/>
      <c r="AC71" s="817"/>
      <c r="AD71" s="817"/>
      <c r="AE71" s="817"/>
      <c r="AF71" s="817">
        <v>20</v>
      </c>
      <c r="AG71" s="817"/>
      <c r="AH71" s="817"/>
      <c r="AI71" s="817"/>
      <c r="AJ71" s="817"/>
      <c r="AK71" s="817">
        <v>525</v>
      </c>
      <c r="AL71" s="817"/>
      <c r="AM71" s="817"/>
      <c r="AN71" s="817"/>
      <c r="AO71" s="817"/>
      <c r="AP71" s="817" t="s">
        <v>482</v>
      </c>
      <c r="AQ71" s="817"/>
      <c r="AR71" s="817"/>
      <c r="AS71" s="817"/>
      <c r="AT71" s="817"/>
      <c r="AU71" s="817" t="s">
        <v>482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561</v>
      </c>
      <c r="C72" s="860"/>
      <c r="D72" s="860"/>
      <c r="E72" s="860"/>
      <c r="F72" s="860"/>
      <c r="G72" s="860"/>
      <c r="H72" s="860"/>
      <c r="I72" s="860"/>
      <c r="J72" s="860"/>
      <c r="K72" s="860"/>
      <c r="L72" s="860"/>
      <c r="M72" s="860"/>
      <c r="N72" s="860"/>
      <c r="O72" s="860"/>
      <c r="P72" s="861"/>
      <c r="Q72" s="862">
        <v>1226</v>
      </c>
      <c r="R72" s="817"/>
      <c r="S72" s="817"/>
      <c r="T72" s="817"/>
      <c r="U72" s="817"/>
      <c r="V72" s="817">
        <v>1212</v>
      </c>
      <c r="W72" s="817"/>
      <c r="X72" s="817"/>
      <c r="Y72" s="817"/>
      <c r="Z72" s="817"/>
      <c r="AA72" s="817">
        <v>13</v>
      </c>
      <c r="AB72" s="817"/>
      <c r="AC72" s="817"/>
      <c r="AD72" s="817"/>
      <c r="AE72" s="817"/>
      <c r="AF72" s="817">
        <v>13</v>
      </c>
      <c r="AG72" s="817"/>
      <c r="AH72" s="817"/>
      <c r="AI72" s="817"/>
      <c r="AJ72" s="817"/>
      <c r="AK72" s="817">
        <v>307</v>
      </c>
      <c r="AL72" s="817"/>
      <c r="AM72" s="817"/>
      <c r="AN72" s="817"/>
      <c r="AO72" s="817"/>
      <c r="AP72" s="817" t="s">
        <v>569</v>
      </c>
      <c r="AQ72" s="817"/>
      <c r="AR72" s="817"/>
      <c r="AS72" s="817"/>
      <c r="AT72" s="817"/>
      <c r="AU72" s="817" t="s">
        <v>570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562</v>
      </c>
      <c r="C73" s="860"/>
      <c r="D73" s="860"/>
      <c r="E73" s="860"/>
      <c r="F73" s="860"/>
      <c r="G73" s="860"/>
      <c r="H73" s="860"/>
      <c r="I73" s="860"/>
      <c r="J73" s="860"/>
      <c r="K73" s="860"/>
      <c r="L73" s="860"/>
      <c r="M73" s="860"/>
      <c r="N73" s="860"/>
      <c r="O73" s="860"/>
      <c r="P73" s="861"/>
      <c r="Q73" s="862">
        <v>206</v>
      </c>
      <c r="R73" s="817"/>
      <c r="S73" s="817"/>
      <c r="T73" s="817"/>
      <c r="U73" s="817"/>
      <c r="V73" s="817">
        <v>206</v>
      </c>
      <c r="W73" s="817"/>
      <c r="X73" s="817"/>
      <c r="Y73" s="817"/>
      <c r="Z73" s="817"/>
      <c r="AA73" s="817" t="s">
        <v>570</v>
      </c>
      <c r="AB73" s="817"/>
      <c r="AC73" s="817"/>
      <c r="AD73" s="817"/>
      <c r="AE73" s="817"/>
      <c r="AF73" s="817" t="s">
        <v>570</v>
      </c>
      <c r="AG73" s="817"/>
      <c r="AH73" s="817"/>
      <c r="AI73" s="817"/>
      <c r="AJ73" s="817"/>
      <c r="AK73" s="817" t="s">
        <v>571</v>
      </c>
      <c r="AL73" s="817"/>
      <c r="AM73" s="817"/>
      <c r="AN73" s="817"/>
      <c r="AO73" s="817"/>
      <c r="AP73" s="817" t="s">
        <v>570</v>
      </c>
      <c r="AQ73" s="817"/>
      <c r="AR73" s="817"/>
      <c r="AS73" s="817"/>
      <c r="AT73" s="817"/>
      <c r="AU73" s="817" t="s">
        <v>570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563</v>
      </c>
      <c r="C74" s="860"/>
      <c r="D74" s="860"/>
      <c r="E74" s="860"/>
      <c r="F74" s="860"/>
      <c r="G74" s="860"/>
      <c r="H74" s="860"/>
      <c r="I74" s="860"/>
      <c r="J74" s="860"/>
      <c r="K74" s="860"/>
      <c r="L74" s="860"/>
      <c r="M74" s="860"/>
      <c r="N74" s="860"/>
      <c r="O74" s="860"/>
      <c r="P74" s="861"/>
      <c r="Q74" s="862">
        <v>16</v>
      </c>
      <c r="R74" s="817"/>
      <c r="S74" s="817"/>
      <c r="T74" s="817"/>
      <c r="U74" s="817"/>
      <c r="V74" s="817">
        <v>12</v>
      </c>
      <c r="W74" s="817"/>
      <c r="X74" s="817"/>
      <c r="Y74" s="817"/>
      <c r="Z74" s="817"/>
      <c r="AA74" s="817">
        <v>4</v>
      </c>
      <c r="AB74" s="817"/>
      <c r="AC74" s="817"/>
      <c r="AD74" s="817"/>
      <c r="AE74" s="817"/>
      <c r="AF74" s="817">
        <v>4</v>
      </c>
      <c r="AG74" s="817"/>
      <c r="AH74" s="817"/>
      <c r="AI74" s="817"/>
      <c r="AJ74" s="817"/>
      <c r="AK74" s="817" t="s">
        <v>570</v>
      </c>
      <c r="AL74" s="817"/>
      <c r="AM74" s="817"/>
      <c r="AN74" s="817"/>
      <c r="AO74" s="817"/>
      <c r="AP74" s="817" t="s">
        <v>570</v>
      </c>
      <c r="AQ74" s="817"/>
      <c r="AR74" s="817"/>
      <c r="AS74" s="817"/>
      <c r="AT74" s="817"/>
      <c r="AU74" s="817" t="s">
        <v>570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564</v>
      </c>
      <c r="C75" s="860"/>
      <c r="D75" s="860"/>
      <c r="E75" s="860"/>
      <c r="F75" s="860"/>
      <c r="G75" s="860"/>
      <c r="H75" s="860"/>
      <c r="I75" s="860"/>
      <c r="J75" s="860"/>
      <c r="K75" s="860"/>
      <c r="L75" s="860"/>
      <c r="M75" s="860"/>
      <c r="N75" s="860"/>
      <c r="O75" s="860"/>
      <c r="P75" s="861"/>
      <c r="Q75" s="865">
        <v>17</v>
      </c>
      <c r="R75" s="866"/>
      <c r="S75" s="866"/>
      <c r="T75" s="866"/>
      <c r="U75" s="816"/>
      <c r="V75" s="867">
        <v>11</v>
      </c>
      <c r="W75" s="866"/>
      <c r="X75" s="866"/>
      <c r="Y75" s="866"/>
      <c r="Z75" s="816"/>
      <c r="AA75" s="867">
        <v>5</v>
      </c>
      <c r="AB75" s="866"/>
      <c r="AC75" s="866"/>
      <c r="AD75" s="866"/>
      <c r="AE75" s="816"/>
      <c r="AF75" s="867">
        <v>5</v>
      </c>
      <c r="AG75" s="866"/>
      <c r="AH75" s="866"/>
      <c r="AI75" s="866"/>
      <c r="AJ75" s="816"/>
      <c r="AK75" s="867" t="s">
        <v>570</v>
      </c>
      <c r="AL75" s="866"/>
      <c r="AM75" s="866"/>
      <c r="AN75" s="866"/>
      <c r="AO75" s="816"/>
      <c r="AP75" s="867" t="s">
        <v>570</v>
      </c>
      <c r="AQ75" s="866"/>
      <c r="AR75" s="866"/>
      <c r="AS75" s="866"/>
      <c r="AT75" s="816"/>
      <c r="AU75" s="867" t="s">
        <v>570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565</v>
      </c>
      <c r="C76" s="860"/>
      <c r="D76" s="860"/>
      <c r="E76" s="860"/>
      <c r="F76" s="860"/>
      <c r="G76" s="860"/>
      <c r="H76" s="860"/>
      <c r="I76" s="860"/>
      <c r="J76" s="860"/>
      <c r="K76" s="860"/>
      <c r="L76" s="860"/>
      <c r="M76" s="860"/>
      <c r="N76" s="860"/>
      <c r="O76" s="860"/>
      <c r="P76" s="861"/>
      <c r="Q76" s="865">
        <v>58</v>
      </c>
      <c r="R76" s="866"/>
      <c r="S76" s="866"/>
      <c r="T76" s="866"/>
      <c r="U76" s="816"/>
      <c r="V76" s="867">
        <v>55</v>
      </c>
      <c r="W76" s="866"/>
      <c r="X76" s="866"/>
      <c r="Y76" s="866"/>
      <c r="Z76" s="816"/>
      <c r="AA76" s="867">
        <v>4</v>
      </c>
      <c r="AB76" s="866"/>
      <c r="AC76" s="866"/>
      <c r="AD76" s="866"/>
      <c r="AE76" s="816"/>
      <c r="AF76" s="867">
        <v>4</v>
      </c>
      <c r="AG76" s="866"/>
      <c r="AH76" s="866"/>
      <c r="AI76" s="866"/>
      <c r="AJ76" s="816"/>
      <c r="AK76" s="867">
        <v>7</v>
      </c>
      <c r="AL76" s="866"/>
      <c r="AM76" s="866"/>
      <c r="AN76" s="866"/>
      <c r="AO76" s="816"/>
      <c r="AP76" s="867" t="s">
        <v>570</v>
      </c>
      <c r="AQ76" s="866"/>
      <c r="AR76" s="866"/>
      <c r="AS76" s="866"/>
      <c r="AT76" s="816"/>
      <c r="AU76" s="867" t="s">
        <v>570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566</v>
      </c>
      <c r="C77" s="860"/>
      <c r="D77" s="860"/>
      <c r="E77" s="860"/>
      <c r="F77" s="860"/>
      <c r="G77" s="860"/>
      <c r="H77" s="860"/>
      <c r="I77" s="860"/>
      <c r="J77" s="860"/>
      <c r="K77" s="860"/>
      <c r="L77" s="860"/>
      <c r="M77" s="860"/>
      <c r="N77" s="860"/>
      <c r="O77" s="860"/>
      <c r="P77" s="861"/>
      <c r="Q77" s="865">
        <v>35</v>
      </c>
      <c r="R77" s="866"/>
      <c r="S77" s="866"/>
      <c r="T77" s="866"/>
      <c r="U77" s="816"/>
      <c r="V77" s="867">
        <v>32</v>
      </c>
      <c r="W77" s="866"/>
      <c r="X77" s="866"/>
      <c r="Y77" s="866"/>
      <c r="Z77" s="816"/>
      <c r="AA77" s="867">
        <v>3</v>
      </c>
      <c r="AB77" s="866"/>
      <c r="AC77" s="866"/>
      <c r="AD77" s="866"/>
      <c r="AE77" s="816"/>
      <c r="AF77" s="867">
        <v>3</v>
      </c>
      <c r="AG77" s="866"/>
      <c r="AH77" s="866"/>
      <c r="AI77" s="866"/>
      <c r="AJ77" s="816"/>
      <c r="AK77" s="867" t="s">
        <v>570</v>
      </c>
      <c r="AL77" s="866"/>
      <c r="AM77" s="866"/>
      <c r="AN77" s="866"/>
      <c r="AO77" s="816"/>
      <c r="AP77" s="867" t="s">
        <v>570</v>
      </c>
      <c r="AQ77" s="866"/>
      <c r="AR77" s="866"/>
      <c r="AS77" s="866"/>
      <c r="AT77" s="816"/>
      <c r="AU77" s="867" t="s">
        <v>570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567</v>
      </c>
      <c r="C78" s="860"/>
      <c r="D78" s="860"/>
      <c r="E78" s="860"/>
      <c r="F78" s="860"/>
      <c r="G78" s="860"/>
      <c r="H78" s="860"/>
      <c r="I78" s="860"/>
      <c r="J78" s="860"/>
      <c r="K78" s="860"/>
      <c r="L78" s="860"/>
      <c r="M78" s="860"/>
      <c r="N78" s="860"/>
      <c r="O78" s="860"/>
      <c r="P78" s="861"/>
      <c r="Q78" s="862">
        <v>79</v>
      </c>
      <c r="R78" s="817"/>
      <c r="S78" s="817"/>
      <c r="T78" s="817"/>
      <c r="U78" s="817"/>
      <c r="V78" s="817">
        <v>76</v>
      </c>
      <c r="W78" s="817"/>
      <c r="X78" s="817"/>
      <c r="Y78" s="817"/>
      <c r="Z78" s="817"/>
      <c r="AA78" s="817">
        <v>3</v>
      </c>
      <c r="AB78" s="817"/>
      <c r="AC78" s="817"/>
      <c r="AD78" s="817"/>
      <c r="AE78" s="817"/>
      <c r="AF78" s="817">
        <v>3</v>
      </c>
      <c r="AG78" s="817"/>
      <c r="AH78" s="817"/>
      <c r="AI78" s="817"/>
      <c r="AJ78" s="817"/>
      <c r="AK78" s="817">
        <v>1</v>
      </c>
      <c r="AL78" s="817"/>
      <c r="AM78" s="817"/>
      <c r="AN78" s="817"/>
      <c r="AO78" s="817"/>
      <c r="AP78" s="817" t="s">
        <v>570</v>
      </c>
      <c r="AQ78" s="817"/>
      <c r="AR78" s="817"/>
      <c r="AS78" s="817"/>
      <c r="AT78" s="817"/>
      <c r="AU78" s="817" t="s">
        <v>570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568</v>
      </c>
      <c r="C79" s="860"/>
      <c r="D79" s="860"/>
      <c r="E79" s="860"/>
      <c r="F79" s="860"/>
      <c r="G79" s="860"/>
      <c r="H79" s="860"/>
      <c r="I79" s="860"/>
      <c r="J79" s="860"/>
      <c r="K79" s="860"/>
      <c r="L79" s="860"/>
      <c r="M79" s="860"/>
      <c r="N79" s="860"/>
      <c r="O79" s="860"/>
      <c r="P79" s="861"/>
      <c r="Q79" s="862">
        <v>220669</v>
      </c>
      <c r="R79" s="817"/>
      <c r="S79" s="817"/>
      <c r="T79" s="817"/>
      <c r="U79" s="817"/>
      <c r="V79" s="817">
        <v>215980</v>
      </c>
      <c r="W79" s="817"/>
      <c r="X79" s="817"/>
      <c r="Y79" s="817"/>
      <c r="Z79" s="817"/>
      <c r="AA79" s="817">
        <v>4689</v>
      </c>
      <c r="AB79" s="817"/>
      <c r="AC79" s="817"/>
      <c r="AD79" s="817"/>
      <c r="AE79" s="817"/>
      <c r="AF79" s="817">
        <v>4689</v>
      </c>
      <c r="AG79" s="817"/>
      <c r="AH79" s="817"/>
      <c r="AI79" s="817"/>
      <c r="AJ79" s="817"/>
      <c r="AK79" s="817">
        <v>1346</v>
      </c>
      <c r="AL79" s="817"/>
      <c r="AM79" s="817"/>
      <c r="AN79" s="817"/>
      <c r="AO79" s="817"/>
      <c r="AP79" s="817" t="s">
        <v>570</v>
      </c>
      <c r="AQ79" s="817"/>
      <c r="AR79" s="817"/>
      <c r="AS79" s="817"/>
      <c r="AT79" s="817"/>
      <c r="AU79" s="817" t="s">
        <v>570</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SUM(AF68:AJ79)</f>
        <v>4754</v>
      </c>
      <c r="AG88" s="828"/>
      <c r="AH88" s="828"/>
      <c r="AI88" s="828"/>
      <c r="AJ88" s="828"/>
      <c r="AK88" s="825"/>
      <c r="AL88" s="825"/>
      <c r="AM88" s="825"/>
      <c r="AN88" s="825"/>
      <c r="AO88" s="825"/>
      <c r="AP88" s="828">
        <f>SUM(AP68:AT79)</f>
        <v>71</v>
      </c>
      <c r="AQ88" s="828"/>
      <c r="AR88" s="828"/>
      <c r="AS88" s="828"/>
      <c r="AT88" s="828"/>
      <c r="AU88" s="828">
        <f>SUM(AU68:AY79)</f>
        <v>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SUM(SUM(CR7:CR101))</f>
        <v>76</v>
      </c>
      <c r="CS102" s="836"/>
      <c r="CT102" s="836"/>
      <c r="CU102" s="836"/>
      <c r="CV102" s="879"/>
      <c r="CW102" s="878">
        <f t="shared" ref="CW102" si="0">SUM(SUM(CW7:CW101))</f>
        <v>17</v>
      </c>
      <c r="CX102" s="836"/>
      <c r="CY102" s="836"/>
      <c r="CZ102" s="836"/>
      <c r="DA102" s="879"/>
      <c r="DB102" s="878">
        <f t="shared" ref="DB102" si="1">SUM(SUM(DB7:DB101))</f>
        <v>0</v>
      </c>
      <c r="DC102" s="836"/>
      <c r="DD102" s="836"/>
      <c r="DE102" s="836"/>
      <c r="DF102" s="879"/>
      <c r="DG102" s="878">
        <f t="shared" ref="DG102" si="2">SUM(SUM(DG7:DG101))</f>
        <v>0</v>
      </c>
      <c r="DH102" s="836"/>
      <c r="DI102" s="836"/>
      <c r="DJ102" s="836"/>
      <c r="DK102" s="879"/>
      <c r="DL102" s="878">
        <f t="shared" ref="DL102" si="3">SUM(SUM(DL7:DL101))</f>
        <v>0</v>
      </c>
      <c r="DM102" s="836"/>
      <c r="DN102" s="836"/>
      <c r="DO102" s="836"/>
      <c r="DP102" s="879"/>
      <c r="DQ102" s="878">
        <f t="shared" ref="DQ102" si="4">SUM(SUM(DQ7:DQ101))</f>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288</v>
      </c>
      <c r="AG109" s="881"/>
      <c r="AH109" s="881"/>
      <c r="AI109" s="881"/>
      <c r="AJ109" s="882"/>
      <c r="AK109" s="880" t="s">
        <v>287</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288</v>
      </c>
      <c r="BW109" s="881"/>
      <c r="BX109" s="881"/>
      <c r="BY109" s="881"/>
      <c r="BZ109" s="882"/>
      <c r="CA109" s="880" t="s">
        <v>287</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288</v>
      </c>
      <c r="DM109" s="881"/>
      <c r="DN109" s="881"/>
      <c r="DO109" s="881"/>
      <c r="DP109" s="882"/>
      <c r="DQ109" s="880" t="s">
        <v>287</v>
      </c>
      <c r="DR109" s="881"/>
      <c r="DS109" s="881"/>
      <c r="DT109" s="881"/>
      <c r="DU109" s="882"/>
      <c r="DV109" s="880" t="s">
        <v>408</v>
      </c>
      <c r="DW109" s="881"/>
      <c r="DX109" s="881"/>
      <c r="DY109" s="881"/>
      <c r="DZ109" s="883"/>
    </row>
    <row r="110" spans="1:131" s="197" customFormat="1" ht="26.25" customHeight="1">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2189816</v>
      </c>
      <c r="AB110" s="888"/>
      <c r="AC110" s="888"/>
      <c r="AD110" s="888"/>
      <c r="AE110" s="889"/>
      <c r="AF110" s="890">
        <v>2156015</v>
      </c>
      <c r="AG110" s="888"/>
      <c r="AH110" s="888"/>
      <c r="AI110" s="888"/>
      <c r="AJ110" s="889"/>
      <c r="AK110" s="890">
        <v>2225686</v>
      </c>
      <c r="AL110" s="888"/>
      <c r="AM110" s="888"/>
      <c r="AN110" s="888"/>
      <c r="AO110" s="889"/>
      <c r="AP110" s="891">
        <v>24.8</v>
      </c>
      <c r="AQ110" s="892"/>
      <c r="AR110" s="892"/>
      <c r="AS110" s="892"/>
      <c r="AT110" s="893"/>
      <c r="AU110" s="894" t="s">
        <v>60</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17865666</v>
      </c>
      <c r="BR110" s="925"/>
      <c r="BS110" s="925"/>
      <c r="BT110" s="925"/>
      <c r="BU110" s="925"/>
      <c r="BV110" s="925">
        <v>19788265</v>
      </c>
      <c r="BW110" s="925"/>
      <c r="BX110" s="925"/>
      <c r="BY110" s="925"/>
      <c r="BZ110" s="925"/>
      <c r="CA110" s="925">
        <v>19385766</v>
      </c>
      <c r="CB110" s="925"/>
      <c r="CC110" s="925"/>
      <c r="CD110" s="925"/>
      <c r="CE110" s="925"/>
      <c r="CF110" s="939">
        <v>216.4</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522185</v>
      </c>
      <c r="BR111" s="918"/>
      <c r="BS111" s="918"/>
      <c r="BT111" s="918"/>
      <c r="BU111" s="918"/>
      <c r="BV111" s="918">
        <v>393358</v>
      </c>
      <c r="BW111" s="918"/>
      <c r="BX111" s="918"/>
      <c r="BY111" s="918"/>
      <c r="BZ111" s="918"/>
      <c r="CA111" s="918">
        <v>286874</v>
      </c>
      <c r="CB111" s="918"/>
      <c r="CC111" s="918"/>
      <c r="CD111" s="918"/>
      <c r="CE111" s="918"/>
      <c r="CF111" s="912">
        <v>3.2</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9391100</v>
      </c>
      <c r="BR112" s="918"/>
      <c r="BS112" s="918"/>
      <c r="BT112" s="918"/>
      <c r="BU112" s="918"/>
      <c r="BV112" s="918">
        <v>8945164</v>
      </c>
      <c r="BW112" s="918"/>
      <c r="BX112" s="918"/>
      <c r="BY112" s="918"/>
      <c r="BZ112" s="918"/>
      <c r="CA112" s="918">
        <v>8389536</v>
      </c>
      <c r="CB112" s="918"/>
      <c r="CC112" s="918"/>
      <c r="CD112" s="918"/>
      <c r="CE112" s="918"/>
      <c r="CF112" s="912">
        <v>93.6</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1059781</v>
      </c>
      <c r="AB113" s="932"/>
      <c r="AC113" s="932"/>
      <c r="AD113" s="932"/>
      <c r="AE113" s="933"/>
      <c r="AF113" s="934">
        <v>1024060</v>
      </c>
      <c r="AG113" s="932"/>
      <c r="AH113" s="932"/>
      <c r="AI113" s="932"/>
      <c r="AJ113" s="933"/>
      <c r="AK113" s="934">
        <v>968628</v>
      </c>
      <c r="AL113" s="932"/>
      <c r="AM113" s="932"/>
      <c r="AN113" s="932"/>
      <c r="AO113" s="933"/>
      <c r="AP113" s="935">
        <v>10.8</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9327</v>
      </c>
      <c r="BR113" s="918"/>
      <c r="BS113" s="918"/>
      <c r="BT113" s="918"/>
      <c r="BU113" s="918"/>
      <c r="BV113" s="918">
        <v>5705</v>
      </c>
      <c r="BW113" s="918"/>
      <c r="BX113" s="918"/>
      <c r="BY113" s="918"/>
      <c r="BZ113" s="918"/>
      <c r="CA113" s="918">
        <v>1935</v>
      </c>
      <c r="CB113" s="918"/>
      <c r="CC113" s="918"/>
      <c r="CD113" s="918"/>
      <c r="CE113" s="918"/>
      <c r="CF113" s="912">
        <v>0</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3961</v>
      </c>
      <c r="AB114" s="957"/>
      <c r="AC114" s="957"/>
      <c r="AD114" s="957"/>
      <c r="AE114" s="958"/>
      <c r="AF114" s="959">
        <v>3961</v>
      </c>
      <c r="AG114" s="957"/>
      <c r="AH114" s="957"/>
      <c r="AI114" s="957"/>
      <c r="AJ114" s="958"/>
      <c r="AK114" s="959">
        <v>3961</v>
      </c>
      <c r="AL114" s="957"/>
      <c r="AM114" s="957"/>
      <c r="AN114" s="957"/>
      <c r="AO114" s="958"/>
      <c r="AP114" s="960">
        <v>0</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4017203</v>
      </c>
      <c r="BR114" s="918"/>
      <c r="BS114" s="918"/>
      <c r="BT114" s="918"/>
      <c r="BU114" s="918"/>
      <c r="BV114" s="918">
        <v>3838006</v>
      </c>
      <c r="BW114" s="918"/>
      <c r="BX114" s="918"/>
      <c r="BY114" s="918"/>
      <c r="BZ114" s="918"/>
      <c r="CA114" s="918">
        <v>3546657</v>
      </c>
      <c r="CB114" s="918"/>
      <c r="CC114" s="918"/>
      <c r="CD114" s="918"/>
      <c r="CE114" s="918"/>
      <c r="CF114" s="912">
        <v>39.6</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179110</v>
      </c>
      <c r="AB115" s="932"/>
      <c r="AC115" s="932"/>
      <c r="AD115" s="932"/>
      <c r="AE115" s="933"/>
      <c r="AF115" s="934">
        <v>152359</v>
      </c>
      <c r="AG115" s="932"/>
      <c r="AH115" s="932"/>
      <c r="AI115" s="932"/>
      <c r="AJ115" s="933"/>
      <c r="AK115" s="934">
        <v>116445</v>
      </c>
      <c r="AL115" s="932"/>
      <c r="AM115" s="932"/>
      <c r="AN115" s="932"/>
      <c r="AO115" s="933"/>
      <c r="AP115" s="935">
        <v>1.3</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v>416122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11240</v>
      </c>
      <c r="DH116" s="957"/>
      <c r="DI116" s="957"/>
      <c r="DJ116" s="957"/>
      <c r="DK116" s="958"/>
      <c r="DL116" s="959">
        <v>8000</v>
      </c>
      <c r="DM116" s="957"/>
      <c r="DN116" s="957"/>
      <c r="DO116" s="957"/>
      <c r="DP116" s="958"/>
      <c r="DQ116" s="959">
        <v>6400</v>
      </c>
      <c r="DR116" s="957"/>
      <c r="DS116" s="957"/>
      <c r="DT116" s="957"/>
      <c r="DU116" s="958"/>
      <c r="DV116" s="960">
        <v>0.1</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3432668</v>
      </c>
      <c r="AB117" s="964"/>
      <c r="AC117" s="964"/>
      <c r="AD117" s="964"/>
      <c r="AE117" s="965"/>
      <c r="AF117" s="963">
        <v>3336395</v>
      </c>
      <c r="AG117" s="964"/>
      <c r="AH117" s="964"/>
      <c r="AI117" s="964"/>
      <c r="AJ117" s="965"/>
      <c r="AK117" s="963">
        <v>3314720</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288</v>
      </c>
      <c r="AG118" s="881"/>
      <c r="AH118" s="881"/>
      <c r="AI118" s="881"/>
      <c r="AJ118" s="882"/>
      <c r="AK118" s="880" t="s">
        <v>287</v>
      </c>
      <c r="AL118" s="881"/>
      <c r="AM118" s="881"/>
      <c r="AN118" s="881"/>
      <c r="AO118" s="882"/>
      <c r="AP118" s="988" t="s">
        <v>408</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436</v>
      </c>
      <c r="BP118" s="992"/>
      <c r="BQ118" s="983">
        <v>32221603</v>
      </c>
      <c r="BR118" s="984"/>
      <c r="BS118" s="984"/>
      <c r="BT118" s="984"/>
      <c r="BU118" s="984"/>
      <c r="BV118" s="984">
        <v>32970498</v>
      </c>
      <c r="BW118" s="984"/>
      <c r="BX118" s="984"/>
      <c r="BY118" s="984"/>
      <c r="BZ118" s="984"/>
      <c r="CA118" s="984">
        <v>31610768</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3772038</v>
      </c>
      <c r="BR119" s="925"/>
      <c r="BS119" s="925"/>
      <c r="BT119" s="925"/>
      <c r="BU119" s="925"/>
      <c r="BV119" s="925">
        <v>4131352</v>
      </c>
      <c r="BW119" s="925"/>
      <c r="BX119" s="925"/>
      <c r="BY119" s="925"/>
      <c r="BZ119" s="925"/>
      <c r="CA119" s="925">
        <v>5058604</v>
      </c>
      <c r="CB119" s="925"/>
      <c r="CC119" s="925"/>
      <c r="CD119" s="925"/>
      <c r="CE119" s="925"/>
      <c r="CF119" s="939">
        <v>56.5</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510945</v>
      </c>
      <c r="DH119" s="996"/>
      <c r="DI119" s="996"/>
      <c r="DJ119" s="996"/>
      <c r="DK119" s="997"/>
      <c r="DL119" s="998">
        <v>385358</v>
      </c>
      <c r="DM119" s="996"/>
      <c r="DN119" s="996"/>
      <c r="DO119" s="996"/>
      <c r="DP119" s="997"/>
      <c r="DQ119" s="998">
        <v>280474</v>
      </c>
      <c r="DR119" s="996"/>
      <c r="DS119" s="996"/>
      <c r="DT119" s="996"/>
      <c r="DU119" s="997"/>
      <c r="DV119" s="999">
        <v>3.1</v>
      </c>
      <c r="DW119" s="1000"/>
      <c r="DX119" s="1000"/>
      <c r="DY119" s="1000"/>
      <c r="DZ119" s="1001"/>
    </row>
    <row r="120" spans="1:130" s="197" customFormat="1" ht="26.25" customHeight="1">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2461212</v>
      </c>
      <c r="BR120" s="918"/>
      <c r="BS120" s="918"/>
      <c r="BT120" s="918"/>
      <c r="BU120" s="918"/>
      <c r="BV120" s="918">
        <v>2457763</v>
      </c>
      <c r="BW120" s="918"/>
      <c r="BX120" s="918"/>
      <c r="BY120" s="918"/>
      <c r="BZ120" s="918"/>
      <c r="CA120" s="918">
        <v>2212721</v>
      </c>
      <c r="CB120" s="918"/>
      <c r="CC120" s="918"/>
      <c r="CD120" s="918"/>
      <c r="CE120" s="918"/>
      <c r="CF120" s="912">
        <v>24.7</v>
      </c>
      <c r="CG120" s="913"/>
      <c r="CH120" s="913"/>
      <c r="CI120" s="913"/>
      <c r="CJ120" s="913"/>
      <c r="CK120" s="1011" t="s">
        <v>442</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4016026</v>
      </c>
      <c r="DH120" s="925"/>
      <c r="DI120" s="925"/>
      <c r="DJ120" s="925"/>
      <c r="DK120" s="925"/>
      <c r="DL120" s="925">
        <v>3635753</v>
      </c>
      <c r="DM120" s="925"/>
      <c r="DN120" s="925"/>
      <c r="DO120" s="925"/>
      <c r="DP120" s="925"/>
      <c r="DQ120" s="925">
        <v>3249601</v>
      </c>
      <c r="DR120" s="925"/>
      <c r="DS120" s="925"/>
      <c r="DT120" s="925"/>
      <c r="DU120" s="925"/>
      <c r="DV120" s="926">
        <v>36.299999999999997</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15497933</v>
      </c>
      <c r="BR121" s="984"/>
      <c r="BS121" s="984"/>
      <c r="BT121" s="984"/>
      <c r="BU121" s="984"/>
      <c r="BV121" s="984">
        <v>14724277</v>
      </c>
      <c r="BW121" s="984"/>
      <c r="BX121" s="984"/>
      <c r="BY121" s="984"/>
      <c r="BZ121" s="984"/>
      <c r="CA121" s="984">
        <v>14761428</v>
      </c>
      <c r="CB121" s="984"/>
      <c r="CC121" s="984"/>
      <c r="CD121" s="984"/>
      <c r="CE121" s="984"/>
      <c r="CF121" s="1022">
        <v>164.7</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2741504</v>
      </c>
      <c r="DH121" s="918"/>
      <c r="DI121" s="918"/>
      <c r="DJ121" s="918"/>
      <c r="DK121" s="918"/>
      <c r="DL121" s="918">
        <v>2725028</v>
      </c>
      <c r="DM121" s="918"/>
      <c r="DN121" s="918"/>
      <c r="DO121" s="918"/>
      <c r="DP121" s="918"/>
      <c r="DQ121" s="918">
        <v>2650444</v>
      </c>
      <c r="DR121" s="918"/>
      <c r="DS121" s="918"/>
      <c r="DT121" s="918"/>
      <c r="DU121" s="918"/>
      <c r="DV121" s="919">
        <v>29.6</v>
      </c>
      <c r="DW121" s="919"/>
      <c r="DX121" s="919"/>
      <c r="DY121" s="919"/>
      <c r="DZ121" s="920"/>
    </row>
    <row r="122" spans="1:130" s="197" customFormat="1" ht="26.25" customHeight="1">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445</v>
      </c>
      <c r="BP122" s="992"/>
      <c r="BQ122" s="1032">
        <v>21731183</v>
      </c>
      <c r="BR122" s="1033"/>
      <c r="BS122" s="1033"/>
      <c r="BT122" s="1033"/>
      <c r="BU122" s="1033"/>
      <c r="BV122" s="1033">
        <v>21313392</v>
      </c>
      <c r="BW122" s="1033"/>
      <c r="BX122" s="1033"/>
      <c r="BY122" s="1033"/>
      <c r="BZ122" s="1033"/>
      <c r="CA122" s="1033">
        <v>22032753</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1434341</v>
      </c>
      <c r="DH122" s="918"/>
      <c r="DI122" s="918"/>
      <c r="DJ122" s="918"/>
      <c r="DK122" s="918"/>
      <c r="DL122" s="918">
        <v>1477056</v>
      </c>
      <c r="DM122" s="918"/>
      <c r="DN122" s="918"/>
      <c r="DO122" s="918"/>
      <c r="DP122" s="918"/>
      <c r="DQ122" s="918">
        <v>1477606</v>
      </c>
      <c r="DR122" s="918"/>
      <c r="DS122" s="918"/>
      <c r="DT122" s="918"/>
      <c r="DU122" s="918"/>
      <c r="DV122" s="919">
        <v>16.5</v>
      </c>
      <c r="DW122" s="919"/>
      <c r="DX122" s="919"/>
      <c r="DY122" s="919"/>
      <c r="DZ122" s="920"/>
    </row>
    <row r="123" spans="1:130" s="197" customFormat="1" ht="26.25" customHeight="1" thickBot="1">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2427</v>
      </c>
      <c r="AB123" s="957"/>
      <c r="AC123" s="957"/>
      <c r="AD123" s="957"/>
      <c r="AE123" s="958"/>
      <c r="AF123" s="959">
        <v>2500</v>
      </c>
      <c r="AG123" s="957"/>
      <c r="AH123" s="957"/>
      <c r="AI123" s="957"/>
      <c r="AJ123" s="958"/>
      <c r="AK123" s="959">
        <v>1575</v>
      </c>
      <c r="AL123" s="957"/>
      <c r="AM123" s="957"/>
      <c r="AN123" s="957"/>
      <c r="AO123" s="958"/>
      <c r="AP123" s="960">
        <v>0</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114.7</v>
      </c>
      <c r="BR123" s="1025"/>
      <c r="BS123" s="1025"/>
      <c r="BT123" s="1025"/>
      <c r="BU123" s="1025"/>
      <c r="BV123" s="1025">
        <v>129</v>
      </c>
      <c r="BW123" s="1025"/>
      <c r="BX123" s="1025"/>
      <c r="BY123" s="1025"/>
      <c r="BZ123" s="1025"/>
      <c r="CA123" s="1025">
        <v>106.8</v>
      </c>
      <c r="CB123" s="1025"/>
      <c r="CC123" s="1025"/>
      <c r="CD123" s="1025"/>
      <c r="CE123" s="1025"/>
      <c r="CF123" s="1026"/>
      <c r="CG123" s="1027"/>
      <c r="CH123" s="1027"/>
      <c r="CI123" s="1027"/>
      <c r="CJ123" s="1028"/>
      <c r="CK123" s="1014"/>
      <c r="CL123" s="1015"/>
      <c r="CM123" s="1015"/>
      <c r="CN123" s="1015"/>
      <c r="CO123" s="1016"/>
      <c r="CP123" s="1005" t="s">
        <v>390</v>
      </c>
      <c r="CQ123" s="1006"/>
      <c r="CR123" s="1006"/>
      <c r="CS123" s="1006"/>
      <c r="CT123" s="1006"/>
      <c r="CU123" s="1006"/>
      <c r="CV123" s="1006"/>
      <c r="CW123" s="1006"/>
      <c r="CX123" s="1006"/>
      <c r="CY123" s="1006"/>
      <c r="CZ123" s="1006"/>
      <c r="DA123" s="1006"/>
      <c r="DB123" s="1006"/>
      <c r="DC123" s="1006"/>
      <c r="DD123" s="1006"/>
      <c r="DE123" s="1006"/>
      <c r="DF123" s="1007"/>
      <c r="DG123" s="956">
        <v>1199229</v>
      </c>
      <c r="DH123" s="957"/>
      <c r="DI123" s="957"/>
      <c r="DJ123" s="957"/>
      <c r="DK123" s="958"/>
      <c r="DL123" s="959">
        <v>1107327</v>
      </c>
      <c r="DM123" s="957"/>
      <c r="DN123" s="957"/>
      <c r="DO123" s="957"/>
      <c r="DP123" s="958"/>
      <c r="DQ123" s="959">
        <v>1011885</v>
      </c>
      <c r="DR123" s="957"/>
      <c r="DS123" s="957"/>
      <c r="DT123" s="957"/>
      <c r="DU123" s="958"/>
      <c r="DV123" s="960">
        <v>11.3</v>
      </c>
      <c r="DW123" s="961"/>
      <c r="DX123" s="961"/>
      <c r="DY123" s="961"/>
      <c r="DZ123" s="962"/>
    </row>
    <row r="124" spans="1:130" s="197" customFormat="1" ht="26.25" customHeight="1">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32500</v>
      </c>
      <c r="AB126" s="957"/>
      <c r="AC126" s="957"/>
      <c r="AD126" s="957"/>
      <c r="AE126" s="958"/>
      <c r="AF126" s="959">
        <v>20000</v>
      </c>
      <c r="AG126" s="957"/>
      <c r="AH126" s="957"/>
      <c r="AI126" s="957"/>
      <c r="AJ126" s="958"/>
      <c r="AK126" s="959">
        <v>3712</v>
      </c>
      <c r="AL126" s="957"/>
      <c r="AM126" s="957"/>
      <c r="AN126" s="957"/>
      <c r="AO126" s="958"/>
      <c r="AP126" s="960">
        <v>0</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v>416122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144183</v>
      </c>
      <c r="AB127" s="957"/>
      <c r="AC127" s="957"/>
      <c r="AD127" s="957"/>
      <c r="AE127" s="958"/>
      <c r="AF127" s="959">
        <v>129859</v>
      </c>
      <c r="AG127" s="957"/>
      <c r="AH127" s="957"/>
      <c r="AI127" s="957"/>
      <c r="AJ127" s="958"/>
      <c r="AK127" s="959">
        <v>111158</v>
      </c>
      <c r="AL127" s="957"/>
      <c r="AM127" s="957"/>
      <c r="AN127" s="957"/>
      <c r="AO127" s="958"/>
      <c r="AP127" s="960">
        <v>1.2</v>
      </c>
      <c r="AQ127" s="961"/>
      <c r="AR127" s="961"/>
      <c r="AS127" s="961"/>
      <c r="AT127" s="962"/>
      <c r="AU127" s="233"/>
      <c r="AV127" s="233"/>
      <c r="AW127" s="233"/>
      <c r="AX127" s="884" t="s">
        <v>456</v>
      </c>
      <c r="AY127" s="885"/>
      <c r="AZ127" s="885"/>
      <c r="BA127" s="885"/>
      <c r="BB127" s="885"/>
      <c r="BC127" s="885"/>
      <c r="BD127" s="885"/>
      <c r="BE127" s="886"/>
      <c r="BF127" s="1039" t="s">
        <v>112</v>
      </c>
      <c r="BG127" s="1040"/>
      <c r="BH127" s="1040"/>
      <c r="BI127" s="1040"/>
      <c r="BJ127" s="1040"/>
      <c r="BK127" s="1040"/>
      <c r="BL127" s="1049"/>
      <c r="BM127" s="1039">
        <v>13.23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264816</v>
      </c>
      <c r="AB128" s="1088"/>
      <c r="AC128" s="1088"/>
      <c r="AD128" s="1088"/>
      <c r="AE128" s="1089"/>
      <c r="AF128" s="1090">
        <v>246736</v>
      </c>
      <c r="AG128" s="1088"/>
      <c r="AH128" s="1088"/>
      <c r="AI128" s="1088"/>
      <c r="AJ128" s="1089"/>
      <c r="AK128" s="1090">
        <v>256831</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18.23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10863923</v>
      </c>
      <c r="AB129" s="957"/>
      <c r="AC129" s="957"/>
      <c r="AD129" s="957"/>
      <c r="AE129" s="958"/>
      <c r="AF129" s="959">
        <v>10748632</v>
      </c>
      <c r="AG129" s="957"/>
      <c r="AH129" s="957"/>
      <c r="AI129" s="957"/>
      <c r="AJ129" s="958"/>
      <c r="AK129" s="959">
        <v>10629472</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15.5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1719873</v>
      </c>
      <c r="AB130" s="957"/>
      <c r="AC130" s="957"/>
      <c r="AD130" s="957"/>
      <c r="AE130" s="958"/>
      <c r="AF130" s="959">
        <v>1715094</v>
      </c>
      <c r="AG130" s="957"/>
      <c r="AH130" s="957"/>
      <c r="AI130" s="957"/>
      <c r="AJ130" s="958"/>
      <c r="AK130" s="959">
        <v>1669329</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106.8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9144050</v>
      </c>
      <c r="AB131" s="996"/>
      <c r="AC131" s="996"/>
      <c r="AD131" s="996"/>
      <c r="AE131" s="997"/>
      <c r="AF131" s="998">
        <v>9033538</v>
      </c>
      <c r="AG131" s="996"/>
      <c r="AH131" s="996"/>
      <c r="AI131" s="996"/>
      <c r="AJ131" s="997"/>
      <c r="AK131" s="998">
        <v>8960143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15.83520431</v>
      </c>
      <c r="AB132" s="1102"/>
      <c r="AC132" s="1102"/>
      <c r="AD132" s="1102"/>
      <c r="AE132" s="1103"/>
      <c r="AF132" s="1104">
        <v>15.21624196</v>
      </c>
      <c r="AG132" s="1102"/>
      <c r="AH132" s="1102"/>
      <c r="AI132" s="1102"/>
      <c r="AJ132" s="1103"/>
      <c r="AK132" s="1104">
        <v>15.497074100000001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16.2</v>
      </c>
      <c r="AB133" s="1109"/>
      <c r="AC133" s="1109"/>
      <c r="AD133" s="1109"/>
      <c r="AE133" s="1110"/>
      <c r="AF133" s="1108">
        <v>15.5</v>
      </c>
      <c r="AG133" s="1109"/>
      <c r="AH133" s="1109"/>
      <c r="AI133" s="1109"/>
      <c r="AJ133" s="1110"/>
      <c r="AK133" s="1108">
        <v>15.5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52" zoomScale="85" zoomScaleNormal="85" zoomScaleSheetLayoutView="85" workbookViewId="0">
      <selection activeCell="AB8" sqref="AB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3321907</v>
      </c>
      <c r="L9" s="264">
        <v>122462</v>
      </c>
      <c r="M9" s="265">
        <v>83170</v>
      </c>
      <c r="N9" s="266">
        <v>47.2</v>
      </c>
    </row>
    <row r="10" spans="1:16">
      <c r="A10" s="248"/>
      <c r="B10" s="244"/>
      <c r="C10" s="244"/>
      <c r="D10" s="244"/>
      <c r="E10" s="244"/>
      <c r="F10" s="244"/>
      <c r="G10" s="1117" t="s">
        <v>478</v>
      </c>
      <c r="H10" s="1118"/>
      <c r="I10" s="1118"/>
      <c r="J10" s="1119"/>
      <c r="K10" s="267">
        <v>194814</v>
      </c>
      <c r="L10" s="268">
        <v>7182</v>
      </c>
      <c r="M10" s="269">
        <v>7053</v>
      </c>
      <c r="N10" s="270">
        <v>1.8</v>
      </c>
    </row>
    <row r="11" spans="1:16" ht="13.5" customHeight="1">
      <c r="A11" s="248"/>
      <c r="B11" s="244"/>
      <c r="C11" s="244"/>
      <c r="D11" s="244"/>
      <c r="E11" s="244"/>
      <c r="F11" s="244"/>
      <c r="G11" s="1117" t="s">
        <v>479</v>
      </c>
      <c r="H11" s="1118"/>
      <c r="I11" s="1118"/>
      <c r="J11" s="1119"/>
      <c r="K11" s="267">
        <v>28940</v>
      </c>
      <c r="L11" s="268">
        <v>1067</v>
      </c>
      <c r="M11" s="269">
        <v>8860</v>
      </c>
      <c r="N11" s="270">
        <v>-88</v>
      </c>
    </row>
    <row r="12" spans="1:16" ht="13.5" customHeight="1">
      <c r="A12" s="248"/>
      <c r="B12" s="244"/>
      <c r="C12" s="244"/>
      <c r="D12" s="244"/>
      <c r="E12" s="244"/>
      <c r="F12" s="244"/>
      <c r="G12" s="1117" t="s">
        <v>480</v>
      </c>
      <c r="H12" s="1118"/>
      <c r="I12" s="1118"/>
      <c r="J12" s="1119"/>
      <c r="K12" s="267">
        <v>244541</v>
      </c>
      <c r="L12" s="268">
        <v>9015</v>
      </c>
      <c r="M12" s="269">
        <v>837</v>
      </c>
      <c r="N12" s="270">
        <v>977.1</v>
      </c>
    </row>
    <row r="13" spans="1:16" ht="13.5" customHeight="1">
      <c r="A13" s="248"/>
      <c r="B13" s="244"/>
      <c r="C13" s="244"/>
      <c r="D13" s="244"/>
      <c r="E13" s="244"/>
      <c r="F13" s="244"/>
      <c r="G13" s="1117" t="s">
        <v>481</v>
      </c>
      <c r="H13" s="1118"/>
      <c r="I13" s="1118"/>
      <c r="J13" s="1119"/>
      <c r="K13" s="267" t="s">
        <v>482</v>
      </c>
      <c r="L13" s="268" t="s">
        <v>482</v>
      </c>
      <c r="M13" s="269">
        <v>4</v>
      </c>
      <c r="N13" s="270" t="s">
        <v>482</v>
      </c>
    </row>
    <row r="14" spans="1:16" ht="13.5" customHeight="1">
      <c r="A14" s="248"/>
      <c r="B14" s="244"/>
      <c r="C14" s="244"/>
      <c r="D14" s="244"/>
      <c r="E14" s="244"/>
      <c r="F14" s="244"/>
      <c r="G14" s="1117" t="s">
        <v>483</v>
      </c>
      <c r="H14" s="1118"/>
      <c r="I14" s="1118"/>
      <c r="J14" s="1119"/>
      <c r="K14" s="267">
        <v>53283</v>
      </c>
      <c r="L14" s="268">
        <v>1964</v>
      </c>
      <c r="M14" s="269">
        <v>3453</v>
      </c>
      <c r="N14" s="270">
        <v>-43.1</v>
      </c>
    </row>
    <row r="15" spans="1:16" ht="13.5" customHeight="1">
      <c r="A15" s="248"/>
      <c r="B15" s="244"/>
      <c r="C15" s="244"/>
      <c r="D15" s="244"/>
      <c r="E15" s="244"/>
      <c r="F15" s="244"/>
      <c r="G15" s="1117" t="s">
        <v>484</v>
      </c>
      <c r="H15" s="1118"/>
      <c r="I15" s="1118"/>
      <c r="J15" s="1119"/>
      <c r="K15" s="267">
        <v>57986</v>
      </c>
      <c r="L15" s="268">
        <v>2138</v>
      </c>
      <c r="M15" s="269">
        <v>1923</v>
      </c>
      <c r="N15" s="270">
        <v>11.2</v>
      </c>
    </row>
    <row r="16" spans="1:16">
      <c r="A16" s="248"/>
      <c r="B16" s="244"/>
      <c r="C16" s="244"/>
      <c r="D16" s="244"/>
      <c r="E16" s="244"/>
      <c r="F16" s="244"/>
      <c r="G16" s="1120" t="s">
        <v>485</v>
      </c>
      <c r="H16" s="1121"/>
      <c r="I16" s="1121"/>
      <c r="J16" s="1122"/>
      <c r="K16" s="268">
        <v>-593355</v>
      </c>
      <c r="L16" s="268">
        <v>-21874</v>
      </c>
      <c r="M16" s="269">
        <v>-10272</v>
      </c>
      <c r="N16" s="270">
        <v>112.9</v>
      </c>
    </row>
    <row r="17" spans="1:16">
      <c r="A17" s="248"/>
      <c r="B17" s="244"/>
      <c r="C17" s="244"/>
      <c r="D17" s="244"/>
      <c r="E17" s="244"/>
      <c r="F17" s="244"/>
      <c r="G17" s="1120" t="s">
        <v>172</v>
      </c>
      <c r="H17" s="1121"/>
      <c r="I17" s="1121"/>
      <c r="J17" s="1122"/>
      <c r="K17" s="268">
        <v>3308116</v>
      </c>
      <c r="L17" s="268">
        <v>121954</v>
      </c>
      <c r="M17" s="269">
        <v>95028</v>
      </c>
      <c r="N17" s="270">
        <v>28.3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12.9</v>
      </c>
      <c r="L21" s="281">
        <v>9.36</v>
      </c>
      <c r="M21" s="282">
        <v>3.54</v>
      </c>
      <c r="N21" s="249"/>
      <c r="O21" s="283"/>
      <c r="P21" s="279"/>
    </row>
    <row r="22" spans="1:16" s="284" customFormat="1">
      <c r="A22" s="279"/>
      <c r="B22" s="249"/>
      <c r="C22" s="249"/>
      <c r="D22" s="249"/>
      <c r="E22" s="249"/>
      <c r="F22" s="249"/>
      <c r="G22" s="1112" t="s">
        <v>491</v>
      </c>
      <c r="H22" s="1113"/>
      <c r="I22" s="1113"/>
      <c r="J22" s="1114"/>
      <c r="K22" s="285">
        <v>100</v>
      </c>
      <c r="L22" s="286">
        <v>96.8</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2225686</v>
      </c>
      <c r="L32" s="294">
        <v>82050</v>
      </c>
      <c r="M32" s="295">
        <v>65071</v>
      </c>
      <c r="N32" s="296">
        <v>26.1</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t="s">
        <v>482</v>
      </c>
      <c r="L34" s="294" t="s">
        <v>482</v>
      </c>
      <c r="M34" s="295">
        <v>23</v>
      </c>
      <c r="N34" s="296" t="s">
        <v>482</v>
      </c>
    </row>
    <row r="35" spans="1:16" ht="27" customHeight="1">
      <c r="A35" s="248"/>
      <c r="B35" s="244"/>
      <c r="C35" s="244"/>
      <c r="D35" s="244"/>
      <c r="E35" s="244"/>
      <c r="F35" s="244"/>
      <c r="G35" s="1128" t="s">
        <v>498</v>
      </c>
      <c r="H35" s="1129"/>
      <c r="I35" s="1129"/>
      <c r="J35" s="1130"/>
      <c r="K35" s="294">
        <v>968628</v>
      </c>
      <c r="L35" s="294">
        <v>35708</v>
      </c>
      <c r="M35" s="295">
        <v>17560</v>
      </c>
      <c r="N35" s="296">
        <v>103.3</v>
      </c>
    </row>
    <row r="36" spans="1:16" ht="27" customHeight="1">
      <c r="A36" s="248"/>
      <c r="B36" s="244"/>
      <c r="C36" s="244"/>
      <c r="D36" s="244"/>
      <c r="E36" s="244"/>
      <c r="F36" s="244"/>
      <c r="G36" s="1128" t="s">
        <v>499</v>
      </c>
      <c r="H36" s="1129"/>
      <c r="I36" s="1129"/>
      <c r="J36" s="1130"/>
      <c r="K36" s="294">
        <v>3961</v>
      </c>
      <c r="L36" s="294">
        <v>146</v>
      </c>
      <c r="M36" s="295">
        <v>3274</v>
      </c>
      <c r="N36" s="296">
        <v>-95.5</v>
      </c>
    </row>
    <row r="37" spans="1:16" ht="13.5" customHeight="1">
      <c r="A37" s="248"/>
      <c r="B37" s="244"/>
      <c r="C37" s="244"/>
      <c r="D37" s="244"/>
      <c r="E37" s="244"/>
      <c r="F37" s="244"/>
      <c r="G37" s="1128" t="s">
        <v>500</v>
      </c>
      <c r="H37" s="1129"/>
      <c r="I37" s="1129"/>
      <c r="J37" s="1130"/>
      <c r="K37" s="294">
        <v>116445</v>
      </c>
      <c r="L37" s="294">
        <v>4293</v>
      </c>
      <c r="M37" s="295">
        <v>1387</v>
      </c>
      <c r="N37" s="296">
        <v>209.5</v>
      </c>
    </row>
    <row r="38" spans="1:16" ht="27" customHeight="1">
      <c r="A38" s="248"/>
      <c r="B38" s="244"/>
      <c r="C38" s="244"/>
      <c r="D38" s="244"/>
      <c r="E38" s="244"/>
      <c r="F38" s="244"/>
      <c r="G38" s="1131" t="s">
        <v>501</v>
      </c>
      <c r="H38" s="1132"/>
      <c r="I38" s="1132"/>
      <c r="J38" s="1133"/>
      <c r="K38" s="297" t="s">
        <v>482</v>
      </c>
      <c r="L38" s="297" t="s">
        <v>482</v>
      </c>
      <c r="M38" s="298">
        <v>7</v>
      </c>
      <c r="N38" s="299" t="s">
        <v>482</v>
      </c>
      <c r="O38" s="293"/>
    </row>
    <row r="39" spans="1:16">
      <c r="A39" s="248"/>
      <c r="B39" s="244"/>
      <c r="C39" s="244"/>
      <c r="D39" s="244"/>
      <c r="E39" s="244"/>
      <c r="F39" s="244"/>
      <c r="G39" s="1131" t="s">
        <v>502</v>
      </c>
      <c r="H39" s="1132"/>
      <c r="I39" s="1132"/>
      <c r="J39" s="1133"/>
      <c r="K39" s="300">
        <v>-256831</v>
      </c>
      <c r="L39" s="300">
        <v>-9468</v>
      </c>
      <c r="M39" s="301">
        <v>-4282</v>
      </c>
      <c r="N39" s="302">
        <v>121.1</v>
      </c>
      <c r="O39" s="293"/>
    </row>
    <row r="40" spans="1:16" ht="27" customHeight="1">
      <c r="A40" s="248"/>
      <c r="B40" s="244"/>
      <c r="C40" s="244"/>
      <c r="D40" s="244"/>
      <c r="E40" s="244"/>
      <c r="F40" s="244"/>
      <c r="G40" s="1128" t="s">
        <v>503</v>
      </c>
      <c r="H40" s="1129"/>
      <c r="I40" s="1129"/>
      <c r="J40" s="1130"/>
      <c r="K40" s="300">
        <v>-1669329</v>
      </c>
      <c r="L40" s="300">
        <v>-61540</v>
      </c>
      <c r="M40" s="301">
        <v>-54179</v>
      </c>
      <c r="N40" s="302">
        <v>13.6</v>
      </c>
      <c r="O40" s="293"/>
    </row>
    <row r="41" spans="1:16">
      <c r="A41" s="248"/>
      <c r="B41" s="244"/>
      <c r="C41" s="244"/>
      <c r="D41" s="244"/>
      <c r="E41" s="244"/>
      <c r="F41" s="244"/>
      <c r="G41" s="1134" t="s">
        <v>282</v>
      </c>
      <c r="H41" s="1135"/>
      <c r="I41" s="1135"/>
      <c r="J41" s="1136"/>
      <c r="K41" s="294">
        <v>1388560</v>
      </c>
      <c r="L41" s="300">
        <v>51189</v>
      </c>
      <c r="M41" s="301">
        <v>28861</v>
      </c>
      <c r="N41" s="302">
        <v>77.400000000000006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2210853</v>
      </c>
      <c r="J51" s="320">
        <v>76963</v>
      </c>
      <c r="K51" s="321">
        <v>13.5</v>
      </c>
      <c r="L51" s="322">
        <v>76282</v>
      </c>
      <c r="M51" s="323">
        <v>25</v>
      </c>
      <c r="N51" s="324">
        <v>-11.5</v>
      </c>
    </row>
    <row r="52" spans="1:14">
      <c r="A52" s="248"/>
      <c r="B52" s="244"/>
      <c r="C52" s="244"/>
      <c r="D52" s="244"/>
      <c r="E52" s="244"/>
      <c r="F52" s="244"/>
      <c r="G52" s="325"/>
      <c r="H52" s="326" t="s">
        <v>514</v>
      </c>
      <c r="I52" s="327">
        <v>876694</v>
      </c>
      <c r="J52" s="328">
        <v>30519</v>
      </c>
      <c r="K52" s="329">
        <v>18.899999999999999</v>
      </c>
      <c r="L52" s="330">
        <v>41092</v>
      </c>
      <c r="M52" s="331">
        <v>31.8</v>
      </c>
      <c r="N52" s="332">
        <v>-12.9</v>
      </c>
    </row>
    <row r="53" spans="1:14">
      <c r="A53" s="248"/>
      <c r="B53" s="244"/>
      <c r="C53" s="244"/>
      <c r="D53" s="244"/>
      <c r="E53" s="244"/>
      <c r="F53" s="244"/>
      <c r="G53" s="310" t="s">
        <v>515</v>
      </c>
      <c r="H53" s="311"/>
      <c r="I53" s="319">
        <v>2001959</v>
      </c>
      <c r="J53" s="320">
        <v>70919</v>
      </c>
      <c r="K53" s="321">
        <v>-7.9</v>
      </c>
      <c r="L53" s="322">
        <v>78670</v>
      </c>
      <c r="M53" s="323">
        <v>3.1</v>
      </c>
      <c r="N53" s="324">
        <v>-11</v>
      </c>
    </row>
    <row r="54" spans="1:14">
      <c r="A54" s="248"/>
      <c r="B54" s="244"/>
      <c r="C54" s="244"/>
      <c r="D54" s="244"/>
      <c r="E54" s="244"/>
      <c r="F54" s="244"/>
      <c r="G54" s="325"/>
      <c r="H54" s="326" t="s">
        <v>514</v>
      </c>
      <c r="I54" s="327">
        <v>955032</v>
      </c>
      <c r="J54" s="328">
        <v>33832</v>
      </c>
      <c r="K54" s="329">
        <v>10.9</v>
      </c>
      <c r="L54" s="330">
        <v>38094</v>
      </c>
      <c r="M54" s="331">
        <v>-7.3</v>
      </c>
      <c r="N54" s="332">
        <v>18.2</v>
      </c>
    </row>
    <row r="55" spans="1:14">
      <c r="A55" s="248"/>
      <c r="B55" s="244"/>
      <c r="C55" s="244"/>
      <c r="D55" s="244"/>
      <c r="E55" s="244"/>
      <c r="F55" s="244"/>
      <c r="G55" s="310" t="s">
        <v>516</v>
      </c>
      <c r="H55" s="311"/>
      <c r="I55" s="319">
        <v>1438165</v>
      </c>
      <c r="J55" s="320">
        <v>51852</v>
      </c>
      <c r="K55" s="321">
        <v>-26.9</v>
      </c>
      <c r="L55" s="322">
        <v>67201</v>
      </c>
      <c r="M55" s="323">
        <v>-14.6</v>
      </c>
      <c r="N55" s="324">
        <v>-12.3</v>
      </c>
    </row>
    <row r="56" spans="1:14">
      <c r="A56" s="248"/>
      <c r="B56" s="244"/>
      <c r="C56" s="244"/>
      <c r="D56" s="244"/>
      <c r="E56" s="244"/>
      <c r="F56" s="244"/>
      <c r="G56" s="325"/>
      <c r="H56" s="326" t="s">
        <v>514</v>
      </c>
      <c r="I56" s="327">
        <v>792396</v>
      </c>
      <c r="J56" s="328">
        <v>28569</v>
      </c>
      <c r="K56" s="329">
        <v>-15.6</v>
      </c>
      <c r="L56" s="330">
        <v>35210</v>
      </c>
      <c r="M56" s="331">
        <v>-7.6</v>
      </c>
      <c r="N56" s="332">
        <v>-8</v>
      </c>
    </row>
    <row r="57" spans="1:14">
      <c r="A57" s="248"/>
      <c r="B57" s="244"/>
      <c r="C57" s="244"/>
      <c r="D57" s="244"/>
      <c r="E57" s="244"/>
      <c r="F57" s="244"/>
      <c r="G57" s="310" t="s">
        <v>517</v>
      </c>
      <c r="H57" s="311"/>
      <c r="I57" s="319">
        <v>2226459</v>
      </c>
      <c r="J57" s="320">
        <v>81139</v>
      </c>
      <c r="K57" s="321">
        <v>56.5</v>
      </c>
      <c r="L57" s="322">
        <v>75709</v>
      </c>
      <c r="M57" s="323">
        <v>12.7</v>
      </c>
      <c r="N57" s="324">
        <v>43.8</v>
      </c>
    </row>
    <row r="58" spans="1:14">
      <c r="A58" s="248"/>
      <c r="B58" s="244"/>
      <c r="C58" s="244"/>
      <c r="D58" s="244"/>
      <c r="E58" s="244"/>
      <c r="F58" s="244"/>
      <c r="G58" s="325"/>
      <c r="H58" s="326" t="s">
        <v>514</v>
      </c>
      <c r="I58" s="327">
        <v>913673</v>
      </c>
      <c r="J58" s="328">
        <v>33297</v>
      </c>
      <c r="K58" s="329">
        <v>16.5</v>
      </c>
      <c r="L58" s="330">
        <v>35212</v>
      </c>
      <c r="M58" s="331">
        <v>0</v>
      </c>
      <c r="N58" s="332">
        <v>16.5</v>
      </c>
    </row>
    <row r="59" spans="1:14">
      <c r="A59" s="248"/>
      <c r="B59" s="244"/>
      <c r="C59" s="244"/>
      <c r="D59" s="244"/>
      <c r="E59" s="244"/>
      <c r="F59" s="244"/>
      <c r="G59" s="310" t="s">
        <v>518</v>
      </c>
      <c r="H59" s="311"/>
      <c r="I59" s="319">
        <v>1460963</v>
      </c>
      <c r="J59" s="320">
        <v>53858</v>
      </c>
      <c r="K59" s="321">
        <v>-33.6</v>
      </c>
      <c r="L59" s="322">
        <v>90961</v>
      </c>
      <c r="M59" s="323">
        <v>20.100000000000001</v>
      </c>
      <c r="N59" s="324">
        <v>-53.7</v>
      </c>
    </row>
    <row r="60" spans="1:14">
      <c r="A60" s="248"/>
      <c r="B60" s="244"/>
      <c r="C60" s="244"/>
      <c r="D60" s="244"/>
      <c r="E60" s="244"/>
      <c r="F60" s="244"/>
      <c r="G60" s="325"/>
      <c r="H60" s="326" t="s">
        <v>514</v>
      </c>
      <c r="I60" s="333">
        <v>813041</v>
      </c>
      <c r="J60" s="328">
        <v>29973</v>
      </c>
      <c r="K60" s="329">
        <v>-10</v>
      </c>
      <c r="L60" s="330">
        <v>37720</v>
      </c>
      <c r="M60" s="331">
        <v>7.1</v>
      </c>
      <c r="N60" s="332">
        <v>-17.100000000000001</v>
      </c>
    </row>
    <row r="61" spans="1:14">
      <c r="A61" s="248"/>
      <c r="B61" s="244"/>
      <c r="C61" s="244"/>
      <c r="D61" s="244"/>
      <c r="E61" s="244"/>
      <c r="F61" s="244"/>
      <c r="G61" s="310" t="s">
        <v>519</v>
      </c>
      <c r="H61" s="334"/>
      <c r="I61" s="335">
        <v>1867680</v>
      </c>
      <c r="J61" s="336">
        <v>66946</v>
      </c>
      <c r="K61" s="337">
        <v>0.3</v>
      </c>
      <c r="L61" s="338">
        <v>77765</v>
      </c>
      <c r="M61" s="339">
        <v>9.3000000000000007</v>
      </c>
      <c r="N61" s="324">
        <v>-9</v>
      </c>
    </row>
    <row r="62" spans="1:14">
      <c r="A62" s="248"/>
      <c r="B62" s="244"/>
      <c r="C62" s="244"/>
      <c r="D62" s="244"/>
      <c r="E62" s="244"/>
      <c r="F62" s="244"/>
      <c r="G62" s="325"/>
      <c r="H62" s="326" t="s">
        <v>514</v>
      </c>
      <c r="I62" s="327">
        <v>870167</v>
      </c>
      <c r="J62" s="328">
        <v>31238</v>
      </c>
      <c r="K62" s="329">
        <v>4.0999999999999996</v>
      </c>
      <c r="L62" s="330">
        <v>37466</v>
      </c>
      <c r="M62" s="331">
        <v>4.8</v>
      </c>
      <c r="N62" s="332">
        <v>-0.7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7.02</v>
      </c>
      <c r="G47" s="12">
        <v>6.85</v>
      </c>
      <c r="H47" s="12">
        <v>9.94</v>
      </c>
      <c r="I47" s="12">
        <v>12.67</v>
      </c>
      <c r="J47" s="13">
        <v>17.52</v>
      </c>
    </row>
    <row r="48" spans="2:10" ht="57.75" customHeight="1">
      <c r="B48" s="14"/>
      <c r="C48" s="1139" t="s">
        <v>4</v>
      </c>
      <c r="D48" s="1139"/>
      <c r="E48" s="1140"/>
      <c r="F48" s="15">
        <v>4.8</v>
      </c>
      <c r="G48" s="16">
        <v>5.58</v>
      </c>
      <c r="H48" s="16">
        <v>7.32</v>
      </c>
      <c r="I48" s="16">
        <v>9.77</v>
      </c>
      <c r="J48" s="17">
        <v>9.27</v>
      </c>
    </row>
    <row r="49" spans="2:10" ht="57.75" customHeight="1" thickBot="1">
      <c r="B49" s="18"/>
      <c r="C49" s="1141" t="s">
        <v>5</v>
      </c>
      <c r="D49" s="1141"/>
      <c r="E49" s="1142"/>
      <c r="F49" s="19" t="s">
        <v>526</v>
      </c>
      <c r="G49" s="20">
        <v>0.92</v>
      </c>
      <c r="H49" s="20">
        <v>4.57</v>
      </c>
      <c r="I49" s="20">
        <v>4.99</v>
      </c>
      <c r="J49" s="21">
        <v>4.0999999999999996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t="s">
        <v>528</v>
      </c>
      <c r="G34" s="33" t="s">
        <v>529</v>
      </c>
      <c r="H34" s="33" t="s">
        <v>530</v>
      </c>
      <c r="I34" s="33" t="s">
        <v>531</v>
      </c>
      <c r="J34" s="34" t="s">
        <v>532</v>
      </c>
      <c r="K34" s="22"/>
      <c r="L34" s="22"/>
      <c r="M34" s="22"/>
      <c r="N34" s="22"/>
      <c r="O34" s="22"/>
      <c r="P34" s="22"/>
    </row>
    <row r="35" spans="1:16" ht="39" customHeight="1">
      <c r="A35" s="22"/>
      <c r="B35" s="35"/>
      <c r="C35" s="1143" t="s">
        <v>533</v>
      </c>
      <c r="D35" s="1144"/>
      <c r="E35" s="1145"/>
      <c r="F35" s="36" t="s">
        <v>534</v>
      </c>
      <c r="G35" s="37" t="s">
        <v>535</v>
      </c>
      <c r="H35" s="37" t="s">
        <v>536</v>
      </c>
      <c r="I35" s="37" t="s">
        <v>536</v>
      </c>
      <c r="J35" s="38" t="s">
        <v>537</v>
      </c>
      <c r="K35" s="22"/>
      <c r="L35" s="22"/>
      <c r="M35" s="22"/>
      <c r="N35" s="22"/>
      <c r="O35" s="22"/>
      <c r="P35" s="22"/>
    </row>
    <row r="36" spans="1:16" ht="39" customHeight="1">
      <c r="A36" s="22"/>
      <c r="B36" s="35"/>
      <c r="C36" s="1143" t="s">
        <v>538</v>
      </c>
      <c r="D36" s="1144"/>
      <c r="E36" s="1145"/>
      <c r="F36" s="36">
        <v>6.46</v>
      </c>
      <c r="G36" s="37">
        <v>7.44</v>
      </c>
      <c r="H36" s="37">
        <v>10.119999999999999</v>
      </c>
      <c r="I36" s="37">
        <v>12.66</v>
      </c>
      <c r="J36" s="38">
        <v>13.56</v>
      </c>
      <c r="K36" s="22"/>
      <c r="L36" s="22"/>
      <c r="M36" s="22"/>
      <c r="N36" s="22"/>
      <c r="O36" s="22"/>
      <c r="P36" s="22"/>
    </row>
    <row r="37" spans="1:16" ht="39" customHeight="1">
      <c r="A37" s="22"/>
      <c r="B37" s="35"/>
      <c r="C37" s="1143" t="s">
        <v>539</v>
      </c>
      <c r="D37" s="1144"/>
      <c r="E37" s="1145"/>
      <c r="F37" s="36">
        <v>5.0999999999999996</v>
      </c>
      <c r="G37" s="37">
        <v>5.87</v>
      </c>
      <c r="H37" s="37">
        <v>7.6</v>
      </c>
      <c r="I37" s="37">
        <v>10.039999999999999</v>
      </c>
      <c r="J37" s="38">
        <v>9.5399999999999991</v>
      </c>
      <c r="K37" s="22"/>
      <c r="L37" s="22"/>
      <c r="M37" s="22"/>
      <c r="N37" s="22"/>
      <c r="O37" s="22"/>
      <c r="P37" s="22"/>
    </row>
    <row r="38" spans="1:16" ht="39" customHeight="1">
      <c r="A38" s="22"/>
      <c r="B38" s="35"/>
      <c r="C38" s="1143" t="s">
        <v>540</v>
      </c>
      <c r="D38" s="1144"/>
      <c r="E38" s="1145"/>
      <c r="F38" s="36">
        <v>4.45</v>
      </c>
      <c r="G38" s="37">
        <v>3.94</v>
      </c>
      <c r="H38" s="37">
        <v>5.38</v>
      </c>
      <c r="I38" s="37">
        <v>5.12</v>
      </c>
      <c r="J38" s="38">
        <v>4.76</v>
      </c>
      <c r="K38" s="22"/>
      <c r="L38" s="22"/>
      <c r="M38" s="22"/>
      <c r="N38" s="22"/>
      <c r="O38" s="22"/>
      <c r="P38" s="22"/>
    </row>
    <row r="39" spans="1:16" ht="39" customHeight="1">
      <c r="A39" s="22"/>
      <c r="B39" s="35"/>
      <c r="C39" s="1143" t="s">
        <v>541</v>
      </c>
      <c r="D39" s="1144"/>
      <c r="E39" s="1145"/>
      <c r="F39" s="36">
        <v>0.78</v>
      </c>
      <c r="G39" s="37">
        <v>1.05</v>
      </c>
      <c r="H39" s="37">
        <v>1.87</v>
      </c>
      <c r="I39" s="37">
        <v>2.52</v>
      </c>
      <c r="J39" s="38">
        <v>3.04</v>
      </c>
      <c r="K39" s="22"/>
      <c r="L39" s="22"/>
      <c r="M39" s="22"/>
      <c r="N39" s="22"/>
      <c r="O39" s="22"/>
      <c r="P39" s="22"/>
    </row>
    <row r="40" spans="1:16" ht="39" customHeight="1">
      <c r="A40" s="22"/>
      <c r="B40" s="35"/>
      <c r="C40" s="1143" t="s">
        <v>542</v>
      </c>
      <c r="D40" s="1144"/>
      <c r="E40" s="1145"/>
      <c r="F40" s="36">
        <v>0.92</v>
      </c>
      <c r="G40" s="37">
        <v>0.9</v>
      </c>
      <c r="H40" s="37">
        <v>0.71</v>
      </c>
      <c r="I40" s="37">
        <v>1</v>
      </c>
      <c r="J40" s="38">
        <v>2.12</v>
      </c>
      <c r="K40" s="22"/>
      <c r="L40" s="22"/>
      <c r="M40" s="22"/>
      <c r="N40" s="22"/>
      <c r="O40" s="22"/>
      <c r="P40" s="22"/>
    </row>
    <row r="41" spans="1:16" ht="39" customHeight="1">
      <c r="A41" s="22"/>
      <c r="B41" s="35"/>
      <c r="C41" s="1143" t="s">
        <v>543</v>
      </c>
      <c r="D41" s="1144"/>
      <c r="E41" s="1145"/>
      <c r="F41" s="36">
        <v>0.64</v>
      </c>
      <c r="G41" s="37">
        <v>0.82</v>
      </c>
      <c r="H41" s="37">
        <v>0.91</v>
      </c>
      <c r="I41" s="37">
        <v>7.0000000000000007E-2</v>
      </c>
      <c r="J41" s="38">
        <v>0.1</v>
      </c>
      <c r="K41" s="22"/>
      <c r="L41" s="22"/>
      <c r="M41" s="22"/>
      <c r="N41" s="22"/>
      <c r="O41" s="22"/>
      <c r="P41" s="22"/>
    </row>
    <row r="42" spans="1:16" ht="39" customHeight="1">
      <c r="A42" s="22"/>
      <c r="B42" s="39"/>
      <c r="C42" s="1143" t="s">
        <v>544</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545</v>
      </c>
      <c r="D43" s="1147"/>
      <c r="E43" s="1148"/>
      <c r="F43" s="41">
        <v>0.06</v>
      </c>
      <c r="G43" s="42">
        <v>0.56999999999999995</v>
      </c>
      <c r="H43" s="42">
        <v>0.01</v>
      </c>
      <c r="I43" s="42">
        <v>0.02</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10</v>
      </c>
      <c r="C45" s="1160"/>
      <c r="D45" s="58"/>
      <c r="E45" s="1165" t="s">
        <v>11</v>
      </c>
      <c r="F45" s="1165"/>
      <c r="G45" s="1165"/>
      <c r="H45" s="1165"/>
      <c r="I45" s="1165"/>
      <c r="J45" s="1166"/>
      <c r="K45" s="59">
        <v>2544</v>
      </c>
      <c r="L45" s="60">
        <v>2310</v>
      </c>
      <c r="M45" s="60">
        <v>2190</v>
      </c>
      <c r="N45" s="60">
        <v>2156</v>
      </c>
      <c r="O45" s="61">
        <v>2226</v>
      </c>
      <c r="P45" s="48"/>
      <c r="Q45" s="48"/>
      <c r="R45" s="48"/>
      <c r="S45" s="48"/>
      <c r="T45" s="48"/>
      <c r="U45" s="48"/>
    </row>
    <row r="46" spans="1:21" ht="30.75" customHeight="1">
      <c r="A46" s="48"/>
      <c r="B46" s="1161"/>
      <c r="C46" s="1162"/>
      <c r="D46" s="62"/>
      <c r="E46" s="1153" t="s">
        <v>12</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13</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14</v>
      </c>
      <c r="F48" s="1153"/>
      <c r="G48" s="1153"/>
      <c r="H48" s="1153"/>
      <c r="I48" s="1153"/>
      <c r="J48" s="1154"/>
      <c r="K48" s="63">
        <v>990</v>
      </c>
      <c r="L48" s="64">
        <v>992</v>
      </c>
      <c r="M48" s="64">
        <v>1060</v>
      </c>
      <c r="N48" s="64">
        <v>1024</v>
      </c>
      <c r="O48" s="65">
        <v>969</v>
      </c>
      <c r="P48" s="48"/>
      <c r="Q48" s="48"/>
      <c r="R48" s="48"/>
      <c r="S48" s="48"/>
      <c r="T48" s="48"/>
      <c r="U48" s="48"/>
    </row>
    <row r="49" spans="1:21" ht="30.75" customHeight="1">
      <c r="A49" s="48"/>
      <c r="B49" s="1161"/>
      <c r="C49" s="1162"/>
      <c r="D49" s="62"/>
      <c r="E49" s="1153" t="s">
        <v>15</v>
      </c>
      <c r="F49" s="1153"/>
      <c r="G49" s="1153"/>
      <c r="H49" s="1153"/>
      <c r="I49" s="1153"/>
      <c r="J49" s="1154"/>
      <c r="K49" s="63">
        <v>4</v>
      </c>
      <c r="L49" s="64">
        <v>4</v>
      </c>
      <c r="M49" s="64">
        <v>4</v>
      </c>
      <c r="N49" s="64">
        <v>4</v>
      </c>
      <c r="O49" s="65">
        <v>4</v>
      </c>
      <c r="P49" s="48"/>
      <c r="Q49" s="48"/>
      <c r="R49" s="48"/>
      <c r="S49" s="48"/>
      <c r="T49" s="48"/>
      <c r="U49" s="48"/>
    </row>
    <row r="50" spans="1:21" ht="30.75" customHeight="1">
      <c r="A50" s="48"/>
      <c r="B50" s="1161"/>
      <c r="C50" s="1162"/>
      <c r="D50" s="62"/>
      <c r="E50" s="1153" t="s">
        <v>16</v>
      </c>
      <c r="F50" s="1153"/>
      <c r="G50" s="1153"/>
      <c r="H50" s="1153"/>
      <c r="I50" s="1153"/>
      <c r="J50" s="1154"/>
      <c r="K50" s="63">
        <v>219</v>
      </c>
      <c r="L50" s="64">
        <v>208</v>
      </c>
      <c r="M50" s="64">
        <v>179</v>
      </c>
      <c r="N50" s="64">
        <v>152</v>
      </c>
      <c r="O50" s="65">
        <v>116</v>
      </c>
      <c r="P50" s="48"/>
      <c r="Q50" s="48"/>
      <c r="R50" s="48"/>
      <c r="S50" s="48"/>
      <c r="T50" s="48"/>
      <c r="U50" s="48"/>
    </row>
    <row r="51" spans="1:21" ht="30.75" customHeight="1">
      <c r="A51" s="48"/>
      <c r="B51" s="1163"/>
      <c r="C51" s="1164"/>
      <c r="D51" s="66"/>
      <c r="E51" s="1153" t="s">
        <v>17</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18</v>
      </c>
      <c r="C52" s="1152"/>
      <c r="D52" s="66"/>
      <c r="E52" s="1153" t="s">
        <v>19</v>
      </c>
      <c r="F52" s="1153"/>
      <c r="G52" s="1153"/>
      <c r="H52" s="1153"/>
      <c r="I52" s="1153"/>
      <c r="J52" s="1154"/>
      <c r="K52" s="63">
        <v>2229</v>
      </c>
      <c r="L52" s="64">
        <v>2049</v>
      </c>
      <c r="M52" s="64">
        <v>1985</v>
      </c>
      <c r="N52" s="64">
        <v>1963</v>
      </c>
      <c r="O52" s="65">
        <v>1926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1528</v>
      </c>
      <c r="L53" s="69">
        <v>1465</v>
      </c>
      <c r="M53" s="69">
        <v>1448</v>
      </c>
      <c r="N53" s="69">
        <v>1373</v>
      </c>
      <c r="O53" s="70">
        <v>1389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久保　光一</cp:lastModifiedBy>
  <cp:lastPrinted>2015-04-30T01:05:37Z</cp:lastPrinted>
  <dcterms:created xsi:type="dcterms:W3CDTF">2015-02-17T07:30:34Z</dcterms:created>
  <dcterms:modified xsi:type="dcterms:W3CDTF">2015-05-08T04:36:54Z</dcterms:modified>
</cp:coreProperties>
</file>