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3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BE37" i="9"/>
  <c r="AM37" i="9"/>
  <c r="C37" i="9"/>
  <c r="C36" i="9"/>
  <c r="C35" i="9"/>
  <c r="CO34" i="9"/>
  <c r="CO35" i="9" s="1"/>
  <c r="CO36" i="9" s="1"/>
  <c r="CO37" i="9" s="1"/>
  <c r="BW34" i="9"/>
  <c r="BW35" i="9" s="1"/>
  <c r="BW36" i="9" s="1"/>
  <c r="BW37" i="9" s="1"/>
  <c r="BW38" i="9" s="1"/>
  <c r="BW39" i="9" s="1"/>
  <c r="BW40" i="9" s="1"/>
  <c r="BW41" i="9" s="1"/>
  <c r="BW42" i="9" s="1"/>
  <c r="BW43" i="9" s="1"/>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alcChain>
</file>

<file path=xl/sharedStrings.xml><?xml version="1.0" encoding="utf-8"?>
<sst xmlns="http://schemas.openxmlformats.org/spreadsheetml/2006/main" count="987" uniqueCount="557">
  <si>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</si>
  <si>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</si>
  <si>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</si>
  <si>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</si>
  <si>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</si>
  <si>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</si>
  <si>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</si>
  <si>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</si>
  <si>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</si>
  <si>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</si>
  <si>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</si>
  <si>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</si>
  <si>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</si>
  <si>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</si>
  <si>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</si>
  <si>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</si>
  <si>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</si>
  <si>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</si>
  <si>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</si>
  <si>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</si>
  <si>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</si>
  <si>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</si>
  <si>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</si>
  <si>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</si>
  <si>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</si>
  <si>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</si>
  <si>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</si>
  <si>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</si>
  <si>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</si>
  <si>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</si>
  <si>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</si>
  <si>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</si>
  <si>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</si>
  <si>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</si>
  <si>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</si>
  <si>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</si>
  <si>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</si>
  <si>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</si>
  <si>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</si>
  <si>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</si>
  <si>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</si>
  <si>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</si>
  <si>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</si>
  <si>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</si>
  <si>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</si>
  <si>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</si>
  <si>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</si>
  <si>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</si>
  <si>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</si>
  <si>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</si>
  <si>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</si>
  <si>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</si>
  <si>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</si>
  <si>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</si>
  <si>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</si>
  <si>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</si>
  <si>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</si>
  <si>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</si>
  <si>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</si>
  <si>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</si>
  <si>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</si>
  <si>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</si>
  <si>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</si>
  <si>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</si>
  <si>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</si>
  <si>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</si>
  <si>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</si>
  <si>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</si>
  <si>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</si>
  <si>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</si>
  <si>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</si>
  <si>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</si>
  <si>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</si>
  <si>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</si>
  <si>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</si>
  <si>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</si>
  <si>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</si>
  <si>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</si>
  <si>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</si>
  <si>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</si>
  <si>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</si>
  <si>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山陽小野田市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</si>
  <si>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</si>
  <si>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</si>
  <si>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</si>
  <si>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</si>
  <si>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</si>
  <si>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</si>
  <si>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</si>
  <si>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</si>
  <si>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</si>
  <si>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</si>
  <si>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</si>
  <si>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</si>
  <si>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</si>
  <si>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</si>
  <si>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</si>
  <si>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</si>
  <si>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</si>
  <si>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</si>
  <si>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</si>
  <si>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</si>
  <si>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</si>
  <si>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</si>
  <si>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</si>
  <si>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</si>
  <si>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</si>
  <si>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</si>
  <si>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</si>
  <si>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</si>
  <si>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</si>
  <si>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</si>
  <si>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</si>
  <si>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</si>
  <si>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</si>
  <si>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</si>
  <si>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</si>
  <si>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</si>
  <si>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</si>
  <si>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</si>
  <si>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</si>
  <si>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</si>
  <si>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</si>
  <si>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</si>
  <si>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</si>
  <si>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</si>
  <si>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</si>
  <si>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</si>
  <si>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</si>
  <si>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</si>
  <si>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</si>
  <si>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</si>
  <si>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</si>
  <si>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</si>
  <si>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</si>
  <si>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</si>
  <si>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</si>
  <si>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</si>
  <si>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</si>
  <si>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</si>
  <si>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</si>
  <si>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</si>
  <si>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</si>
  <si>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</si>
  <si>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</si>
  <si>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</si>
  <si>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</si>
  <si>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</si>
  <si>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</si>
  <si>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</si>
  <si>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</si>
  <si>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</si>
  <si>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</si>
  <si>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</si>
  <si>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</si>
  <si>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</si>
  <si>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</si>
  <si>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</si>
  <si>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</si>
  <si>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</si>
  <si>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</si>
  <si>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</si>
  <si>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</si>
  <si>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</si>
  <si>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</si>
  <si>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</si>
  <si>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</si>
  <si>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</si>
  <si>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</si>
  <si>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</si>
  <si>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</si>
  <si>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</si>
  <si>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</si>
  <si>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</si>
  <si>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</si>
  <si>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</si>
  <si>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</si>
  <si>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</si>
  <si>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</si>
  <si>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</si>
  <si>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</si>
  <si>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</si>
  <si>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</si>
  <si>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</si>
  <si>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</si>
  <si>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</si>
  <si>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</si>
  <si>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</si>
  <si>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</si>
  <si>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</si>
  <si>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</si>
  <si>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</si>
  <si>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</si>
  <si>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</si>
  <si>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山口県山陽小野田市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</si>
  <si>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</si>
  <si>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</si>
  <si>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</si>
  <si>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</si>
  <si>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</si>
  <si>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</si>
  <si>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</si>
  <si>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</si>
  <si>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</si>
  <si>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</si>
  <si>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</si>
  <si>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</si>
  <si>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</si>
  <si>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</si>
  <si>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</si>
  <si>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</si>
  <si>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</si>
  <si>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</si>
  <si>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</si>
  <si>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</si>
  <si>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</si>
  <si>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</si>
  <si>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</si>
  <si>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</si>
  <si>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</si>
  <si>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</si>
  <si>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</si>
  <si>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</si>
  <si>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</si>
  <si>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</si>
  <si>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</si>
  <si>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</si>
  <si>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</si>
  <si>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</si>
  <si>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</si>
  <si>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</si>
  <si>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</si>
  <si>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</si>
  <si>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</si>
  <si>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</si>
  <si>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</si>
  <si>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</si>
  <si>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</si>
  <si>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</si>
  <si>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</si>
  <si>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</si>
  <si>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</si>
  <si>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</si>
  <si>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</si>
  <si>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</si>
  <si>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</si>
  <si>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</si>
  <si>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</si>
  <si>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</si>
  <si>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</si>
  <si>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</si>
  <si>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</si>
  <si>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</si>
  <si>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</si>
  <si>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</si>
  <si>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</si>
  <si>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</si>
  <si>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</si>
  <si>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</si>
  <si>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</si>
  <si>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</si>
  <si>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</si>
  <si>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</si>
  <si>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</si>
  <si>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</si>
  <si>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</si>
  <si>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</si>
  <si>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</si>
  <si>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</si>
  <si>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</si>
  <si>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</si>
  <si>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</si>
  <si>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</si>
  <si>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</si>
  <si>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</si>
  <si>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</si>
  <si>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</si>
  <si>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</si>
  <si>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</si>
  <si>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</si>
  <si>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</si>
  <si>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</si>
  <si>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</si>
  <si>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</si>
  <si>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</si>
  <si>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</si>
  <si>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</si>
  <si>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</si>
  <si>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</si>
  <si>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</si>
  <si>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</si>
  <si>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</si>
  <si>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</si>
  <si>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</si>
  <si>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</si>
  <si>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</si>
  <si>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</si>
  <si>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</si>
  <si>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</si>
  <si>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</si>
  <si>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</si>
  <si>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</si>
  <si>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</si>
  <si>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</si>
  <si>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</si>
  <si>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</si>
  <si>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</si>
  <si>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</si>
  <si>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</si>
  <si>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</si>
  <si>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</si>
  <si>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</si>
  <si>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</si>
  <si>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</si>
  <si>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</si>
  <si>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</si>
  <si>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</si>
  <si>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</si>
  <si>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</si>
  <si>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</si>
  <si>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</si>
  <si>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</si>
  <si>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</si>
  <si>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</si>
  <si>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</si>
  <si>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</si>
  <si>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</si>
  <si>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</si>
  <si>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</si>
  <si>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</si>
  <si>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</si>
  <si>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</si>
  <si>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</si>
  <si>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</si>
  <si>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</si>
  <si>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</si>
  <si>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</si>
  <si>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</si>
  <si>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</si>
  <si>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</si>
  <si>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</si>
  <si>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</si>
  <si>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山口県山陽小野田市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</si>
  <si>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</si>
  <si>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</si>
  <si>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</si>
  <si>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</si>
  <si>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</si>
  <si>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</si>
  <si>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</si>
  <si>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</si>
  <si>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</si>
  <si>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</si>
  <si>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</si>
  <si>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</si>
  <si>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</si>
  <si>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</si>
  <si>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</si>
  <si>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</si>
  <si>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</si>
  <si>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</si>
  <si>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</si>
  <si>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</si>
  <si>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</si>
  <si>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</si>
  <si>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</si>
  <si>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</si>
  <si>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</si>
  <si>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</si>
  <si>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</si>
  <si>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</si>
  <si>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</si>
  <si>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</si>
  <si>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</si>
  <si>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</si>
  <si>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</si>
  <si>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</si>
  <si>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</si>
  <si>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</si>
  <si>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</si>
  <si>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小型自動車競走事業特別会計</t>
    <phoneticPr fontId="5"/>
  </si>
  <si>
    <t>水道事業会計</t>
    <phoneticPr fontId="5"/>
  </si>
  <si>
    <t>法適用企業</t>
    <phoneticPr fontId="5"/>
  </si>
  <si>
    <t>工業用水道事業会計</t>
    <phoneticPr fontId="5"/>
  </si>
  <si>
    <t>病院事業会計</t>
    <phoneticPr fontId="5"/>
  </si>
  <si>
    <t>地方卸売市場事業特別会計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</si>
  <si>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</si>
  <si>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</si>
  <si>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</si>
  <si>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</si>
  <si>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</si>
  <si>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</si>
  <si>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</si>
  <si>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</si>
  <si>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</si>
  <si>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</si>
  <si>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</si>
  <si>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</si>
  <si>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</si>
  <si>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</si>
  <si>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</si>
  <si>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</si>
  <si>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</si>
  <si>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</si>
  <si>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</si>
  <si>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</si>
  <si>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</si>
  <si>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</si>
  <si>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</si>
  <si>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</si>
  <si>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</si>
  <si>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</si>
  <si>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</si>
  <si>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</si>
  <si>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</si>
  <si>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</si>
  <si>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</si>
  <si>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</si>
  <si>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</si>
  <si>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</si>
  <si>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</si>
  <si>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</si>
  <si>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</si>
  <si>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</si>
  <si>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</si>
  <si>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</si>
  <si>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</si>
  <si>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</si>
  <si>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</si>
  <si>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</si>
  <si>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</si>
  <si>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</si>
  <si>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</si>
  <si>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</si>
  <si>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</si>
  <si>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</si>
  <si>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</si>
  <si>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</si>
  <si>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</si>
  <si>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</si>
  <si>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</si>
  <si>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</si>
  <si>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</si>
  <si>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</si>
  <si>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</si>
  <si>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</si>
  <si>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</si>
  <si>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</si>
  <si>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</si>
  <si>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</si>
  <si>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</si>
  <si>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</si>
  <si>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</si>
  <si>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</si>
  <si>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</si>
  <si>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</si>
  <si>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</si>
  <si>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</si>
  <si>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</si>
  <si>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</si>
  <si>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</si>
  <si>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</si>
  <si>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</si>
  <si>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</si>
  <si>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</si>
  <si>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</si>
  <si>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</si>
  <si>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</si>
  <si>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</si>
  <si>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</si>
  <si>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</si>
  <si>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</si>
  <si>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</si>
  <si>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</si>
  <si>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</si>
  <si>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</si>
  <si>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</si>
  <si>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</si>
  <si>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</si>
  <si>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</si>
  <si>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</si>
  <si>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</si>
  <si>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</si>
  <si>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</si>
  <si>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</si>
  <si>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</si>
  <si>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</si>
  <si>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</si>
  <si>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</si>
  <si>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</si>
  <si>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</si>
  <si>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</si>
  <si>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</si>
  <si>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</si>
  <si>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</si>
  <si>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</si>
  <si>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</si>
  <si>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</si>
  <si>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</si>
  <si>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</si>
  <si>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</si>
  <si>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</si>
  <si>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</si>
  <si>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</si>
  <si>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</si>
  <si>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</si>
  <si>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</si>
  <si>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</si>
  <si>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</si>
  <si>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</si>
  <si>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</si>
  <si>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</si>
  <si>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</si>
  <si>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</si>
  <si>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</si>
  <si>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</si>
  <si>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</si>
  <si>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</si>
  <si>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</si>
  <si>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</si>
  <si>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</si>
  <si>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</si>
  <si>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1.10</t>
  </si>
  <si>
    <t>小型自動車競走事業特別会計</t>
  </si>
  <si>
    <t>▲ 4.93</t>
  </si>
  <si>
    <t>▲ 4.33</t>
  </si>
  <si>
    <t>▲ 3.73</t>
  </si>
  <si>
    <t>▲ 3.47</t>
  </si>
  <si>
    <t>▲ 3.36</t>
  </si>
  <si>
    <t>水道事業会計</t>
  </si>
  <si>
    <t>工業用水道事業会計</t>
  </si>
  <si>
    <t>一般会計</t>
  </si>
  <si>
    <t>国民健康保険特別会計</t>
  </si>
  <si>
    <t>▲ 0.05</t>
  </si>
  <si>
    <t>介護保険特別会計</t>
  </si>
  <si>
    <t>駐車場事業特別会計</t>
  </si>
  <si>
    <t>下水道事業特別会計</t>
  </si>
  <si>
    <t>その他会計（赤字）</t>
  </si>
  <si>
    <t>その他会計（黒字）</t>
  </si>
  <si>
    <t>養護老人ホーム長生園組合（一般会計）</t>
    <rPh sb="0" eb="2">
      <t>ヨウゴ</t>
    </rPh>
    <rPh sb="2" eb="4">
      <t>ロウジン</t>
    </rPh>
    <rPh sb="7" eb="9">
      <t>チョウセイ</t>
    </rPh>
    <rPh sb="9" eb="10">
      <t>エン</t>
    </rPh>
    <rPh sb="10" eb="12">
      <t>クミアイ</t>
    </rPh>
    <rPh sb="13" eb="15">
      <t>イッパン</t>
    </rPh>
    <rPh sb="15" eb="17">
      <t>カイケイ</t>
    </rPh>
    <phoneticPr fontId="5"/>
  </si>
  <si>
    <t>養護老人ホーム長生園組合（指定訪問介護事業所特別会計）</t>
    <rPh sb="0" eb="2">
      <t>ヨウゴ</t>
    </rPh>
    <rPh sb="2" eb="4">
      <t>ロウジン</t>
    </rPh>
    <rPh sb="7" eb="9">
      <t>チョウセイ</t>
    </rPh>
    <rPh sb="9" eb="10">
      <t>エン</t>
    </rPh>
    <rPh sb="10" eb="12">
      <t>クミアイ</t>
    </rPh>
    <rPh sb="13" eb="15">
      <t>シテイ</t>
    </rPh>
    <rPh sb="15" eb="17">
      <t>ホウモン</t>
    </rPh>
    <rPh sb="17" eb="19">
      <t>カイゴ</t>
    </rPh>
    <rPh sb="19" eb="22">
      <t>ジギョウショ</t>
    </rPh>
    <rPh sb="22" eb="24">
      <t>トクベツ</t>
    </rPh>
    <rPh sb="24" eb="26">
      <t>カイケイ</t>
    </rPh>
    <phoneticPr fontId="5"/>
  </si>
  <si>
    <t>宇部・山陽小野田消防組合（一般会計）</t>
    <rPh sb="0" eb="2">
      <t>ウベ</t>
    </rPh>
    <rPh sb="3" eb="5">
      <t>サンヨウ</t>
    </rPh>
    <rPh sb="5" eb="8">
      <t>オノダ</t>
    </rPh>
    <rPh sb="8" eb="10">
      <t>ショウボウ</t>
    </rPh>
    <rPh sb="10" eb="12">
      <t>クミアイ</t>
    </rPh>
    <rPh sb="13" eb="15">
      <t>イッパン</t>
    </rPh>
    <rPh sb="15" eb="17">
      <t>カイケイ</t>
    </rPh>
    <phoneticPr fontId="5"/>
  </si>
  <si>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5"/>
  </si>
  <si>
    <t>山口県市町総合事務組合（消防団員補償等特別会計）</t>
    <rPh sb="0" eb="3">
      <t>ヤマグチケン</t>
    </rPh>
    <rPh sb="3" eb="4">
      <t>シ</t>
    </rPh>
    <rPh sb="4" eb="5">
      <t>マチ</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5"/>
  </si>
  <si>
    <t>山口県市町総合事務組合（非常勤職員公務災害補償特別会計）</t>
    <rPh sb="0" eb="3">
      <t>ヤマグチケン</t>
    </rPh>
    <rPh sb="3" eb="4">
      <t>シ</t>
    </rPh>
    <rPh sb="4" eb="5">
      <t>マチ</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5"/>
  </si>
  <si>
    <t>山口県市町総合事務組合（山口県市町公平委員会特別会計）</t>
    <rPh sb="0" eb="3">
      <t>ヤマグチケン</t>
    </rPh>
    <rPh sb="3" eb="4">
      <t>シ</t>
    </rPh>
    <rPh sb="4" eb="5">
      <t>マチ</t>
    </rPh>
    <rPh sb="5" eb="7">
      <t>ソウゴウ</t>
    </rPh>
    <rPh sb="7" eb="9">
      <t>ジム</t>
    </rPh>
    <rPh sb="9" eb="11">
      <t>クミアイ</t>
    </rPh>
    <rPh sb="12" eb="15">
      <t>ヤマグチケン</t>
    </rPh>
    <rPh sb="15" eb="16">
      <t>シ</t>
    </rPh>
    <rPh sb="16" eb="17">
      <t>マチ</t>
    </rPh>
    <rPh sb="17" eb="19">
      <t>コウヘイ</t>
    </rPh>
    <rPh sb="19" eb="22">
      <t>イインカイ</t>
    </rPh>
    <rPh sb="22" eb="24">
      <t>トクベツ</t>
    </rPh>
    <rPh sb="24" eb="26">
      <t>カイケイ</t>
    </rPh>
    <phoneticPr fontId="5"/>
  </si>
  <si>
    <t>山口県市町総合事務組合（交通災害共済特別会計）</t>
    <rPh sb="0" eb="3">
      <t>ヤマグチケン</t>
    </rPh>
    <rPh sb="3" eb="4">
      <t>シ</t>
    </rPh>
    <rPh sb="4" eb="5">
      <t>マチ</t>
    </rPh>
    <rPh sb="5" eb="7">
      <t>ソウゴウ</t>
    </rPh>
    <rPh sb="7" eb="9">
      <t>ジム</t>
    </rPh>
    <rPh sb="9" eb="11">
      <t>クミアイ</t>
    </rPh>
    <rPh sb="12" eb="14">
      <t>コウツウ</t>
    </rPh>
    <rPh sb="14" eb="16">
      <t>サイガイ</t>
    </rPh>
    <rPh sb="16" eb="18">
      <t>キョウサイ</t>
    </rPh>
    <rPh sb="18" eb="20">
      <t>トクベツ</t>
    </rPh>
    <rPh sb="20" eb="22">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</si>
  <si>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</si>
  <si>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</si>
  <si>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小野田中央青果</t>
    <rPh sb="0" eb="3">
      <t>オノダ</t>
    </rPh>
    <rPh sb="3" eb="5">
      <t>チュウオウ</t>
    </rPh>
    <rPh sb="5" eb="7">
      <t>セイカ</t>
    </rPh>
    <phoneticPr fontId="24"/>
  </si>
  <si>
    <t>山陽小野田市土地開発公社</t>
    <rPh sb="0" eb="2">
      <t>サンヨウ</t>
    </rPh>
    <rPh sb="2" eb="6">
      <t>オノダシ</t>
    </rPh>
    <rPh sb="6" eb="8">
      <t>トチ</t>
    </rPh>
    <rPh sb="8" eb="10">
      <t>カイハツ</t>
    </rPh>
    <rPh sb="10" eb="12">
      <t>コウシャ</t>
    </rPh>
    <phoneticPr fontId="24"/>
  </si>
  <si>
    <t>やまぐち農林振興公社</t>
    <rPh sb="4" eb="6">
      <t>ノウリン</t>
    </rPh>
    <rPh sb="6" eb="8">
      <t>シンコウ</t>
    </rPh>
    <rPh sb="8" eb="10">
      <t>コウシャ</t>
    </rPh>
    <phoneticPr fontId="24"/>
  </si>
  <si>
    <t>山口県国際交流協会</t>
    <rPh sb="0" eb="3">
      <t>ヤマグチケン</t>
    </rPh>
    <rPh sb="3" eb="5">
      <t>コクサイ</t>
    </rPh>
    <rPh sb="5" eb="7">
      <t>コウリュウ</t>
    </rPh>
    <rPh sb="7" eb="9">
      <t>キョウカイ</t>
    </rPh>
    <phoneticPr fontId="24"/>
  </si>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</sst>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48103</c:v>
                </c:pt>
                <c:pt idx="3">
                  <c:v>45761</c:v>
                </c:pt>
                <c:pt idx="4">
                  <c:v>56255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29140</c:v>
                </c:pt>
                <c:pt idx="1">
                  <c:v>36222</c:v>
                </c:pt>
                <c:pt idx="2">
                  <c:v>39843</c:v>
                </c:pt>
                <c:pt idx="3">
                  <c:v>34414</c:v>
                </c:pt>
                <c:pt idx="4">
                  <c:v>43211</c:v>
                </c:pt>
              </c:numCache>
            </c:numRef>
          </c:val>
          <c:smooth val="0"/>
        </c:ser>
        <c:dLbls>
          <c:showLegendKey val="0"/>
          <c:showVal val="0"/>
          <c:showCatName val="0"/>
          <c:showSerName val="0"/>
          <c:showPercent val="0"/>
          <c:showBubbleSize val="0"/>
        </c:dLbls>
        <c:marker val="1"/>
        <c:smooth val="0"/>
        <c:axId val="116647040"/>
        <c:axId val="116648960"/>
      </c:lineChart>
      <c:catAx>
        <c:axId val="116647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48960"/>
        <c:crosses val="autoZero"/>
        <c:auto val="1"/>
        <c:lblAlgn val="ctr"/>
        <c:lblOffset val="100"/>
        <c:tickLblSkip val="1"/>
        <c:tickMarkSkip val="1"/>
        <c:noMultiLvlLbl val="0"/>
      </c:catAx>
      <c:valAx>
        <c:axId val="1166489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47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1.37</c:v>
                </c:pt>
                <c:pt idx="1">
                  <c:v>1.95</c:v>
                </c:pt>
                <c:pt idx="2">
                  <c:v>4.37</c:v>
                </c:pt>
                <c:pt idx="3">
                  <c:v>2.6</c:v>
                </c:pt>
                <c:pt idx="4">
                  <c:v>3.22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3.18</c:v>
                </c:pt>
                <c:pt idx="1">
                  <c:v>4.95</c:v>
                </c:pt>
                <c:pt idx="2">
                  <c:v>7.12</c:v>
                </c:pt>
                <c:pt idx="3">
                  <c:v>9.74</c:v>
                </c:pt>
                <c:pt idx="4">
                  <c:v>12.79</c:v>
                </c:pt>
              </c:numCache>
            </c:numRef>
          </c:val>
        </c:ser>
        <c:dLbls>
          <c:showLegendKey val="0"/>
          <c:showVal val="0"/>
          <c:showCatName val="0"/>
          <c:showSerName val="0"/>
          <c:showPercent val="0"/>
          <c:showBubbleSize val="0"/>
        </c:dLbls>
        <c:gapWidth val="250"/>
        <c:overlap val="100"/>
        <c:axId val="117572352"/>
        <c:axId val="117574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-1.1000000000000001</c:v>
                </c:pt>
                <c:pt idx="1">
                  <c:v>2.4900000000000002</c:v>
                </c:pt>
                <c:pt idx="2">
                  <c:v>4.6100000000000003</c:v>
                </c:pt>
                <c:pt idx="3">
                  <c:v>1.19</c:v>
                </c:pt>
                <c:pt idx="4">
                  <c:v>4.04</c:v>
                </c:pt>
              </c:numCache>
            </c:numRef>
          </c:val>
          <c:smooth val="0"/>
        </c:ser>
        <c:dLbls>
          <c:showLegendKey val="0"/>
          <c:showVal val="0"/>
          <c:showCatName val="0"/>
          <c:showSerName val="0"/>
          <c:showPercent val="0"/>
          <c:showBubbleSize val="0"/>
        </c:dLbls>
        <c:marker val="1"/>
        <c:smooth val="0"/>
        <c:axId val="117572352"/>
        <c:axId val="117574272"/>
      </c:lineChart>
      <c:catAx>
        <c:axId val="11757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574272"/>
        <c:crosses val="autoZero"/>
        <c:auto val="1"/>
        <c:lblAlgn val="ctr"/>
        <c:lblOffset val="100"/>
        <c:tickLblSkip val="1"/>
        <c:tickMarkSkip val="1"/>
        <c:noMultiLvlLbl val="0"/>
      </c:catAx>
      <c:valAx>
        <c:axId val="11757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7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0.77</c:v>
                </c:pt>
                <c:pt idx="2">
                  <c:v>#N/A</c:v>
                </c:pt>
                <c:pt idx="3">
                  <c:v>0.04</c:v>
                </c:pt>
                <c:pt idx="4">
                  <c:v>#N/A</c:v>
                </c:pt>
                <c:pt idx="5">
                  <c:v>0.04</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c:v>
                </c:pt>
                <c:pt idx="2">
                  <c:v>#N/A</c:v>
                </c:pt>
                <c:pt idx="3">
                  <c:v>0.04</c:v>
                </c:pt>
                <c:pt idx="4">
                  <c:v>#N/A</c:v>
                </c:pt>
                <c:pt idx="5">
                  <c:v>0.03</c:v>
                </c:pt>
                <c:pt idx="6">
                  <c:v>#N/A</c:v>
                </c:pt>
                <c:pt idx="7">
                  <c:v>0.04</c:v>
                </c:pt>
                <c:pt idx="8">
                  <c:v>#N/A</c:v>
                </c:pt>
                <c:pt idx="9">
                  <c:v>0.06</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0.59</c:v>
                </c:pt>
                <c:pt idx="2">
                  <c:v>#N/A</c:v>
                </c:pt>
                <c:pt idx="3">
                  <c:v>0.37</c:v>
                </c:pt>
                <c:pt idx="4">
                  <c:v>#N/A</c:v>
                </c:pt>
                <c:pt idx="5">
                  <c:v>0.81</c:v>
                </c:pt>
                <c:pt idx="6">
                  <c:v>#N/A</c:v>
                </c:pt>
                <c:pt idx="7">
                  <c:v>0.65</c:v>
                </c:pt>
                <c:pt idx="8">
                  <c:v>#N/A</c:v>
                </c:pt>
                <c:pt idx="9">
                  <c:v>0.43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0.05</c:v>
                </c:pt>
                <c:pt idx="1">
                  <c:v>#N/A</c:v>
                </c:pt>
                <c:pt idx="2">
                  <c:v>#N/A</c:v>
                </c:pt>
                <c:pt idx="3">
                  <c:v>0.62</c:v>
                </c:pt>
                <c:pt idx="4">
                  <c:v>#N/A</c:v>
                </c:pt>
                <c:pt idx="5">
                  <c:v>1.74</c:v>
                </c:pt>
                <c:pt idx="6">
                  <c:v>#N/A</c:v>
                </c:pt>
                <c:pt idx="7">
                  <c:v>2.85</c:v>
                </c:pt>
                <c:pt idx="8">
                  <c:v>#N/A</c:v>
                </c:pt>
                <c:pt idx="9">
                  <c:v>2.0099999999999998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1.37</c:v>
                </c:pt>
                <c:pt idx="2">
                  <c:v>#N/A</c:v>
                </c:pt>
                <c:pt idx="3">
                  <c:v>1.95</c:v>
                </c:pt>
                <c:pt idx="4">
                  <c:v>#N/A</c:v>
                </c:pt>
                <c:pt idx="5">
                  <c:v>4.37</c:v>
                </c:pt>
                <c:pt idx="6">
                  <c:v>#N/A</c:v>
                </c:pt>
                <c:pt idx="7">
                  <c:v>2.6</c:v>
                </c:pt>
                <c:pt idx="8">
                  <c:v>#N/A</c:v>
                </c:pt>
                <c:pt idx="9">
                  <c:v>3.22</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2.11</c:v>
                </c:pt>
                <c:pt idx="2">
                  <c:v>#N/A</c:v>
                </c:pt>
                <c:pt idx="3">
                  <c:v>2.4300000000000002</c:v>
                </c:pt>
                <c:pt idx="4">
                  <c:v>#N/A</c:v>
                </c:pt>
                <c:pt idx="5">
                  <c:v>2.71</c:v>
                </c:pt>
                <c:pt idx="6">
                  <c:v>#N/A</c:v>
                </c:pt>
                <c:pt idx="7">
                  <c:v>2.86</c:v>
                </c:pt>
                <c:pt idx="8">
                  <c:v>#N/A</c:v>
                </c:pt>
                <c:pt idx="9">
                  <c:v>3.36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4.47</c:v>
                </c:pt>
                <c:pt idx="2">
                  <c:v>#N/A</c:v>
                </c:pt>
                <c:pt idx="3">
                  <c:v>5.24</c:v>
                </c:pt>
                <c:pt idx="4">
                  <c:v>#N/A</c:v>
                </c:pt>
                <c:pt idx="5">
                  <c:v>6.44</c:v>
                </c:pt>
                <c:pt idx="6">
                  <c:v>#N/A</c:v>
                </c:pt>
                <c:pt idx="7">
                  <c:v>6.34</c:v>
                </c:pt>
                <c:pt idx="8">
                  <c:v>#N/A</c:v>
                </c:pt>
                <c:pt idx="9">
                  <c:v>7.93</c:v>
                </c:pt>
              </c:numCache>
            </c:numRef>
          </c:val>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4.93</c:v>
                </c:pt>
                <c:pt idx="1">
                  <c:v>#N/A</c:v>
                </c:pt>
                <c:pt idx="2">
                  <c:v>4.33</c:v>
                </c:pt>
                <c:pt idx="3">
                  <c:v>#N/A</c:v>
                </c:pt>
                <c:pt idx="4">
                  <c:v>3.73</c:v>
                </c:pt>
                <c:pt idx="5">
                  <c:v>#N/A</c:v>
                </c:pt>
                <c:pt idx="6">
                  <c:v>3.47</c:v>
                </c:pt>
                <c:pt idx="7">
                  <c:v>#N/A</c:v>
                </c:pt>
                <c:pt idx="8">
                  <c:v>3.36</c:v>
                </c:pt>
                <c:pt idx="9">
                  <c:v>#N/A</c:v>
                </c:pt>
              </c:numCache>
            </c:numRef>
          </c:val>
        </c:ser>
        <c:dLbls>
          <c:showLegendKey val="0"/>
          <c:showVal val="0"/>
          <c:showCatName val="0"/>
          <c:showSerName val="0"/>
          <c:showPercent val="0"/>
          <c:showBubbleSize val="0"/>
        </c:dLbls>
        <c:gapWidth val="150"/>
        <c:overlap val="100"/>
        <c:axId val="118078464"/>
        <c:axId val="118088448"/>
      </c:barChart>
      <c:catAx>
        <c:axId val="11807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088448"/>
        <c:crosses val="autoZero"/>
        <c:auto val="1"/>
        <c:lblAlgn val="ctr"/>
        <c:lblOffset val="100"/>
        <c:tickLblSkip val="1"/>
        <c:tickMarkSkip val="1"/>
        <c:noMultiLvlLbl val="0"/>
      </c:catAx>
      <c:valAx>
        <c:axId val="11808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78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2655</c:v>
                </c:pt>
                <c:pt idx="5">
                  <c:v>2838</c:v>
                </c:pt>
                <c:pt idx="8">
                  <c:v>3008</c:v>
                </c:pt>
                <c:pt idx="11">
                  <c:v>3045</c:v>
                </c:pt>
                <c:pt idx="14">
                  <c:v>3165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c:v>
                </c:pt>
                <c:pt idx="3">
                  <c:v>3</c:v>
                </c:pt>
                <c:pt idx="6">
                  <c:v>2</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319</c:v>
                </c:pt>
                <c:pt idx="3">
                  <c:v>299</c:v>
                </c:pt>
                <c:pt idx="6">
                  <c:v>289</c:v>
                </c:pt>
                <c:pt idx="9">
                  <c:v>238</c:v>
                </c:pt>
                <c:pt idx="12">
                  <c:v>217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1101</c:v>
                </c:pt>
                <c:pt idx="3">
                  <c:v>1041</c:v>
                </c:pt>
                <c:pt idx="6">
                  <c:v>1111</c:v>
                </c:pt>
                <c:pt idx="9">
                  <c:v>991</c:v>
                </c:pt>
                <c:pt idx="12">
                  <c:v>1030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3418</c:v>
                </c:pt>
                <c:pt idx="3">
                  <c:v>3636</c:v>
                </c:pt>
                <c:pt idx="6">
                  <c:v>3702</c:v>
                </c:pt>
                <c:pt idx="9">
                  <c:v>3762</c:v>
                </c:pt>
                <c:pt idx="12">
                  <c:v>3731</c:v>
                </c:pt>
              </c:numCache>
            </c:numRef>
          </c:val>
        </c:ser>
        <c:dLbls>
          <c:showLegendKey val="0"/>
          <c:showVal val="0"/>
          <c:showCatName val="0"/>
          <c:showSerName val="0"/>
          <c:showPercent val="0"/>
          <c:showBubbleSize val="0"/>
        </c:dLbls>
        <c:gapWidth val="100"/>
        <c:overlap val="100"/>
        <c:axId val="116817920"/>
        <c:axId val="116819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2186</c:v>
                </c:pt>
                <c:pt idx="2">
                  <c:v>#N/A</c:v>
                </c:pt>
                <c:pt idx="3">
                  <c:v>#N/A</c:v>
                </c:pt>
                <c:pt idx="4">
                  <c:v>2141</c:v>
                </c:pt>
                <c:pt idx="5">
                  <c:v>#N/A</c:v>
                </c:pt>
                <c:pt idx="6">
                  <c:v>#N/A</c:v>
                </c:pt>
                <c:pt idx="7">
                  <c:v>2096</c:v>
                </c:pt>
                <c:pt idx="8">
                  <c:v>#N/A</c:v>
                </c:pt>
                <c:pt idx="9">
                  <c:v>#N/A</c:v>
                </c:pt>
                <c:pt idx="10">
                  <c:v>1947</c:v>
                </c:pt>
                <c:pt idx="11">
                  <c:v>#N/A</c:v>
                </c:pt>
                <c:pt idx="12">
                  <c:v>#N/A</c:v>
                </c:pt>
                <c:pt idx="13">
                  <c:v>1813</c:v>
                </c:pt>
                <c:pt idx="14">
                  <c:v>#N/A</c:v>
                </c:pt>
              </c:numCache>
            </c:numRef>
          </c:val>
          <c:smooth val="0"/>
        </c:ser>
        <c:dLbls>
          <c:showLegendKey val="0"/>
          <c:showVal val="0"/>
          <c:showCatName val="0"/>
          <c:showSerName val="0"/>
          <c:showPercent val="0"/>
          <c:showBubbleSize val="0"/>
        </c:dLbls>
        <c:marker val="1"/>
        <c:smooth val="0"/>
        <c:axId val="116817920"/>
        <c:axId val="116819840"/>
      </c:lineChart>
      <c:catAx>
        <c:axId val="11681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819840"/>
        <c:crosses val="autoZero"/>
        <c:auto val="1"/>
        <c:lblAlgn val="ctr"/>
        <c:lblOffset val="100"/>
        <c:tickLblSkip val="1"/>
        <c:tickMarkSkip val="1"/>
        <c:noMultiLvlLbl val="0"/>
      </c:catAx>
      <c:valAx>
        <c:axId val="11681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1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25853</c:v>
                </c:pt>
                <c:pt idx="5">
                  <c:v>26696</c:v>
                </c:pt>
                <c:pt idx="8">
                  <c:v>27749</c:v>
                </c:pt>
                <c:pt idx="11">
                  <c:v>27780</c:v>
                </c:pt>
                <c:pt idx="14">
                  <c:v>28451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8515</c:v>
                </c:pt>
                <c:pt idx="5">
                  <c:v>9990</c:v>
                </c:pt>
                <c:pt idx="8">
                  <c:v>9447</c:v>
                </c:pt>
                <c:pt idx="11">
                  <c:v>9199</c:v>
                </c:pt>
                <c:pt idx="14">
                  <c:v>8691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2897</c:v>
                </c:pt>
                <c:pt idx="5">
                  <c:v>3459</c:v>
                </c:pt>
                <c:pt idx="8">
                  <c:v>3771</c:v>
                </c:pt>
                <c:pt idx="11">
                  <c:v>4386</c:v>
                </c:pt>
                <c:pt idx="14">
                  <c:v>5197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465</c:v>
                </c:pt>
                <c:pt idx="3">
                  <c:v>626</c:v>
                </c:pt>
                <c:pt idx="6">
                  <c:v>444</c:v>
                </c:pt>
                <c:pt idx="9">
                  <c:v>579</c:v>
                </c:pt>
                <c:pt idx="12">
                  <c:v>608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6122</c:v>
                </c:pt>
                <c:pt idx="3">
                  <c:v>5925</c:v>
                </c:pt>
                <c:pt idx="6">
                  <c:v>5474</c:v>
                </c:pt>
                <c:pt idx="9">
                  <c:v>5434</c:v>
                </c:pt>
                <c:pt idx="12">
                  <c:v>5127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15</c:v>
                </c:pt>
                <c:pt idx="6">
                  <c:v>15</c:v>
                </c:pt>
                <c:pt idx="9">
                  <c:v>20</c:v>
                </c:pt>
                <c:pt idx="12">
                  <c:v>302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18288</c:v>
                </c:pt>
                <c:pt idx="3">
                  <c:v>18365</c:v>
                </c:pt>
                <c:pt idx="6">
                  <c:v>17394</c:v>
                </c:pt>
                <c:pt idx="9">
                  <c:v>17557</c:v>
                </c:pt>
                <c:pt idx="12">
                  <c:v>16977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2637</c:v>
                </c:pt>
                <c:pt idx="3">
                  <c:v>2150</c:v>
                </c:pt>
                <c:pt idx="6">
                  <c:v>1716</c:v>
                </c:pt>
                <c:pt idx="9">
                  <c:v>1307</c:v>
                </c:pt>
                <c:pt idx="12">
                  <c:v>1107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28830</c:v>
                </c:pt>
                <c:pt idx="3">
                  <c:v>28639</c:v>
                </c:pt>
                <c:pt idx="6">
                  <c:v>28679</c:v>
                </c:pt>
                <c:pt idx="9">
                  <c:v>27548</c:v>
                </c:pt>
                <c:pt idx="12">
                  <c:v>27145</c:v>
                </c:pt>
              </c:numCache>
            </c:numRef>
          </c:val>
        </c:ser>
        <c:dLbls>
          <c:showLegendKey val="0"/>
          <c:showVal val="0"/>
          <c:showCatName val="0"/>
          <c:showSerName val="0"/>
          <c:showPercent val="0"/>
          <c:showBubbleSize val="0"/>
        </c:dLbls>
        <c:gapWidth val="100"/>
        <c:overlap val="100"/>
        <c:axId val="104178048"/>
        <c:axId val="104179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19077</c:v>
                </c:pt>
                <c:pt idx="2">
                  <c:v>#N/A</c:v>
                </c:pt>
                <c:pt idx="3">
                  <c:v>#N/A</c:v>
                </c:pt>
                <c:pt idx="4">
                  <c:v>15575</c:v>
                </c:pt>
                <c:pt idx="5">
                  <c:v>#N/A</c:v>
                </c:pt>
                <c:pt idx="6">
                  <c:v>#N/A</c:v>
                </c:pt>
                <c:pt idx="7">
                  <c:v>12755</c:v>
                </c:pt>
                <c:pt idx="8">
                  <c:v>#N/A</c:v>
                </c:pt>
                <c:pt idx="9">
                  <c:v>#N/A</c:v>
                </c:pt>
                <c:pt idx="10">
                  <c:v>11080</c:v>
                </c:pt>
                <c:pt idx="11">
                  <c:v>#N/A</c:v>
                </c:pt>
                <c:pt idx="12">
                  <c:v>#N/A</c:v>
                </c:pt>
                <c:pt idx="13">
                  <c:v>8928</c:v>
                </c:pt>
                <c:pt idx="14">
                  <c:v>#N/A</c:v>
                </c:pt>
              </c:numCache>
            </c:numRef>
          </c:val>
          <c:smooth val="0"/>
        </c:ser>
        <c:dLbls>
          <c:showLegendKey val="0"/>
          <c:showVal val="0"/>
          <c:showCatName val="0"/>
          <c:showSerName val="0"/>
          <c:showPercent val="0"/>
          <c:showBubbleSize val="0"/>
        </c:dLbls>
        <c:marker val="1"/>
        <c:smooth val="0"/>
        <c:axId val="104178048"/>
        <c:axId val="104179968"/>
      </c:lineChart>
      <c:catAx>
        <c:axId val="10417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179968"/>
        <c:crosses val="autoZero"/>
        <c:auto val="1"/>
        <c:lblAlgn val="ctr"/>
        <c:lblOffset val="100"/>
        <c:tickLblSkip val="1"/>
        <c:tickMarkSkip val="1"/>
        <c:noMultiLvlLbl val="0"/>
      </c:catAx>
      <c:valAx>
        <c:axId val="10417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7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64,959
64,268
132.99
26,756,160
26,185,484
517,539
16,090,060
27,145,350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65.7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財政力指数（３か年平均）は、昨年度から０．０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ポイント低下し、０．６</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となった。Ｈ２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単年度で</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０．０１ポイント</a:t>
          </a:r>
          <a:r>
            <a:rPr lang="ja-JP" altLang="en-US" sz="1100" b="0" i="0" baseline="0">
              <a:solidFill>
                <a:schemeClr val="dk1"/>
              </a:solidFill>
              <a:effectLst/>
              <a:latin typeface="+mn-lt"/>
              <a:ea typeface="+mn-ea"/>
              <a:cs typeface="+mn-cs"/>
            </a:rPr>
            <a:t>低下しており</a:t>
          </a:r>
          <a:r>
            <a:rPr lang="ja-JP" altLang="ja-JP" sz="1100" b="0" i="0" baseline="0">
              <a:solidFill>
                <a:schemeClr val="dk1"/>
              </a:solidFill>
              <a:effectLst/>
              <a:latin typeface="+mn-lt"/>
              <a:ea typeface="+mn-ea"/>
              <a:cs typeface="+mn-cs"/>
            </a:rPr>
            <a:t>、リーマンショック以降の景気の低迷により、市税収入が減少したことにより、基準財政収入額は減少傾向にある。</a:t>
          </a:r>
          <a:endParaRPr lang="ja-JP" altLang="ja-JP" sz="1400">
            <a:effectLst/>
          </a:endParaRPr>
        </a:p>
        <a:p>
          <a:pPr rtl="0"/>
          <a:r>
            <a:rPr lang="ja-JP" altLang="ja-JP" sz="1100" b="0" i="0" baseline="0">
              <a:solidFill>
                <a:schemeClr val="dk1"/>
              </a:solidFill>
              <a:effectLst/>
              <a:latin typeface="+mn-lt"/>
              <a:ea typeface="+mn-ea"/>
              <a:cs typeface="+mn-cs"/>
            </a:rPr>
            <a:t>　歳入の確保については、企業の誘致や転入促進による定住人口増を図る取り組みを進めることにより、新たな自主財源の確保に努めとともに、実施事業における「選択と集中」により、効率的な財政投資を進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5" name="直線コネクタ 64"/>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42</xdr:row>
      <xdr:rowOff>25400</xdr:rowOff>
    </xdr:to>
    <xdr:cxnSp macro="">
      <xdr:nvCxnSpPr>
        <xdr:cNvPr id="70" name="直線コネクタ 69"/>
        <xdr:cNvCxnSpPr/>
      </xdr:nvCxnSpPr>
      <xdr:spPr>
        <a:xfrm>
          <a:off x="4114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162378</xdr:rowOff>
    </xdr:to>
    <xdr:cxnSp macro="">
      <xdr:nvCxnSpPr>
        <xdr:cNvPr id="73" name="直線コネクタ 72"/>
        <xdr:cNvCxnSpPr/>
      </xdr:nvCxnSpPr>
      <xdr:spPr>
        <a:xfrm>
          <a:off x="3225800" y="71228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161472</xdr:rowOff>
    </xdr:from>
    <xdr:to>
      <xdr:col>4</xdr:col>
      <xdr:colOff>482600</xdr:colOff>
      <xdr:row>41</xdr:row>
      <xdr:rowOff>93435</xdr:rowOff>
    </xdr:to>
    <xdr:cxnSp macro="">
      <xdr:nvCxnSpPr>
        <xdr:cNvPr id="76" name="直線コネクタ 75"/>
        <xdr:cNvCxnSpPr/>
      </xdr:nvCxnSpPr>
      <xdr:spPr>
        <a:xfrm>
          <a:off x="2336800" y="70194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161472</xdr:rowOff>
    </xdr:to>
    <xdr:cxnSp macro="">
      <xdr:nvCxnSpPr>
        <xdr:cNvPr id="79" name="直線コネクタ 78"/>
        <xdr:cNvCxnSpPr/>
      </xdr:nvCxnSpPr>
      <xdr:spPr>
        <a:xfrm>
          <a:off x="1447800" y="69160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108857</xdr:rowOff>
    </xdr:from>
    <xdr:to>
      <xdr:col>3</xdr:col>
      <xdr:colOff>330200</xdr:colOff>
      <xdr:row>39</xdr:row>
      <xdr:rowOff>39007</xdr:rowOff>
    </xdr:to>
    <xdr:sp macro="" textlink="">
      <xdr:nvSpPr>
        <xdr:cNvPr id="80" name="フローチャート : 判断 79"/>
        <xdr:cNvSpPr/>
      </xdr:nvSpPr>
      <xdr:spPr>
        <a:xfrm>
          <a:off x="2286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49184</xdr:rowOff>
    </xdr:from>
    <xdr:ext cx="762000" cy="259045"/>
    <xdr:sp macro="" textlink="">
      <xdr:nvSpPr>
        <xdr:cNvPr id="81" name="テキスト ボックス 80"/>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73478</xdr:rowOff>
    </xdr:from>
    <xdr:to>
      <xdr:col>2</xdr:col>
      <xdr:colOff>127000</xdr:colOff>
      <xdr:row>38</xdr:row>
      <xdr:rowOff>3628</xdr:rowOff>
    </xdr:to>
    <xdr:sp macro="" textlink="">
      <xdr:nvSpPr>
        <xdr:cNvPr id="82" name="フローチャート : 判断 81"/>
        <xdr:cNvSpPr/>
      </xdr:nvSpPr>
      <xdr:spPr>
        <a:xfrm>
          <a:off x="139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13805</xdr:rowOff>
    </xdr:from>
    <xdr:ext cx="762000" cy="259045"/>
    <xdr:sp macro="" textlink="">
      <xdr:nvSpPr>
        <xdr:cNvPr id="83" name="テキスト ボックス 82"/>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90"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1" name="円/楕円 90"/>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92" name="テキスト ボックス 91"/>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3" name="円/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110672</xdr:rowOff>
    </xdr:from>
    <xdr:to>
      <xdr:col>3</xdr:col>
      <xdr:colOff>330200</xdr:colOff>
      <xdr:row>41</xdr:row>
      <xdr:rowOff>40822</xdr:rowOff>
    </xdr:to>
    <xdr:sp macro="" textlink="">
      <xdr:nvSpPr>
        <xdr:cNvPr id="95" name="円/楕円 94"/>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25599</xdr:rowOff>
    </xdr:from>
    <xdr:ext cx="762000" cy="259045"/>
    <xdr:sp macro="" textlink="">
      <xdr:nvSpPr>
        <xdr:cNvPr id="96" name="テキスト ボックス 95"/>
        <xdr:cNvSpPr txBox="1"/>
      </xdr:nvSpPr>
      <xdr:spPr>
        <a:xfrm>
          <a:off x="1955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7257</xdr:rowOff>
    </xdr:from>
    <xdr:to>
      <xdr:col>2</xdr:col>
      <xdr:colOff>127000</xdr:colOff>
      <xdr:row>40</xdr:row>
      <xdr:rowOff>108857</xdr:rowOff>
    </xdr:to>
    <xdr:sp macro="" textlink="">
      <xdr:nvSpPr>
        <xdr:cNvPr id="97" name="円/楕円 96"/>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93634</xdr:rowOff>
    </xdr:from>
    <xdr:ext cx="762000" cy="259045"/>
    <xdr:sp macro="" textlink="">
      <xdr:nvSpPr>
        <xdr:cNvPr id="98" name="テキスト ボックス 97"/>
        <xdr:cNvSpPr txBox="1"/>
      </xdr:nvSpPr>
      <xdr:spPr>
        <a:xfrm>
          <a:off x="1066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の経常収支比率は</a:t>
          </a:r>
          <a:r>
            <a:rPr lang="ja-JP" altLang="en-US" sz="1100" b="0" i="0" baseline="0">
              <a:solidFill>
                <a:schemeClr val="dk1"/>
              </a:solidFill>
              <a:effectLst/>
              <a:latin typeface="+mn-lt"/>
              <a:ea typeface="+mn-ea"/>
              <a:cs typeface="+mn-cs"/>
            </a:rPr>
            <a:t>９３．６</a:t>
          </a:r>
          <a:r>
            <a:rPr lang="ja-JP" altLang="ja-JP" sz="1100" b="0" i="0" baseline="0">
              <a:solidFill>
                <a:schemeClr val="dk1"/>
              </a:solidFill>
              <a:effectLst/>
              <a:latin typeface="+mn-lt"/>
              <a:ea typeface="+mn-ea"/>
              <a:cs typeface="+mn-cs"/>
            </a:rPr>
            <a:t>％で、Ｈ２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から１．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　分母となる歳入経常一般財源は、市税が</a:t>
          </a:r>
          <a:r>
            <a:rPr lang="ja-JP" altLang="en-US" sz="1100" b="0" i="0" baseline="0">
              <a:solidFill>
                <a:schemeClr val="dk1"/>
              </a:solidFill>
              <a:effectLst/>
              <a:latin typeface="+mn-lt"/>
              <a:ea typeface="+mn-ea"/>
              <a:cs typeface="+mn-cs"/>
            </a:rPr>
            <a:t>１７７</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の減少となったものの、地方交付税が１５６百万円の増加、株式等譲渡所得割交付金が４１百円の増加となったことにより</a:t>
          </a:r>
          <a:r>
            <a:rPr lang="ja-JP" altLang="ja-JP" sz="1100" b="0" i="0" baseline="0">
              <a:solidFill>
                <a:schemeClr val="dk1"/>
              </a:solidFill>
              <a:effectLst/>
              <a:latin typeface="+mn-lt"/>
              <a:ea typeface="+mn-ea"/>
              <a:cs typeface="+mn-cs"/>
            </a:rPr>
            <a:t>、Ｈ２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と比べて</a:t>
          </a:r>
          <a:r>
            <a:rPr lang="ja-JP" altLang="en-US" sz="1100" b="0" i="0" baseline="0">
              <a:solidFill>
                <a:schemeClr val="dk1"/>
              </a:solidFill>
              <a:effectLst/>
              <a:latin typeface="+mn-lt"/>
              <a:ea typeface="+mn-ea"/>
              <a:cs typeface="+mn-cs"/>
            </a:rPr>
            <a:t>３６</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増加となっている。</a:t>
          </a:r>
          <a:endParaRPr lang="ja-JP" altLang="ja-JP" sz="1400">
            <a:effectLst/>
          </a:endParaRPr>
        </a:p>
        <a:p>
          <a:pPr rtl="0"/>
          <a:r>
            <a:rPr lang="ja-JP" altLang="ja-JP" sz="1100" b="0" i="0" baseline="0">
              <a:solidFill>
                <a:schemeClr val="dk1"/>
              </a:solidFill>
              <a:effectLst/>
              <a:latin typeface="+mn-lt"/>
              <a:ea typeface="+mn-ea"/>
              <a:cs typeface="+mn-cs"/>
            </a:rPr>
            <a:t>　一方、分子となる歳出の経常充当一般財源は、人件費（退職金を含む）が</a:t>
          </a:r>
          <a:r>
            <a:rPr lang="ja-JP" altLang="en-US" sz="1100" b="0" i="0" baseline="0">
              <a:solidFill>
                <a:schemeClr val="dk1"/>
              </a:solidFill>
              <a:effectLst/>
              <a:latin typeface="+mn-lt"/>
              <a:ea typeface="+mn-ea"/>
              <a:cs typeface="+mn-cs"/>
            </a:rPr>
            <a:t>８３</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、物件費が６４百万円、公債費が３８百万円</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したものの、扶助費が８５百万円、繰出金が１１４百万円増加したため、</a:t>
          </a:r>
          <a:r>
            <a:rPr lang="ja-JP" altLang="ja-JP" sz="1100" b="0" i="0" baseline="0">
              <a:solidFill>
                <a:schemeClr val="dk1"/>
              </a:solidFill>
              <a:effectLst/>
              <a:latin typeface="+mn-lt"/>
              <a:ea typeface="+mn-ea"/>
              <a:cs typeface="+mn-cs"/>
            </a:rPr>
            <a:t>Ｈ２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と比べて</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　依然として類似団体平均を上回る状況であるため、人件費・公債費の削減や公共施設の統廃合などによる経常経費の圧縮に努める。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52070</xdr:rowOff>
    </xdr:from>
    <xdr:to>
      <xdr:col>7</xdr:col>
      <xdr:colOff>152400</xdr:colOff>
      <xdr:row>65</xdr:row>
      <xdr:rowOff>133350</xdr:rowOff>
    </xdr:to>
    <xdr:cxnSp macro="">
      <xdr:nvCxnSpPr>
        <xdr:cNvPr id="128" name="直線コネクタ 127"/>
        <xdr:cNvCxnSpPr/>
      </xdr:nvCxnSpPr>
      <xdr:spPr>
        <a:xfrm flipV="1">
          <a:off x="4953000" y="1016762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105427</xdr:rowOff>
    </xdr:from>
    <xdr:ext cx="762000" cy="259045"/>
    <xdr:sp macro="" textlink="">
      <xdr:nvSpPr>
        <xdr:cNvPr id="129" name="財政構造の弾力性最小値テキスト"/>
        <xdr:cNvSpPr txBox="1"/>
      </xdr:nvSpPr>
      <xdr:spPr>
        <a:xfrm>
          <a:off x="5041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7</xdr:col>
      <xdr:colOff>63500</xdr:colOff>
      <xdr:row>65</xdr:row>
      <xdr:rowOff>133350</xdr:rowOff>
    </xdr:from>
    <xdr:to>
      <xdr:col>7</xdr:col>
      <xdr:colOff>241300</xdr:colOff>
      <xdr:row>65</xdr:row>
      <xdr:rowOff>133350</xdr:rowOff>
    </xdr:to>
    <xdr:cxnSp macro="">
      <xdr:nvCxnSpPr>
        <xdr:cNvPr id="130" name="直線コネクタ 129"/>
        <xdr:cNvCxnSpPr/>
      </xdr:nvCxnSpPr>
      <xdr:spPr>
        <a:xfrm>
          <a:off x="4864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7</xdr:col>
      <xdr:colOff>63500</xdr:colOff>
      <xdr:row>59</xdr:row>
      <xdr:rowOff>52070</xdr:rowOff>
    </xdr:from>
    <xdr:to>
      <xdr:col>7</xdr:col>
      <xdr:colOff>241300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65</xdr:row>
      <xdr:rowOff>36830</xdr:rowOff>
    </xdr:to>
    <xdr:cxnSp macro="">
      <xdr:nvCxnSpPr>
        <xdr:cNvPr id="133" name="直線コネクタ 132"/>
        <xdr:cNvCxnSpPr/>
      </xdr:nvCxnSpPr>
      <xdr:spPr>
        <a:xfrm flipV="1">
          <a:off x="4114800" y="110845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74523</xdr:rowOff>
    </xdr:from>
    <xdr:ext cx="762000" cy="259045"/>
    <xdr:sp macro="" textlink="">
      <xdr:nvSpPr>
        <xdr:cNvPr id="134" name="財政構造の弾力性平均値テキスト"/>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57996</xdr:rowOff>
    </xdr:from>
    <xdr:to>
      <xdr:col>7</xdr:col>
      <xdr:colOff>203200</xdr:colOff>
      <xdr:row>62</xdr:row>
      <xdr:rowOff>159596</xdr:rowOff>
    </xdr:to>
    <xdr:sp macro="" textlink="">
      <xdr:nvSpPr>
        <xdr:cNvPr id="135" name="フローチャート : 判断 134"/>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87630</xdr:rowOff>
    </xdr:from>
    <xdr:to>
      <xdr:col>6</xdr:col>
      <xdr:colOff>0</xdr:colOff>
      <xdr:row>65</xdr:row>
      <xdr:rowOff>36830</xdr:rowOff>
    </xdr:to>
    <xdr:cxnSp macro="">
      <xdr:nvCxnSpPr>
        <xdr:cNvPr id="136" name="直線コネクタ 135"/>
        <xdr:cNvCxnSpPr/>
      </xdr:nvCxnSpPr>
      <xdr:spPr>
        <a:xfrm>
          <a:off x="3225800" y="110604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130387</xdr:rowOff>
    </xdr:from>
    <xdr:to>
      <xdr:col>6</xdr:col>
      <xdr:colOff>50800</xdr:colOff>
      <xdr:row>63</xdr:row>
      <xdr:rowOff>60537</xdr:rowOff>
    </xdr:to>
    <xdr:sp macro="" textlink="">
      <xdr:nvSpPr>
        <xdr:cNvPr id="137" name="フローチャート : 判断 136"/>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70714</xdr:rowOff>
    </xdr:from>
    <xdr:ext cx="736600" cy="259045"/>
    <xdr:sp macro="" textlink="">
      <xdr:nvSpPr>
        <xdr:cNvPr id="138" name="テキスト ボックス 137"/>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79587</xdr:rowOff>
    </xdr:from>
    <xdr:to>
      <xdr:col>4</xdr:col>
      <xdr:colOff>482600</xdr:colOff>
      <xdr:row>64</xdr:row>
      <xdr:rowOff>87630</xdr:rowOff>
    </xdr:to>
    <xdr:cxnSp macro="">
      <xdr:nvCxnSpPr>
        <xdr:cNvPr id="139" name="直線コネクタ 138"/>
        <xdr:cNvCxnSpPr/>
      </xdr:nvCxnSpPr>
      <xdr:spPr>
        <a:xfrm>
          <a:off x="2336800" y="110523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33867</xdr:rowOff>
    </xdr:from>
    <xdr:to>
      <xdr:col>4</xdr:col>
      <xdr:colOff>533400</xdr:colOff>
      <xdr:row>62</xdr:row>
      <xdr:rowOff>135467</xdr:rowOff>
    </xdr:to>
    <xdr:sp macro="" textlink="">
      <xdr:nvSpPr>
        <xdr:cNvPr id="140" name="フローチャート : 判断 139"/>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145644</xdr:rowOff>
    </xdr:from>
    <xdr:ext cx="762000" cy="259045"/>
    <xdr:sp macro="" textlink="">
      <xdr:nvSpPr>
        <xdr:cNvPr id="141" name="テキスト ボックス 140"/>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79587</xdr:rowOff>
    </xdr:from>
    <xdr:to>
      <xdr:col>3</xdr:col>
      <xdr:colOff>279400</xdr:colOff>
      <xdr:row>66</xdr:row>
      <xdr:rowOff>66463</xdr:rowOff>
    </xdr:to>
    <xdr:cxnSp macro="">
      <xdr:nvCxnSpPr>
        <xdr:cNvPr id="142" name="直線コネクタ 141"/>
        <xdr:cNvCxnSpPr/>
      </xdr:nvCxnSpPr>
      <xdr:spPr>
        <a:xfrm flipV="1">
          <a:off x="1447800" y="11052387"/>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25823</xdr:rowOff>
    </xdr:from>
    <xdr:to>
      <xdr:col>3</xdr:col>
      <xdr:colOff>330200</xdr:colOff>
      <xdr:row>62</xdr:row>
      <xdr:rowOff>127423</xdr:rowOff>
    </xdr:to>
    <xdr:sp macro="" textlink="">
      <xdr:nvSpPr>
        <xdr:cNvPr id="143" name="フローチャート : 判断 142"/>
        <xdr:cNvSpPr/>
      </xdr:nvSpPr>
      <xdr:spPr>
        <a:xfrm>
          <a:off x="2286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137600</xdr:rowOff>
    </xdr:from>
    <xdr:ext cx="762000" cy="259045"/>
    <xdr:sp macro="" textlink="">
      <xdr:nvSpPr>
        <xdr:cNvPr id="144" name="テキスト ボックス 143"/>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5" name="フローチャート : 判断 144"/>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6" name="テキスト ボックス 145"/>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60960</xdr:rowOff>
    </xdr:from>
    <xdr:to>
      <xdr:col>7</xdr:col>
      <xdr:colOff>203200</xdr:colOff>
      <xdr:row>64</xdr:row>
      <xdr:rowOff>162560</xdr:rowOff>
    </xdr:to>
    <xdr:sp macro="" textlink="">
      <xdr:nvSpPr>
        <xdr:cNvPr id="152" name="円/楕円 151"/>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33037</xdr:rowOff>
    </xdr:from>
    <xdr:ext cx="762000" cy="259045"/>
    <xdr:sp macro="" textlink="">
      <xdr:nvSpPr>
        <xdr:cNvPr id="153"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4" name="円/楕円 153"/>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5" name="テキスト ボックス 154"/>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36830</xdr:rowOff>
    </xdr:from>
    <xdr:to>
      <xdr:col>4</xdr:col>
      <xdr:colOff>533400</xdr:colOff>
      <xdr:row>64</xdr:row>
      <xdr:rowOff>138430</xdr:rowOff>
    </xdr:to>
    <xdr:sp macro="" textlink="">
      <xdr:nvSpPr>
        <xdr:cNvPr id="156" name="円/楕円 155"/>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57" name="テキスト ボックス 156"/>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28787</xdr:rowOff>
    </xdr:from>
    <xdr:to>
      <xdr:col>3</xdr:col>
      <xdr:colOff>330200</xdr:colOff>
      <xdr:row>64</xdr:row>
      <xdr:rowOff>130387</xdr:rowOff>
    </xdr:to>
    <xdr:sp macro="" textlink="">
      <xdr:nvSpPr>
        <xdr:cNvPr id="158" name="円/楕円 157"/>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115164</xdr:rowOff>
    </xdr:from>
    <xdr:ext cx="762000" cy="259045"/>
    <xdr:sp macro="" textlink="">
      <xdr:nvSpPr>
        <xdr:cNvPr id="159" name="テキスト ボックス 158"/>
        <xdr:cNvSpPr txBox="1"/>
      </xdr:nvSpPr>
      <xdr:spPr>
        <a:xfrm>
          <a:off x="1955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15663</xdr:rowOff>
    </xdr:from>
    <xdr:to>
      <xdr:col>2</xdr:col>
      <xdr:colOff>127000</xdr:colOff>
      <xdr:row>66</xdr:row>
      <xdr:rowOff>117263</xdr:rowOff>
    </xdr:to>
    <xdr:sp macro="" textlink="">
      <xdr:nvSpPr>
        <xdr:cNvPr id="160" name="円/楕円 159"/>
        <xdr:cNvSpPr/>
      </xdr:nvSpPr>
      <xdr:spPr>
        <a:xfrm>
          <a:off x="1397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102040</xdr:rowOff>
    </xdr:from>
    <xdr:ext cx="762000" cy="259045"/>
    <xdr:sp macro="" textlink="">
      <xdr:nvSpPr>
        <xdr:cNvPr id="161" name="テキスト ボックス 160"/>
        <xdr:cNvSpPr txBox="1"/>
      </xdr:nvSpPr>
      <xdr:spPr>
        <a:xfrm>
          <a:off x="1066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人件費については、独自給与カットに加えて実施した職員給与特例カットによる減や退職手当の減などにより１１０百万円の減少（人口１人当たり約１，７００円）となった。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人件費・物件費ともに減少傾向にあるが、</a:t>
          </a:r>
          <a:r>
            <a:rPr lang="ja-JP" altLang="ja-JP" sz="1100" b="0" i="0" baseline="0">
              <a:solidFill>
                <a:schemeClr val="dk1"/>
              </a:solidFill>
              <a:effectLst/>
              <a:latin typeface="+mn-lt"/>
              <a:ea typeface="+mn-ea"/>
              <a:cs typeface="+mn-cs"/>
            </a:rPr>
            <a:t>直営の公立保育所（５園）や、市民館・文化会館、ごみやし尿処理業務などが、人件費や施設維持に係る物件費、維持補修費を押し上げる要因となっている。</a:t>
          </a:r>
          <a:endParaRPr lang="ja-JP" altLang="ja-JP" sz="1400">
            <a:effectLst/>
          </a:endParaRPr>
        </a:p>
        <a:p>
          <a:pPr rtl="0"/>
          <a:r>
            <a:rPr lang="ja-JP" altLang="ja-JP" sz="1100" b="0" i="0" baseline="0">
              <a:solidFill>
                <a:schemeClr val="dk1"/>
              </a:solidFill>
              <a:effectLst/>
              <a:latin typeface="+mn-lt"/>
              <a:ea typeface="+mn-ea"/>
              <a:cs typeface="+mn-cs"/>
            </a:rPr>
            <a:t>　事務事業の見直しに取り組むとともに、公共施設の統廃合や管理運営の委託等を進め、コスト削減に努める。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107228</xdr:rowOff>
    </xdr:from>
    <xdr:to>
      <xdr:col>7</xdr:col>
      <xdr:colOff>152400</xdr:colOff>
      <xdr:row>88</xdr:row>
      <xdr:rowOff>44982</xdr:rowOff>
    </xdr:to>
    <xdr:cxnSp macro="">
      <xdr:nvCxnSpPr>
        <xdr:cNvPr id="191" name="直線コネクタ 190"/>
        <xdr:cNvCxnSpPr/>
      </xdr:nvCxnSpPr>
      <xdr:spPr>
        <a:xfrm flipV="1">
          <a:off x="4953000" y="13823228"/>
          <a:ext cx="0" cy="1309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17059</xdr:rowOff>
    </xdr:from>
    <xdr:ext cx="762000" cy="259045"/>
    <xdr:sp macro="" textlink="">
      <xdr:nvSpPr>
        <xdr:cNvPr id="192" name="人件費・物件費等の状況最小値テキスト"/>
        <xdr:cNvSpPr txBox="1"/>
      </xdr:nvSpPr>
      <xdr:spPr>
        <a:xfrm>
          <a:off x="5041900" y="151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146,237</a:t>
          </a:r>
          <a:endParaRPr kumimoji="1" lang="ja-JP" altLang="en-US" sz="1000" b="1">
            <a:latin typeface="ＭＳ Ｐゴシック"/>
          </a:endParaRPr>
        </a:p>
      </xdr:txBody>
    </xdr:sp>
    <xdr:clientData/>
  </xdr:oneCellAnchor>
  <xdr:twoCellAnchor>
    <xdr:from>
      <xdr:col>7</xdr:col>
      <xdr:colOff>63500</xdr:colOff>
      <xdr:row>88</xdr:row>
      <xdr:rowOff>44982</xdr:rowOff>
    </xdr:from>
    <xdr:to>
      <xdr:col>7</xdr:col>
      <xdr:colOff>241300</xdr:colOff>
      <xdr:row>88</xdr:row>
      <xdr:rowOff>44982</xdr:rowOff>
    </xdr:to>
    <xdr:cxnSp macro="">
      <xdr:nvCxnSpPr>
        <xdr:cNvPr id="193" name="直線コネクタ 192"/>
        <xdr:cNvCxnSpPr/>
      </xdr:nvCxnSpPr>
      <xdr:spPr>
        <a:xfrm>
          <a:off x="4864100" y="1513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22155</xdr:rowOff>
    </xdr:from>
    <xdr:ext cx="762000" cy="259045"/>
    <xdr:sp macro="" textlink="">
      <xdr:nvSpPr>
        <xdr:cNvPr id="194" name="人件費・物件費等の状況最大値テキスト"/>
        <xdr:cNvSpPr txBox="1"/>
      </xdr:nvSpPr>
      <xdr:spPr>
        <a:xfrm>
          <a:off x="5041900" y="135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81,122</a:t>
          </a:r>
          <a:endParaRPr kumimoji="1" lang="ja-JP" altLang="en-US" sz="1000" b="1">
            <a:latin typeface="ＭＳ Ｐゴシック"/>
          </a:endParaRPr>
        </a:p>
      </xdr:txBody>
    </xdr:sp>
    <xdr:clientData/>
  </xdr:oneCellAnchor>
  <xdr:twoCellAnchor>
    <xdr:from>
      <xdr:col>7</xdr:col>
      <xdr:colOff>63500</xdr:colOff>
      <xdr:row>80</xdr:row>
      <xdr:rowOff>107228</xdr:rowOff>
    </xdr:from>
    <xdr:to>
      <xdr:col>7</xdr:col>
      <xdr:colOff>241300</xdr:colOff>
      <xdr:row>80</xdr:row>
      <xdr:rowOff>107228</xdr:rowOff>
    </xdr:to>
    <xdr:cxnSp macro="">
      <xdr:nvCxnSpPr>
        <xdr:cNvPr id="195" name="直線コネクタ 194"/>
        <xdr:cNvCxnSpPr/>
      </xdr:nvCxnSpPr>
      <xdr:spPr>
        <a:xfrm>
          <a:off x="4864100" y="1382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61247</xdr:rowOff>
    </xdr:from>
    <xdr:to>
      <xdr:col>7</xdr:col>
      <xdr:colOff>152400</xdr:colOff>
      <xdr:row>82</xdr:row>
      <xdr:rowOff>65973</xdr:rowOff>
    </xdr:to>
    <xdr:cxnSp macro="">
      <xdr:nvCxnSpPr>
        <xdr:cNvPr id="196" name="直線コネクタ 195"/>
        <xdr:cNvCxnSpPr/>
      </xdr:nvCxnSpPr>
      <xdr:spPr>
        <a:xfrm flipV="1">
          <a:off x="4114800" y="14120147"/>
          <a:ext cx="8382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36831</xdr:rowOff>
    </xdr:from>
    <xdr:ext cx="762000" cy="259045"/>
    <xdr:sp macro="" textlink="">
      <xdr:nvSpPr>
        <xdr:cNvPr id="197" name="人件費・物件費等の状況平均値テキスト"/>
        <xdr:cNvSpPr txBox="1"/>
      </xdr:nvSpPr>
      <xdr:spPr>
        <a:xfrm>
          <a:off x="5041900" y="142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64754</xdr:rowOff>
    </xdr:from>
    <xdr:to>
      <xdr:col>7</xdr:col>
      <xdr:colOff>203200</xdr:colOff>
      <xdr:row>83</xdr:row>
      <xdr:rowOff>166354</xdr:rowOff>
    </xdr:to>
    <xdr:sp macro="" textlink="">
      <xdr:nvSpPr>
        <xdr:cNvPr id="198" name="フローチャート : 判断 197"/>
        <xdr:cNvSpPr/>
      </xdr:nvSpPr>
      <xdr:spPr>
        <a:xfrm>
          <a:off x="49022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65973</xdr:rowOff>
    </xdr:from>
    <xdr:to>
      <xdr:col>6</xdr:col>
      <xdr:colOff>0</xdr:colOff>
      <xdr:row>84</xdr:row>
      <xdr:rowOff>12674</xdr:rowOff>
    </xdr:to>
    <xdr:cxnSp macro="">
      <xdr:nvCxnSpPr>
        <xdr:cNvPr id="199" name="直線コネクタ 198"/>
        <xdr:cNvCxnSpPr/>
      </xdr:nvCxnSpPr>
      <xdr:spPr>
        <a:xfrm flipV="1">
          <a:off x="3225800" y="14124873"/>
          <a:ext cx="889000" cy="28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91337</xdr:rowOff>
    </xdr:from>
    <xdr:to>
      <xdr:col>6</xdr:col>
      <xdr:colOff>50800</xdr:colOff>
      <xdr:row>84</xdr:row>
      <xdr:rowOff>21487</xdr:rowOff>
    </xdr:to>
    <xdr:sp macro="" textlink="">
      <xdr:nvSpPr>
        <xdr:cNvPr id="200" name="フローチャート : 判断 199"/>
        <xdr:cNvSpPr/>
      </xdr:nvSpPr>
      <xdr:spPr>
        <a:xfrm>
          <a:off x="4064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6264</xdr:rowOff>
    </xdr:from>
    <xdr:ext cx="736600" cy="259045"/>
    <xdr:sp macro="" textlink="">
      <xdr:nvSpPr>
        <xdr:cNvPr id="201" name="テキスト ボックス 200"/>
        <xdr:cNvSpPr txBox="1"/>
      </xdr:nvSpPr>
      <xdr:spPr>
        <a:xfrm>
          <a:off x="3733800" y="14408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161663</xdr:rowOff>
    </xdr:from>
    <xdr:to>
      <xdr:col>4</xdr:col>
      <xdr:colOff>482600</xdr:colOff>
      <xdr:row>84</xdr:row>
      <xdr:rowOff>12674</xdr:rowOff>
    </xdr:to>
    <xdr:cxnSp macro="">
      <xdr:nvCxnSpPr>
        <xdr:cNvPr id="202" name="直線コネクタ 201"/>
        <xdr:cNvCxnSpPr/>
      </xdr:nvCxnSpPr>
      <xdr:spPr>
        <a:xfrm>
          <a:off x="2336800" y="14392013"/>
          <a:ext cx="889000" cy="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24651</xdr:rowOff>
    </xdr:from>
    <xdr:to>
      <xdr:col>4</xdr:col>
      <xdr:colOff>533400</xdr:colOff>
      <xdr:row>84</xdr:row>
      <xdr:rowOff>126251</xdr:rowOff>
    </xdr:to>
    <xdr:sp macro="" textlink="">
      <xdr:nvSpPr>
        <xdr:cNvPr id="203" name="フローチャート : 判断 202"/>
        <xdr:cNvSpPr/>
      </xdr:nvSpPr>
      <xdr:spPr>
        <a:xfrm>
          <a:off x="3175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111028</xdr:rowOff>
    </xdr:from>
    <xdr:ext cx="762000" cy="259045"/>
    <xdr:sp macro="" textlink="">
      <xdr:nvSpPr>
        <xdr:cNvPr id="204" name="テキスト ボックス 203"/>
        <xdr:cNvSpPr txBox="1"/>
      </xdr:nvSpPr>
      <xdr:spPr>
        <a:xfrm>
          <a:off x="2844800" y="145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161663</xdr:rowOff>
    </xdr:from>
    <xdr:to>
      <xdr:col>3</xdr:col>
      <xdr:colOff>279400</xdr:colOff>
      <xdr:row>84</xdr:row>
      <xdr:rowOff>60289</xdr:rowOff>
    </xdr:to>
    <xdr:cxnSp macro="">
      <xdr:nvCxnSpPr>
        <xdr:cNvPr id="205" name="直線コネクタ 204"/>
        <xdr:cNvCxnSpPr/>
      </xdr:nvCxnSpPr>
      <xdr:spPr>
        <a:xfrm flipV="1">
          <a:off x="1447800" y="14392013"/>
          <a:ext cx="889000" cy="7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36743</xdr:rowOff>
    </xdr:from>
    <xdr:to>
      <xdr:col>3</xdr:col>
      <xdr:colOff>330200</xdr:colOff>
      <xdr:row>83</xdr:row>
      <xdr:rowOff>138343</xdr:rowOff>
    </xdr:to>
    <xdr:sp macro="" textlink="">
      <xdr:nvSpPr>
        <xdr:cNvPr id="206" name="フローチャート : 判断 205"/>
        <xdr:cNvSpPr/>
      </xdr:nvSpPr>
      <xdr:spPr>
        <a:xfrm>
          <a:off x="2286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148520</xdr:rowOff>
    </xdr:from>
    <xdr:ext cx="762000" cy="259045"/>
    <xdr:sp macro="" textlink="">
      <xdr:nvSpPr>
        <xdr:cNvPr id="207" name="テキスト ボックス 206"/>
        <xdr:cNvSpPr txBox="1"/>
      </xdr:nvSpPr>
      <xdr:spPr>
        <a:xfrm>
          <a:off x="1955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28398</xdr:rowOff>
    </xdr:from>
    <xdr:to>
      <xdr:col>2</xdr:col>
      <xdr:colOff>127000</xdr:colOff>
      <xdr:row>83</xdr:row>
      <xdr:rowOff>129998</xdr:rowOff>
    </xdr:to>
    <xdr:sp macro="" textlink="">
      <xdr:nvSpPr>
        <xdr:cNvPr id="208" name="フローチャート : 判断 207"/>
        <xdr:cNvSpPr/>
      </xdr:nvSpPr>
      <xdr:spPr>
        <a:xfrm>
          <a:off x="1397000" y="142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140175</xdr:rowOff>
    </xdr:from>
    <xdr:ext cx="762000" cy="259045"/>
    <xdr:sp macro="" textlink="">
      <xdr:nvSpPr>
        <xdr:cNvPr id="209" name="テキスト ボックス 208"/>
        <xdr:cNvSpPr txBox="1"/>
      </xdr:nvSpPr>
      <xdr:spPr>
        <a:xfrm>
          <a:off x="1066800" y="140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10447</xdr:rowOff>
    </xdr:from>
    <xdr:to>
      <xdr:col>7</xdr:col>
      <xdr:colOff>203200</xdr:colOff>
      <xdr:row>82</xdr:row>
      <xdr:rowOff>112047</xdr:rowOff>
    </xdr:to>
    <xdr:sp macro="" textlink="">
      <xdr:nvSpPr>
        <xdr:cNvPr id="215" name="円/楕円 214"/>
        <xdr:cNvSpPr/>
      </xdr:nvSpPr>
      <xdr:spPr>
        <a:xfrm>
          <a:off x="4902200" y="140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26974</xdr:rowOff>
    </xdr:from>
    <xdr:ext cx="762000" cy="259045"/>
    <xdr:sp macro="" textlink="">
      <xdr:nvSpPr>
        <xdr:cNvPr id="216" name="人件費・物件費等の状況該当値テキスト"/>
        <xdr:cNvSpPr txBox="1"/>
      </xdr:nvSpPr>
      <xdr:spPr>
        <a:xfrm>
          <a:off x="5041900" y="1391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95,888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15173</xdr:rowOff>
    </xdr:from>
    <xdr:to>
      <xdr:col>6</xdr:col>
      <xdr:colOff>50800</xdr:colOff>
      <xdr:row>82</xdr:row>
      <xdr:rowOff>116773</xdr:rowOff>
    </xdr:to>
    <xdr:sp macro="" textlink="">
      <xdr:nvSpPr>
        <xdr:cNvPr id="217" name="円/楕円 216"/>
        <xdr:cNvSpPr/>
      </xdr:nvSpPr>
      <xdr:spPr>
        <a:xfrm>
          <a:off x="4064000" y="140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126950</xdr:rowOff>
    </xdr:from>
    <xdr:ext cx="736600" cy="259045"/>
    <xdr:sp macro="" textlink="">
      <xdr:nvSpPr>
        <xdr:cNvPr id="218" name="テキスト ボックス 217"/>
        <xdr:cNvSpPr txBox="1"/>
      </xdr:nvSpPr>
      <xdr:spPr>
        <a:xfrm>
          <a:off x="3733800" y="1384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96,123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133324</xdr:rowOff>
    </xdr:from>
    <xdr:to>
      <xdr:col>4</xdr:col>
      <xdr:colOff>533400</xdr:colOff>
      <xdr:row>84</xdr:row>
      <xdr:rowOff>63474</xdr:rowOff>
    </xdr:to>
    <xdr:sp macro="" textlink="">
      <xdr:nvSpPr>
        <xdr:cNvPr id="219" name="円/楕円 218"/>
        <xdr:cNvSpPr/>
      </xdr:nvSpPr>
      <xdr:spPr>
        <a:xfrm>
          <a:off x="3175000" y="1436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73651</xdr:rowOff>
    </xdr:from>
    <xdr:ext cx="762000" cy="259045"/>
    <xdr:sp macro="" textlink="">
      <xdr:nvSpPr>
        <xdr:cNvPr id="220" name="テキスト ボックス 219"/>
        <xdr:cNvSpPr txBox="1"/>
      </xdr:nvSpPr>
      <xdr:spPr>
        <a:xfrm>
          <a:off x="2844800" y="1413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110,525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110863</xdr:rowOff>
    </xdr:from>
    <xdr:to>
      <xdr:col>3</xdr:col>
      <xdr:colOff>330200</xdr:colOff>
      <xdr:row>84</xdr:row>
      <xdr:rowOff>41013</xdr:rowOff>
    </xdr:to>
    <xdr:sp macro="" textlink="">
      <xdr:nvSpPr>
        <xdr:cNvPr id="221" name="円/楕円 220"/>
        <xdr:cNvSpPr/>
      </xdr:nvSpPr>
      <xdr:spPr>
        <a:xfrm>
          <a:off x="2286000" y="143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25790</xdr:rowOff>
    </xdr:from>
    <xdr:ext cx="762000" cy="259045"/>
    <xdr:sp macro="" textlink="">
      <xdr:nvSpPr>
        <xdr:cNvPr id="222" name="テキスト ボックス 221"/>
        <xdr:cNvSpPr txBox="1"/>
      </xdr:nvSpPr>
      <xdr:spPr>
        <a:xfrm>
          <a:off x="1955800" y="144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109,408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9489</xdr:rowOff>
    </xdr:from>
    <xdr:to>
      <xdr:col>2</xdr:col>
      <xdr:colOff>127000</xdr:colOff>
      <xdr:row>84</xdr:row>
      <xdr:rowOff>111089</xdr:rowOff>
    </xdr:to>
    <xdr:sp macro="" textlink="">
      <xdr:nvSpPr>
        <xdr:cNvPr id="223" name="円/楕円 222"/>
        <xdr:cNvSpPr/>
      </xdr:nvSpPr>
      <xdr:spPr>
        <a:xfrm>
          <a:off x="1397000" y="144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95866</xdr:rowOff>
    </xdr:from>
    <xdr:ext cx="762000" cy="259045"/>
    <xdr:sp macro="" textlink="">
      <xdr:nvSpPr>
        <xdr:cNvPr id="224" name="テキスト ボックス 223"/>
        <xdr:cNvSpPr txBox="1"/>
      </xdr:nvSpPr>
      <xdr:spPr>
        <a:xfrm>
          <a:off x="1066800" y="1449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chemeClr val="tx1"/>
              </a:solidFill>
              <a:effectLst/>
              <a:latin typeface="+mn-lt"/>
              <a:ea typeface="+mn-ea"/>
              <a:cs typeface="+mn-cs"/>
            </a:rPr>
            <a:t>給与については、平成１８年４月</a:t>
          </a:r>
          <a:r>
            <a:rPr lang="ja-JP" altLang="en-US" sz="1100" b="0" i="0" baseline="0">
              <a:solidFill>
                <a:schemeClr val="tx1"/>
              </a:solidFill>
              <a:effectLst/>
              <a:latin typeface="+mn-lt"/>
              <a:ea typeface="+mn-ea"/>
              <a:cs typeface="+mn-cs"/>
            </a:rPr>
            <a:t>以降、独自</a:t>
          </a:r>
          <a:r>
            <a:rPr lang="ja-JP" altLang="ja-JP" sz="1100" b="0" i="0" baseline="0">
              <a:solidFill>
                <a:schemeClr val="tx1"/>
              </a:solidFill>
              <a:effectLst/>
              <a:latin typeface="+mn-lt"/>
              <a:ea typeface="+mn-ea"/>
              <a:cs typeface="+mn-cs"/>
            </a:rPr>
            <a:t>給与カットを行っており、平成２</a:t>
          </a:r>
          <a:r>
            <a:rPr lang="ja-JP" altLang="en-US" sz="1100" b="0" i="0" baseline="0">
              <a:solidFill>
                <a:schemeClr val="tx1"/>
              </a:solidFill>
              <a:effectLst/>
              <a:latin typeface="+mn-lt"/>
              <a:ea typeface="+mn-ea"/>
              <a:cs typeface="+mn-cs"/>
            </a:rPr>
            <a:t>５</a:t>
          </a:r>
          <a:r>
            <a:rPr lang="ja-JP" altLang="ja-JP" sz="1100" b="0" i="0" baseline="0">
              <a:solidFill>
                <a:schemeClr val="tx1"/>
              </a:solidFill>
              <a:effectLst/>
              <a:latin typeface="+mn-lt"/>
              <a:ea typeface="+mn-ea"/>
              <a:cs typeface="+mn-cs"/>
            </a:rPr>
            <a:t>年４月</a:t>
          </a:r>
          <a:r>
            <a:rPr lang="ja-JP" altLang="en-US" sz="1100" b="0" i="0" baseline="0">
              <a:solidFill>
                <a:schemeClr val="tx1"/>
              </a:solidFill>
              <a:effectLst/>
              <a:latin typeface="+mn-lt"/>
              <a:ea typeface="+mn-ea"/>
              <a:cs typeface="+mn-cs"/>
            </a:rPr>
            <a:t>１日</a:t>
          </a:r>
          <a:r>
            <a:rPr lang="ja-JP" altLang="ja-JP" sz="1100" b="0" i="0" baseline="0">
              <a:solidFill>
                <a:schemeClr val="tx1"/>
              </a:solidFill>
              <a:effectLst/>
              <a:latin typeface="+mn-lt"/>
              <a:ea typeface="+mn-ea"/>
              <a:cs typeface="+mn-cs"/>
            </a:rPr>
            <a:t>から</a:t>
          </a:r>
          <a:r>
            <a:rPr lang="ja-JP" altLang="en-US" sz="1100" b="0" i="0" baseline="0">
              <a:solidFill>
                <a:schemeClr val="tx1"/>
              </a:solidFill>
              <a:effectLst/>
              <a:latin typeface="+mn-lt"/>
              <a:ea typeface="+mn-ea"/>
              <a:cs typeface="+mn-cs"/>
            </a:rPr>
            <a:t>平成２６年３月３１日までは</a:t>
          </a:r>
          <a:r>
            <a:rPr lang="ja-JP" altLang="ja-JP" sz="1100" b="0" i="0" baseline="0">
              <a:solidFill>
                <a:schemeClr val="tx1"/>
              </a:solidFill>
              <a:effectLst/>
              <a:latin typeface="+mn-lt"/>
              <a:ea typeface="+mn-ea"/>
              <a:cs typeface="+mn-cs"/>
            </a:rPr>
            <a:t>、給料・期末勤勉手当</a:t>
          </a:r>
          <a:r>
            <a:rPr lang="ja-JP" altLang="en-US" sz="1100" b="0" i="0" baseline="0">
              <a:solidFill>
                <a:schemeClr val="tx1"/>
              </a:solidFill>
              <a:effectLst/>
              <a:latin typeface="+mn-lt"/>
              <a:ea typeface="+mn-ea"/>
              <a:cs typeface="+mn-cs"/>
            </a:rPr>
            <a:t>を</a:t>
          </a:r>
          <a:r>
            <a:rPr lang="ja-JP" altLang="ja-JP" sz="1100" b="0" i="0" baseline="0">
              <a:solidFill>
                <a:schemeClr val="tx1"/>
              </a:solidFill>
              <a:effectLst/>
              <a:latin typeface="+mn-lt"/>
              <a:ea typeface="+mn-ea"/>
              <a:cs typeface="+mn-cs"/>
            </a:rPr>
            <a:t>課長級以上５％、補佐級３％、係長級２．５％カット</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管理職手当</a:t>
          </a:r>
          <a:r>
            <a:rPr lang="ja-JP" altLang="en-US" sz="1100" b="0" i="0" baseline="0">
              <a:solidFill>
                <a:schemeClr val="tx1"/>
              </a:solidFill>
              <a:effectLst/>
              <a:latin typeface="+mn-lt"/>
              <a:ea typeface="+mn-ea"/>
              <a:cs typeface="+mn-cs"/>
            </a:rPr>
            <a:t>を</a:t>
          </a:r>
          <a:r>
            <a:rPr lang="ja-JP" altLang="ja-JP" sz="1100" b="0" i="0" baseline="0">
              <a:solidFill>
                <a:schemeClr val="tx1"/>
              </a:solidFill>
              <a:effectLst/>
              <a:latin typeface="+mn-lt"/>
              <a:ea typeface="+mn-ea"/>
              <a:cs typeface="+mn-cs"/>
            </a:rPr>
            <a:t>５０％カット、管理職特別勤務手当の支給停止を実施し</a:t>
          </a:r>
          <a:r>
            <a:rPr lang="ja-JP" altLang="en-US" sz="1100" b="0" i="0" baseline="0">
              <a:solidFill>
                <a:schemeClr val="tx1"/>
              </a:solidFill>
              <a:effectLst/>
              <a:latin typeface="+mn-lt"/>
              <a:ea typeface="+mn-ea"/>
              <a:cs typeface="+mn-cs"/>
            </a:rPr>
            <a:t>た。加えて平成２５年７月１日からは国の給与削減措置に伴い、全職員２％カットを行ったところである。</a:t>
          </a:r>
          <a:endParaRPr lang="en-US" altLang="ja-JP"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なお、昨年度の</a:t>
          </a:r>
          <a:r>
            <a:rPr lang="ja-JP" altLang="ja-JP" sz="1100" b="0" i="0" baseline="0">
              <a:solidFill>
                <a:schemeClr val="dk1"/>
              </a:solidFill>
              <a:effectLst/>
              <a:latin typeface="+mn-lt"/>
              <a:ea typeface="+mn-ea"/>
              <a:cs typeface="+mn-cs"/>
            </a:rPr>
            <a:t>ラスパイレス指数は、国家公務員の給与改定特例法による時限的措置により１０６．４となっているが、この時限的措置がなかった場合の参考値は９８．３</a:t>
          </a:r>
          <a:r>
            <a:rPr lang="ja-JP" altLang="en-US" sz="1100" b="0" i="0" baseline="0">
              <a:solidFill>
                <a:schemeClr val="dk1"/>
              </a:solidFill>
              <a:effectLst/>
              <a:latin typeface="+mn-lt"/>
              <a:ea typeface="+mn-ea"/>
              <a:cs typeface="+mn-cs"/>
            </a:rPr>
            <a:t>であり、この数値と本年度数値を比較すると２．４ポイント上昇しているが、これは平成２６年４月１日から給与カットを廃止したためである。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給与カットを廃止したためラスパイレス指数が１００を超えているが、</a:t>
          </a:r>
          <a:r>
            <a:rPr lang="ja-JP" altLang="ja-JP" sz="1100" b="0" i="0" baseline="0">
              <a:solidFill>
                <a:schemeClr val="tx1"/>
              </a:solidFill>
              <a:effectLst/>
              <a:latin typeface="+mn-lt"/>
              <a:ea typeface="+mn-ea"/>
              <a:cs typeface="+mn-cs"/>
            </a:rPr>
            <a:t>引き続き、見直し等により適正な給与となるように努める。</a:t>
          </a:r>
          <a:endParaRPr lang="ja-JP" altLang="ja-JP" sz="1400">
            <a:solidFill>
              <a:schemeClr val="tx1"/>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9677</xdr:rowOff>
    </xdr:to>
    <xdr:cxnSp macro="">
      <xdr:nvCxnSpPr>
        <xdr:cNvPr id="255" name="直線コネクタ 254"/>
        <xdr:cNvCxnSpPr/>
      </xdr:nvCxnSpPr>
      <xdr:spPr>
        <a:xfrm flipV="1">
          <a:off x="17018000" y="13904082"/>
          <a:ext cx="0" cy="8502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153204</xdr:rowOff>
    </xdr:from>
    <xdr:ext cx="762000" cy="259045"/>
    <xdr:sp macro="" textlink="">
      <xdr:nvSpPr>
        <xdr:cNvPr id="256" name="給与水準   （国との比較）最小値テキスト"/>
        <xdr:cNvSpPr txBox="1"/>
      </xdr:nvSpPr>
      <xdr:spPr>
        <a:xfrm>
          <a:off x="17106900" y="147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9677</xdr:rowOff>
    </xdr:from>
    <xdr:to>
      <xdr:col>24</xdr:col>
      <xdr:colOff>647700</xdr:colOff>
      <xdr:row>86</xdr:row>
      <xdr:rowOff>9677</xdr:rowOff>
    </xdr:to>
    <xdr:cxnSp macro="">
      <xdr:nvCxnSpPr>
        <xdr:cNvPr id="257" name="直線コネクタ 256"/>
        <xdr:cNvCxnSpPr/>
      </xdr:nvCxnSpPr>
      <xdr:spPr>
        <a:xfrm>
          <a:off x="16929100" y="1475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8"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9" name="直線コネクタ 258"/>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54732</xdr:rowOff>
    </xdr:from>
    <xdr:to>
      <xdr:col>24</xdr:col>
      <xdr:colOff>558800</xdr:colOff>
      <xdr:row>89</xdr:row>
      <xdr:rowOff>23888</xdr:rowOff>
    </xdr:to>
    <xdr:cxnSp macro="">
      <xdr:nvCxnSpPr>
        <xdr:cNvPr id="260" name="直線コネクタ 259"/>
        <xdr:cNvCxnSpPr/>
      </xdr:nvCxnSpPr>
      <xdr:spPr>
        <a:xfrm flipV="1">
          <a:off x="16179800" y="14627982"/>
          <a:ext cx="838200" cy="6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87586</xdr:rowOff>
    </xdr:from>
    <xdr:ext cx="762000" cy="259045"/>
    <xdr:sp macro="" textlink="">
      <xdr:nvSpPr>
        <xdr:cNvPr id="261" name="給与水準   （国との比較）平均値テキスト"/>
        <xdr:cNvSpPr txBox="1"/>
      </xdr:nvSpPr>
      <xdr:spPr>
        <a:xfrm>
          <a:off x="17106900" y="1414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62" name="フローチャート : 判断 261"/>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23888</xdr:rowOff>
    </xdr:from>
    <xdr:to>
      <xdr:col>23</xdr:col>
      <xdr:colOff>406400</xdr:colOff>
      <xdr:row>89</xdr:row>
      <xdr:rowOff>127302</xdr:rowOff>
    </xdr:to>
    <xdr:cxnSp macro="">
      <xdr:nvCxnSpPr>
        <xdr:cNvPr id="263" name="直線コネクタ 262"/>
        <xdr:cNvCxnSpPr/>
      </xdr:nvCxnSpPr>
      <xdr:spPr>
        <a:xfrm flipV="1">
          <a:off x="15290800" y="152829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87086</xdr:rowOff>
    </xdr:from>
    <xdr:to>
      <xdr:col>23</xdr:col>
      <xdr:colOff>457200</xdr:colOff>
      <xdr:row>89</xdr:row>
      <xdr:rowOff>17236</xdr:rowOff>
    </xdr:to>
    <xdr:sp macro="" textlink="">
      <xdr:nvSpPr>
        <xdr:cNvPr id="264" name="フローチャート : 判断 263"/>
        <xdr:cNvSpPr/>
      </xdr:nvSpPr>
      <xdr:spPr>
        <a:xfrm>
          <a:off x="16129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27413</xdr:rowOff>
    </xdr:from>
    <xdr:ext cx="736600" cy="259045"/>
    <xdr:sp macro="" textlink="">
      <xdr:nvSpPr>
        <xdr:cNvPr id="265" name="テキスト ボックス 264"/>
        <xdr:cNvSpPr txBox="1"/>
      </xdr:nvSpPr>
      <xdr:spPr>
        <a:xfrm>
          <a:off x="15798800" y="1494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89</xdr:row>
      <xdr:rowOff>127302</xdr:rowOff>
    </xdr:to>
    <xdr:cxnSp macro="">
      <xdr:nvCxnSpPr>
        <xdr:cNvPr id="266" name="直線コネクタ 265"/>
        <xdr:cNvCxnSpPr/>
      </xdr:nvCxnSpPr>
      <xdr:spPr>
        <a:xfrm>
          <a:off x="14401800" y="14524566"/>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7" name="フローチャート : 判断 266"/>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4432</xdr:rowOff>
    </xdr:from>
    <xdr:ext cx="762000" cy="259045"/>
    <xdr:sp macro="" textlink="">
      <xdr:nvSpPr>
        <xdr:cNvPr id="268" name="テキスト ボックス 267"/>
        <xdr:cNvSpPr txBox="1"/>
      </xdr:nvSpPr>
      <xdr:spPr>
        <a:xfrm>
          <a:off x="14909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76805</xdr:rowOff>
    </xdr:from>
    <xdr:to>
      <xdr:col>21</xdr:col>
      <xdr:colOff>0</xdr:colOff>
      <xdr:row>84</xdr:row>
      <xdr:rowOff>122766</xdr:rowOff>
    </xdr:to>
    <xdr:cxnSp macro="">
      <xdr:nvCxnSpPr>
        <xdr:cNvPr id="269" name="直線コネクタ 268"/>
        <xdr:cNvCxnSpPr/>
      </xdr:nvCxnSpPr>
      <xdr:spPr>
        <a:xfrm>
          <a:off x="13512800" y="144786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36588</xdr:rowOff>
    </xdr:from>
    <xdr:to>
      <xdr:col>21</xdr:col>
      <xdr:colOff>50800</xdr:colOff>
      <xdr:row>83</xdr:row>
      <xdr:rowOff>138188</xdr:rowOff>
    </xdr:to>
    <xdr:sp macro="" textlink="">
      <xdr:nvSpPr>
        <xdr:cNvPr id="270" name="フローチャート : 判断 269"/>
        <xdr:cNvSpPr/>
      </xdr:nvSpPr>
      <xdr:spPr>
        <a:xfrm>
          <a:off x="14351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148365</xdr:rowOff>
    </xdr:from>
    <xdr:ext cx="762000" cy="259045"/>
    <xdr:sp macro="" textlink="">
      <xdr:nvSpPr>
        <xdr:cNvPr id="271" name="テキスト ボックス 270"/>
        <xdr:cNvSpPr txBox="1"/>
      </xdr:nvSpPr>
      <xdr:spPr>
        <a:xfrm>
          <a:off x="14020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72" name="フローチャート : 判断 271"/>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136875</xdr:rowOff>
    </xdr:from>
    <xdr:ext cx="762000" cy="259045"/>
    <xdr:sp macro="" textlink="">
      <xdr:nvSpPr>
        <xdr:cNvPr id="273" name="テキスト ボックス 272"/>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3932</xdr:rowOff>
    </xdr:from>
    <xdr:to>
      <xdr:col>24</xdr:col>
      <xdr:colOff>609600</xdr:colOff>
      <xdr:row>85</xdr:row>
      <xdr:rowOff>105532</xdr:rowOff>
    </xdr:to>
    <xdr:sp macro="" textlink="">
      <xdr:nvSpPr>
        <xdr:cNvPr id="279" name="円/楕円 278"/>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71259</xdr:rowOff>
    </xdr:from>
    <xdr:ext cx="762000" cy="259045"/>
    <xdr:sp macro="" textlink="">
      <xdr:nvSpPr>
        <xdr:cNvPr id="280" name="給与水準   （国との比較）該当値テキスト"/>
        <xdr:cNvSpPr txBox="1"/>
      </xdr:nvSpPr>
      <xdr:spPr>
        <a:xfrm>
          <a:off x="17106900" y="1447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144538</xdr:rowOff>
    </xdr:from>
    <xdr:to>
      <xdr:col>23</xdr:col>
      <xdr:colOff>457200</xdr:colOff>
      <xdr:row>89</xdr:row>
      <xdr:rowOff>74688</xdr:rowOff>
    </xdr:to>
    <xdr:sp macro="" textlink="">
      <xdr:nvSpPr>
        <xdr:cNvPr id="281" name="円/楕円 280"/>
        <xdr:cNvSpPr/>
      </xdr:nvSpPr>
      <xdr:spPr>
        <a:xfrm>
          <a:off x="16129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59465</xdr:rowOff>
    </xdr:from>
    <xdr:ext cx="736600" cy="259045"/>
    <xdr:sp macro="" textlink="">
      <xdr:nvSpPr>
        <xdr:cNvPr id="282" name="テキスト ボックス 281"/>
        <xdr:cNvSpPr txBox="1"/>
      </xdr:nvSpPr>
      <xdr:spPr>
        <a:xfrm>
          <a:off x="15798800" y="1531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76502</xdr:rowOff>
    </xdr:from>
    <xdr:to>
      <xdr:col>22</xdr:col>
      <xdr:colOff>254000</xdr:colOff>
      <xdr:row>90</xdr:row>
      <xdr:rowOff>6652</xdr:rowOff>
    </xdr:to>
    <xdr:sp macro="" textlink="">
      <xdr:nvSpPr>
        <xdr:cNvPr id="283" name="円/楕円 282"/>
        <xdr:cNvSpPr/>
      </xdr:nvSpPr>
      <xdr:spPr>
        <a:xfrm>
          <a:off x="15240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162879</xdr:rowOff>
    </xdr:from>
    <xdr:ext cx="762000" cy="259045"/>
    <xdr:sp macro="" textlink="">
      <xdr:nvSpPr>
        <xdr:cNvPr id="284" name="テキスト ボックス 283"/>
        <xdr:cNvSpPr txBox="1"/>
      </xdr:nvSpPr>
      <xdr:spPr>
        <a:xfrm>
          <a:off x="14909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85" name="円/楕円 284"/>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86" name="テキスト ボックス 285"/>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26005</xdr:rowOff>
    </xdr:from>
    <xdr:to>
      <xdr:col>19</xdr:col>
      <xdr:colOff>533400</xdr:colOff>
      <xdr:row>84</xdr:row>
      <xdr:rowOff>127605</xdr:rowOff>
    </xdr:to>
    <xdr:sp macro="" textlink="">
      <xdr:nvSpPr>
        <xdr:cNvPr id="287" name="円/楕円 286"/>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112382</xdr:rowOff>
    </xdr:from>
    <xdr:ext cx="762000" cy="259045"/>
    <xdr:sp macro="" textlink="">
      <xdr:nvSpPr>
        <xdr:cNvPr id="288" name="テキスト ボックス 287"/>
        <xdr:cNvSpPr txBox="1"/>
      </xdr:nvSpPr>
      <xdr:spPr>
        <a:xfrm>
          <a:off x="13131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0" name="テキスト ボックス 28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1" name="テキスト ボックス 29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本市の職員数（公営企業会計部門職員を含む）は平成２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年４月１日現在</a:t>
          </a:r>
          <a:r>
            <a:rPr lang="ja-JP" altLang="ja-JP" sz="1100" b="0" i="0" baseline="0">
              <a:solidFill>
                <a:schemeClr val="tx1"/>
              </a:solidFill>
              <a:effectLst/>
              <a:latin typeface="+mn-lt"/>
              <a:ea typeface="+mn-ea"/>
              <a:cs typeface="+mn-cs"/>
            </a:rPr>
            <a:t>７３</a:t>
          </a:r>
          <a:r>
            <a:rPr lang="ja-JP" altLang="en-US" sz="1100" b="0" i="0" baseline="0">
              <a:solidFill>
                <a:schemeClr val="tx1"/>
              </a:solidFill>
              <a:effectLst/>
              <a:latin typeface="+mn-lt"/>
              <a:ea typeface="+mn-ea"/>
              <a:cs typeface="+mn-cs"/>
            </a:rPr>
            <a:t>１</a:t>
          </a:r>
          <a:r>
            <a:rPr lang="ja-JP" altLang="ja-JP" sz="1100" b="0" i="0" baseline="0">
              <a:solidFill>
                <a:schemeClr val="tx1"/>
              </a:solidFill>
              <a:effectLst/>
              <a:latin typeface="+mn-lt"/>
              <a:ea typeface="+mn-ea"/>
              <a:cs typeface="+mn-cs"/>
            </a:rPr>
            <a:t>人</a:t>
          </a:r>
          <a:r>
            <a:rPr lang="ja-JP" altLang="ja-JP" sz="1100" b="0" i="0" baseline="0">
              <a:solidFill>
                <a:schemeClr val="dk1"/>
              </a:solidFill>
              <a:effectLst/>
              <a:latin typeface="+mn-lt"/>
              <a:ea typeface="+mn-ea"/>
              <a:cs typeface="+mn-cs"/>
            </a:rPr>
            <a:t>であり、合併直後の平成１７年４月１日時点から</a:t>
          </a:r>
          <a:r>
            <a:rPr lang="ja-JP" altLang="en-US" sz="1100" b="0" i="0" baseline="0">
              <a:solidFill>
                <a:schemeClr val="dk1"/>
              </a:solidFill>
              <a:effectLst/>
              <a:latin typeface="+mn-lt"/>
              <a:ea typeface="+mn-ea"/>
              <a:cs typeface="+mn-cs"/>
            </a:rPr>
            <a:t>３６０</a:t>
          </a:r>
          <a:r>
            <a:rPr lang="ja-JP" altLang="ja-JP" sz="1100" b="0" i="0" baseline="0">
              <a:solidFill>
                <a:schemeClr val="dk1"/>
              </a:solidFill>
              <a:effectLst/>
              <a:latin typeface="+mn-lt"/>
              <a:ea typeface="+mn-ea"/>
              <a:cs typeface="+mn-cs"/>
            </a:rPr>
            <a:t>人の減少となっている。</a:t>
          </a:r>
          <a:endParaRPr lang="ja-JP" altLang="ja-JP" sz="1400">
            <a:effectLst/>
          </a:endParaRPr>
        </a:p>
        <a:p>
          <a:pPr rtl="0"/>
          <a:r>
            <a:rPr lang="ja-JP" altLang="ja-JP" sz="1100" b="0" i="0" baseline="0">
              <a:solidFill>
                <a:schemeClr val="dk1"/>
              </a:solidFill>
              <a:effectLst/>
              <a:latin typeface="+mn-lt"/>
              <a:ea typeface="+mn-ea"/>
              <a:cs typeface="+mn-cs"/>
            </a:rPr>
            <a:t>　類似団体との比較において</a:t>
          </a:r>
          <a:r>
            <a:rPr lang="ja-JP" altLang="en-US" sz="1100" b="0" i="0" baseline="0">
              <a:solidFill>
                <a:schemeClr val="dk1"/>
              </a:solidFill>
              <a:effectLst/>
              <a:latin typeface="+mn-lt"/>
              <a:ea typeface="+mn-ea"/>
              <a:cs typeface="+mn-cs"/>
            </a:rPr>
            <a:t>０．３３</a:t>
          </a:r>
          <a:r>
            <a:rPr lang="ja-JP" altLang="ja-JP" sz="1100" b="0" i="0" baseline="0">
              <a:solidFill>
                <a:schemeClr val="dk1"/>
              </a:solidFill>
              <a:effectLst/>
              <a:latin typeface="+mn-lt"/>
              <a:ea typeface="+mn-ea"/>
              <a:cs typeface="+mn-cs"/>
            </a:rPr>
            <a:t>ポイント下回っているが、公共施設が多いことに加え、依然として直営による業務が多い。</a:t>
          </a:r>
          <a:endParaRPr lang="ja-JP" altLang="ja-JP" sz="1400">
            <a:effectLst/>
          </a:endParaRPr>
        </a:p>
        <a:p>
          <a:pPr rtl="0"/>
          <a:r>
            <a:rPr lang="ja-JP" altLang="ja-JP" sz="1100" b="0" i="0" baseline="0">
              <a:solidFill>
                <a:schemeClr val="dk1"/>
              </a:solidFill>
              <a:effectLst/>
              <a:latin typeface="+mn-lt"/>
              <a:ea typeface="+mn-ea"/>
              <a:cs typeface="+mn-cs"/>
            </a:rPr>
            <a:t>　引き続き、公共施設の統廃合や管理運営の委託、指定管理者制度の導入などを行うことにより、行政サービスの維持に配慮しながら、効率的な組織体制の構築を図るよう努める。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68</xdr:row>
      <xdr:rowOff>77470</xdr:rowOff>
    </xdr:to>
    <xdr:cxnSp macro="">
      <xdr:nvCxnSpPr>
        <xdr:cNvPr id="320" name="直線コネクタ 319"/>
        <xdr:cNvCxnSpPr/>
      </xdr:nvCxnSpPr>
      <xdr:spPr>
        <a:xfrm flipV="1">
          <a:off x="17018000" y="1009523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49547</xdr:rowOff>
    </xdr:from>
    <xdr:ext cx="762000" cy="259045"/>
    <xdr:sp macro="" textlink="">
      <xdr:nvSpPr>
        <xdr:cNvPr id="321" name="定員管理の状況最小値テキスト"/>
        <xdr:cNvSpPr txBox="1"/>
      </xdr:nvSpPr>
      <xdr:spPr>
        <a:xfrm>
          <a:off x="17106900" y="1170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68</xdr:row>
      <xdr:rowOff>77470</xdr:rowOff>
    </xdr:from>
    <xdr:to>
      <xdr:col>24</xdr:col>
      <xdr:colOff>647700</xdr:colOff>
      <xdr:row>68</xdr:row>
      <xdr:rowOff>77470</xdr:rowOff>
    </xdr:to>
    <xdr:cxnSp macro="">
      <xdr:nvCxnSpPr>
        <xdr:cNvPr id="322" name="直線コネクタ 321"/>
        <xdr:cNvCxnSpPr/>
      </xdr:nvCxnSpPr>
      <xdr:spPr>
        <a:xfrm>
          <a:off x="16929100" y="1173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3"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4" name="直線コネクタ 323"/>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38463</xdr:rowOff>
    </xdr:from>
    <xdr:to>
      <xdr:col>24</xdr:col>
      <xdr:colOff>558800</xdr:colOff>
      <xdr:row>63</xdr:row>
      <xdr:rowOff>66040</xdr:rowOff>
    </xdr:to>
    <xdr:cxnSp macro="">
      <xdr:nvCxnSpPr>
        <xdr:cNvPr id="325" name="直線コネクタ 324"/>
        <xdr:cNvCxnSpPr/>
      </xdr:nvCxnSpPr>
      <xdr:spPr>
        <a:xfrm flipV="1">
          <a:off x="16179800" y="1083981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73496</xdr:rowOff>
    </xdr:from>
    <xdr:ext cx="762000" cy="259045"/>
    <xdr:sp macro="" textlink="">
      <xdr:nvSpPr>
        <xdr:cNvPr id="326" name="定員管理の状況平均値テキスト"/>
        <xdr:cNvSpPr txBox="1"/>
      </xdr:nvSpPr>
      <xdr:spPr>
        <a:xfrm>
          <a:off x="17106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101419</xdr:rowOff>
    </xdr:from>
    <xdr:to>
      <xdr:col>24</xdr:col>
      <xdr:colOff>609600</xdr:colOff>
      <xdr:row>64</xdr:row>
      <xdr:rowOff>31569</xdr:rowOff>
    </xdr:to>
    <xdr:sp macro="" textlink="">
      <xdr:nvSpPr>
        <xdr:cNvPr id="327" name="フローチャート : 判断 326"/>
        <xdr:cNvSpPr/>
      </xdr:nvSpPr>
      <xdr:spPr>
        <a:xfrm>
          <a:off x="16967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48804</xdr:rowOff>
    </xdr:from>
    <xdr:to>
      <xdr:col>23</xdr:col>
      <xdr:colOff>406400</xdr:colOff>
      <xdr:row>63</xdr:row>
      <xdr:rowOff>66040</xdr:rowOff>
    </xdr:to>
    <xdr:cxnSp macro="">
      <xdr:nvCxnSpPr>
        <xdr:cNvPr id="328" name="直線コネクタ 327"/>
        <xdr:cNvCxnSpPr/>
      </xdr:nvCxnSpPr>
      <xdr:spPr>
        <a:xfrm>
          <a:off x="15290800" y="108501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108313</xdr:rowOff>
    </xdr:from>
    <xdr:to>
      <xdr:col>23</xdr:col>
      <xdr:colOff>457200</xdr:colOff>
      <xdr:row>64</xdr:row>
      <xdr:rowOff>38463</xdr:rowOff>
    </xdr:to>
    <xdr:sp macro="" textlink="">
      <xdr:nvSpPr>
        <xdr:cNvPr id="329" name="フローチャート : 判断 328"/>
        <xdr:cNvSpPr/>
      </xdr:nvSpPr>
      <xdr:spPr>
        <a:xfrm>
          <a:off x="16129000" y="109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23240</xdr:rowOff>
    </xdr:from>
    <xdr:ext cx="736600" cy="259045"/>
    <xdr:sp macro="" textlink="">
      <xdr:nvSpPr>
        <xdr:cNvPr id="330" name="テキスト ボックス 329"/>
        <xdr:cNvSpPr txBox="1"/>
      </xdr:nvSpPr>
      <xdr:spPr>
        <a:xfrm>
          <a:off x="15798800" y="1099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48804</xdr:rowOff>
    </xdr:from>
    <xdr:to>
      <xdr:col>22</xdr:col>
      <xdr:colOff>203200</xdr:colOff>
      <xdr:row>66</xdr:row>
      <xdr:rowOff>65315</xdr:rowOff>
    </xdr:to>
    <xdr:cxnSp macro="">
      <xdr:nvCxnSpPr>
        <xdr:cNvPr id="331" name="直線コネクタ 330"/>
        <xdr:cNvCxnSpPr/>
      </xdr:nvCxnSpPr>
      <xdr:spPr>
        <a:xfrm flipV="1">
          <a:off x="14401800" y="10850154"/>
          <a:ext cx="8890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23041</xdr:rowOff>
    </xdr:from>
    <xdr:to>
      <xdr:col>22</xdr:col>
      <xdr:colOff>254000</xdr:colOff>
      <xdr:row>64</xdr:row>
      <xdr:rowOff>124641</xdr:rowOff>
    </xdr:to>
    <xdr:sp macro="" textlink="">
      <xdr:nvSpPr>
        <xdr:cNvPr id="332" name="フローチャート : 判断 331"/>
        <xdr:cNvSpPr/>
      </xdr:nvSpPr>
      <xdr:spPr>
        <a:xfrm>
          <a:off x="15240000" y="1099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109418</xdr:rowOff>
    </xdr:from>
    <xdr:ext cx="762000" cy="259045"/>
    <xdr:sp macro="" textlink="">
      <xdr:nvSpPr>
        <xdr:cNvPr id="333" name="テキスト ボックス 332"/>
        <xdr:cNvSpPr txBox="1"/>
      </xdr:nvSpPr>
      <xdr:spPr>
        <a:xfrm>
          <a:off x="14909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65315</xdr:rowOff>
    </xdr:from>
    <xdr:to>
      <xdr:col>21</xdr:col>
      <xdr:colOff>0</xdr:colOff>
      <xdr:row>66</xdr:row>
      <xdr:rowOff>103233</xdr:rowOff>
    </xdr:to>
    <xdr:cxnSp macro="">
      <xdr:nvCxnSpPr>
        <xdr:cNvPr id="334" name="直線コネクタ 333"/>
        <xdr:cNvCxnSpPr/>
      </xdr:nvCxnSpPr>
      <xdr:spPr>
        <a:xfrm flipV="1">
          <a:off x="13512800" y="11381015"/>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53159</xdr:rowOff>
    </xdr:from>
    <xdr:to>
      <xdr:col>21</xdr:col>
      <xdr:colOff>50800</xdr:colOff>
      <xdr:row>63</xdr:row>
      <xdr:rowOff>154759</xdr:rowOff>
    </xdr:to>
    <xdr:sp macro="" textlink="">
      <xdr:nvSpPr>
        <xdr:cNvPr id="335" name="フローチャート : 判断 334"/>
        <xdr:cNvSpPr/>
      </xdr:nvSpPr>
      <xdr:spPr>
        <a:xfrm>
          <a:off x="143510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164936</xdr:rowOff>
    </xdr:from>
    <xdr:ext cx="762000" cy="259045"/>
    <xdr:sp macro="" textlink="">
      <xdr:nvSpPr>
        <xdr:cNvPr id="336" name="テキスト ボックス 335"/>
        <xdr:cNvSpPr txBox="1"/>
      </xdr:nvSpPr>
      <xdr:spPr>
        <a:xfrm>
          <a:off x="14020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60053</xdr:rowOff>
    </xdr:from>
    <xdr:to>
      <xdr:col>19</xdr:col>
      <xdr:colOff>533400</xdr:colOff>
      <xdr:row>63</xdr:row>
      <xdr:rowOff>161653</xdr:rowOff>
    </xdr:to>
    <xdr:sp macro="" textlink="">
      <xdr:nvSpPr>
        <xdr:cNvPr id="337" name="フローチャート : 判断 336"/>
        <xdr:cNvSpPr/>
      </xdr:nvSpPr>
      <xdr:spPr>
        <a:xfrm>
          <a:off x="13462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380</xdr:rowOff>
    </xdr:from>
    <xdr:ext cx="762000" cy="259045"/>
    <xdr:sp macro="" textlink="">
      <xdr:nvSpPr>
        <xdr:cNvPr id="338" name="テキスト ボックス 337"/>
        <xdr:cNvSpPr txBox="1"/>
      </xdr:nvSpPr>
      <xdr:spPr>
        <a:xfrm>
          <a:off x="13131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159113</xdr:rowOff>
    </xdr:from>
    <xdr:to>
      <xdr:col>24</xdr:col>
      <xdr:colOff>609600</xdr:colOff>
      <xdr:row>63</xdr:row>
      <xdr:rowOff>89263</xdr:rowOff>
    </xdr:to>
    <xdr:sp macro="" textlink="">
      <xdr:nvSpPr>
        <xdr:cNvPr id="344" name="円/楕円 343"/>
        <xdr:cNvSpPr/>
      </xdr:nvSpPr>
      <xdr:spPr>
        <a:xfrm>
          <a:off x="169672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4190</xdr:rowOff>
    </xdr:from>
    <xdr:ext cx="762000" cy="259045"/>
    <xdr:sp macro="" textlink="">
      <xdr:nvSpPr>
        <xdr:cNvPr id="345" name="定員管理の状況該当値テキスト"/>
        <xdr:cNvSpPr txBox="1"/>
      </xdr:nvSpPr>
      <xdr:spPr>
        <a:xfrm>
          <a:off x="171069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15240</xdr:rowOff>
    </xdr:from>
    <xdr:to>
      <xdr:col>23</xdr:col>
      <xdr:colOff>457200</xdr:colOff>
      <xdr:row>63</xdr:row>
      <xdr:rowOff>116840</xdr:rowOff>
    </xdr:to>
    <xdr:sp macro="" textlink="">
      <xdr:nvSpPr>
        <xdr:cNvPr id="346" name="円/楕円 345"/>
        <xdr:cNvSpPr/>
      </xdr:nvSpPr>
      <xdr:spPr>
        <a:xfrm>
          <a:off x="16129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127017</xdr:rowOff>
    </xdr:from>
    <xdr:ext cx="736600" cy="259045"/>
    <xdr:sp macro="" textlink="">
      <xdr:nvSpPr>
        <xdr:cNvPr id="347" name="テキスト ボックス 346"/>
        <xdr:cNvSpPr txBox="1"/>
      </xdr:nvSpPr>
      <xdr:spPr>
        <a:xfrm>
          <a:off x="15798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169454</xdr:rowOff>
    </xdr:from>
    <xdr:to>
      <xdr:col>22</xdr:col>
      <xdr:colOff>254000</xdr:colOff>
      <xdr:row>63</xdr:row>
      <xdr:rowOff>99604</xdr:rowOff>
    </xdr:to>
    <xdr:sp macro="" textlink="">
      <xdr:nvSpPr>
        <xdr:cNvPr id="348" name="円/楕円 347"/>
        <xdr:cNvSpPr/>
      </xdr:nvSpPr>
      <xdr:spPr>
        <a:xfrm>
          <a:off x="15240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109781</xdr:rowOff>
    </xdr:from>
    <xdr:ext cx="762000" cy="259045"/>
    <xdr:sp macro="" textlink="">
      <xdr:nvSpPr>
        <xdr:cNvPr id="349" name="テキスト ボックス 348"/>
        <xdr:cNvSpPr txBox="1"/>
      </xdr:nvSpPr>
      <xdr:spPr>
        <a:xfrm>
          <a:off x="14909800" y="105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14515</xdr:rowOff>
    </xdr:from>
    <xdr:to>
      <xdr:col>21</xdr:col>
      <xdr:colOff>50800</xdr:colOff>
      <xdr:row>66</xdr:row>
      <xdr:rowOff>116115</xdr:rowOff>
    </xdr:to>
    <xdr:sp macro="" textlink="">
      <xdr:nvSpPr>
        <xdr:cNvPr id="350" name="円/楕円 349"/>
        <xdr:cNvSpPr/>
      </xdr:nvSpPr>
      <xdr:spPr>
        <a:xfrm>
          <a:off x="14351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100892</xdr:rowOff>
    </xdr:from>
    <xdr:ext cx="762000" cy="259045"/>
    <xdr:sp macro="" textlink="">
      <xdr:nvSpPr>
        <xdr:cNvPr id="351" name="テキスト ボックス 350"/>
        <xdr:cNvSpPr txBox="1"/>
      </xdr:nvSpPr>
      <xdr:spPr>
        <a:xfrm>
          <a:off x="14020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52433</xdr:rowOff>
    </xdr:from>
    <xdr:to>
      <xdr:col>19</xdr:col>
      <xdr:colOff>533400</xdr:colOff>
      <xdr:row>66</xdr:row>
      <xdr:rowOff>154033</xdr:rowOff>
    </xdr:to>
    <xdr:sp macro="" textlink="">
      <xdr:nvSpPr>
        <xdr:cNvPr id="352" name="円/楕円 351"/>
        <xdr:cNvSpPr/>
      </xdr:nvSpPr>
      <xdr:spPr>
        <a:xfrm>
          <a:off x="13462000" y="113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138810</xdr:rowOff>
    </xdr:from>
    <xdr:ext cx="762000" cy="259045"/>
    <xdr:sp macro="" textlink="">
      <xdr:nvSpPr>
        <xdr:cNvPr id="353" name="テキスト ボックス 352"/>
        <xdr:cNvSpPr txBox="1"/>
      </xdr:nvSpPr>
      <xdr:spPr>
        <a:xfrm>
          <a:off x="13131800" y="1145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実質公債費比率は、昨年度から０・８ポイント減少し</a:t>
          </a:r>
          <a:r>
            <a:rPr lang="ja-JP" altLang="en-US" sz="1100" b="0" i="0" baseline="0">
              <a:solidFill>
                <a:schemeClr val="dk1"/>
              </a:solidFill>
              <a:effectLst/>
              <a:latin typeface="+mn-lt"/>
              <a:ea typeface="+mn-ea"/>
              <a:cs typeface="+mn-cs"/>
            </a:rPr>
            <a:t>１４．５</a:t>
          </a:r>
          <a:r>
            <a:rPr lang="ja-JP" altLang="ja-JP" sz="1100" b="0" i="0" baseline="0">
              <a:solidFill>
                <a:schemeClr val="dk1"/>
              </a:solidFill>
              <a:effectLst/>
              <a:latin typeface="+mn-lt"/>
              <a:ea typeface="+mn-ea"/>
              <a:cs typeface="+mn-cs"/>
            </a:rPr>
            <a:t>％となった。数値は年々改善の傾向にあるものの、類似団体との比較や県内他市との比較においては、高い水準となっている。</a:t>
          </a:r>
          <a:endParaRPr lang="ja-JP" altLang="ja-JP" sz="1400">
            <a:effectLst/>
          </a:endParaRPr>
        </a:p>
        <a:p>
          <a:pPr rtl="0"/>
          <a:r>
            <a:rPr lang="ja-JP" altLang="ja-JP" sz="1100" b="0" i="0" baseline="0">
              <a:solidFill>
                <a:schemeClr val="dk1"/>
              </a:solidFill>
              <a:effectLst/>
              <a:latin typeface="+mn-lt"/>
              <a:ea typeface="+mn-ea"/>
              <a:cs typeface="+mn-cs"/>
            </a:rPr>
            <a:t>　事業の必要性・緊急性を勘案し、地方債発行を抑制してきたことにより、平成２１年度には１８％を下回ったところである。</a:t>
          </a:r>
          <a:endParaRPr lang="ja-JP" altLang="ja-JP" sz="1400">
            <a:effectLst/>
          </a:endParaRPr>
        </a:p>
        <a:p>
          <a:pPr rtl="0"/>
          <a:r>
            <a:rPr lang="ja-JP" altLang="ja-JP" sz="1100" b="0" i="0" baseline="0">
              <a:solidFill>
                <a:schemeClr val="dk1"/>
              </a:solidFill>
              <a:effectLst/>
              <a:latin typeface="+mn-lt"/>
              <a:ea typeface="+mn-ea"/>
              <a:cs typeface="+mn-cs"/>
            </a:rPr>
            <a:t>　今後は、合併特例債を活用した大型建設事業が本格化する中、地方債発行については、交付税算入率を勘案するとともに、一般会計だけでなく、特別会計においても地方債発行の抑制に努め、公債費負担の適正化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44</xdr:row>
      <xdr:rowOff>60537</xdr:rowOff>
    </xdr:to>
    <xdr:cxnSp macro="">
      <xdr:nvCxnSpPr>
        <xdr:cNvPr id="382" name="直線コネクタ 381"/>
        <xdr:cNvCxnSpPr/>
      </xdr:nvCxnSpPr>
      <xdr:spPr>
        <a:xfrm flipV="1">
          <a:off x="17018000" y="6245013"/>
          <a:ext cx="0" cy="1359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32614</xdr:rowOff>
    </xdr:from>
    <xdr:ext cx="762000" cy="259045"/>
    <xdr:sp macro="" textlink="">
      <xdr:nvSpPr>
        <xdr:cNvPr id="383"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44</xdr:row>
      <xdr:rowOff>60537</xdr:rowOff>
    </xdr:from>
    <xdr:to>
      <xdr:col>24</xdr:col>
      <xdr:colOff>647700</xdr:colOff>
      <xdr:row>44</xdr:row>
      <xdr:rowOff>60537</xdr:rowOff>
    </xdr:to>
    <xdr:cxnSp macro="">
      <xdr:nvCxnSpPr>
        <xdr:cNvPr id="384" name="直線コネクタ 383"/>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85"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86" name="直線コネクタ 385"/>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146050</xdr:rowOff>
    </xdr:from>
    <xdr:to>
      <xdr:col>24</xdr:col>
      <xdr:colOff>558800</xdr:colOff>
      <xdr:row>43</xdr:row>
      <xdr:rowOff>38946</xdr:rowOff>
    </xdr:to>
    <xdr:cxnSp macro="">
      <xdr:nvCxnSpPr>
        <xdr:cNvPr id="387" name="直線コネクタ 386"/>
        <xdr:cNvCxnSpPr/>
      </xdr:nvCxnSpPr>
      <xdr:spPr>
        <a:xfrm flipV="1">
          <a:off x="16179800" y="734695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8"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9" name="フローチャート : 判断 38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38946</xdr:rowOff>
    </xdr:from>
    <xdr:to>
      <xdr:col>23</xdr:col>
      <xdr:colOff>406400</xdr:colOff>
      <xdr:row>43</xdr:row>
      <xdr:rowOff>103294</xdr:rowOff>
    </xdr:to>
    <xdr:cxnSp macro="">
      <xdr:nvCxnSpPr>
        <xdr:cNvPr id="390" name="直線コネクタ 389"/>
        <xdr:cNvCxnSpPr/>
      </xdr:nvCxnSpPr>
      <xdr:spPr>
        <a:xfrm flipV="1">
          <a:off x="15290800" y="74112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91" name="フローチャート : 判断 390"/>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392" name="テキスト ボックス 391"/>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103294</xdr:rowOff>
    </xdr:from>
    <xdr:to>
      <xdr:col>22</xdr:col>
      <xdr:colOff>203200</xdr:colOff>
      <xdr:row>43</xdr:row>
      <xdr:rowOff>135467</xdr:rowOff>
    </xdr:to>
    <xdr:cxnSp macro="">
      <xdr:nvCxnSpPr>
        <xdr:cNvPr id="393" name="直線コネクタ 392"/>
        <xdr:cNvCxnSpPr/>
      </xdr:nvCxnSpPr>
      <xdr:spPr>
        <a:xfrm flipV="1">
          <a:off x="14401800" y="74756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4" name="フローチャート : 判断 393"/>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395" name="テキスト ボックス 394"/>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135467</xdr:rowOff>
    </xdr:from>
    <xdr:to>
      <xdr:col>21</xdr:col>
      <xdr:colOff>0</xdr:colOff>
      <xdr:row>44</xdr:row>
      <xdr:rowOff>36406</xdr:rowOff>
    </xdr:to>
    <xdr:cxnSp macro="">
      <xdr:nvCxnSpPr>
        <xdr:cNvPr id="396" name="直線コネクタ 395"/>
        <xdr:cNvCxnSpPr/>
      </xdr:nvCxnSpPr>
      <xdr:spPr>
        <a:xfrm flipV="1">
          <a:off x="13512800" y="75078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97" name="フローチャート : 判断 396"/>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398" name="テキスト ボックス 397"/>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108373</xdr:rowOff>
    </xdr:from>
    <xdr:to>
      <xdr:col>19</xdr:col>
      <xdr:colOff>533400</xdr:colOff>
      <xdr:row>41</xdr:row>
      <xdr:rowOff>38523</xdr:rowOff>
    </xdr:to>
    <xdr:sp macro="" textlink="">
      <xdr:nvSpPr>
        <xdr:cNvPr id="399" name="フローチャート : 判断 398"/>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48700</xdr:rowOff>
    </xdr:from>
    <xdr:ext cx="762000" cy="259045"/>
    <xdr:sp macro="" textlink="">
      <xdr:nvSpPr>
        <xdr:cNvPr id="400" name="テキスト ボックス 399"/>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95250</xdr:rowOff>
    </xdr:from>
    <xdr:to>
      <xdr:col>24</xdr:col>
      <xdr:colOff>609600</xdr:colOff>
      <xdr:row>43</xdr:row>
      <xdr:rowOff>25400</xdr:rowOff>
    </xdr:to>
    <xdr:sp macro="" textlink="">
      <xdr:nvSpPr>
        <xdr:cNvPr id="406" name="円/楕円 405"/>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67327</xdr:rowOff>
    </xdr:from>
    <xdr:ext cx="762000" cy="259045"/>
    <xdr:sp macro="" textlink="">
      <xdr:nvSpPr>
        <xdr:cNvPr id="407"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159596</xdr:rowOff>
    </xdr:from>
    <xdr:to>
      <xdr:col>23</xdr:col>
      <xdr:colOff>457200</xdr:colOff>
      <xdr:row>43</xdr:row>
      <xdr:rowOff>89746</xdr:rowOff>
    </xdr:to>
    <xdr:sp macro="" textlink="">
      <xdr:nvSpPr>
        <xdr:cNvPr id="408" name="円/楕円 407"/>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74523</xdr:rowOff>
    </xdr:from>
    <xdr:ext cx="736600" cy="259045"/>
    <xdr:sp macro="" textlink="">
      <xdr:nvSpPr>
        <xdr:cNvPr id="409" name="テキスト ボックス 408"/>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52494</xdr:rowOff>
    </xdr:from>
    <xdr:to>
      <xdr:col>22</xdr:col>
      <xdr:colOff>254000</xdr:colOff>
      <xdr:row>43</xdr:row>
      <xdr:rowOff>154094</xdr:rowOff>
    </xdr:to>
    <xdr:sp macro="" textlink="">
      <xdr:nvSpPr>
        <xdr:cNvPr id="410" name="円/楕円 409"/>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138871</xdr:rowOff>
    </xdr:from>
    <xdr:ext cx="762000" cy="259045"/>
    <xdr:sp macro="" textlink="">
      <xdr:nvSpPr>
        <xdr:cNvPr id="411" name="テキスト ボックス 410"/>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84667</xdr:rowOff>
    </xdr:from>
    <xdr:to>
      <xdr:col>21</xdr:col>
      <xdr:colOff>50800</xdr:colOff>
      <xdr:row>44</xdr:row>
      <xdr:rowOff>14817</xdr:rowOff>
    </xdr:to>
    <xdr:sp macro="" textlink="">
      <xdr:nvSpPr>
        <xdr:cNvPr id="412" name="円/楕円 411"/>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171044</xdr:rowOff>
    </xdr:from>
    <xdr:ext cx="762000" cy="259045"/>
    <xdr:sp macro="" textlink="">
      <xdr:nvSpPr>
        <xdr:cNvPr id="413" name="テキスト ボックス 412"/>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157056</xdr:rowOff>
    </xdr:from>
    <xdr:to>
      <xdr:col>19</xdr:col>
      <xdr:colOff>533400</xdr:colOff>
      <xdr:row>44</xdr:row>
      <xdr:rowOff>87206</xdr:rowOff>
    </xdr:to>
    <xdr:sp macro="" textlink="">
      <xdr:nvSpPr>
        <xdr:cNvPr id="414" name="円/楕円 413"/>
        <xdr:cNvSpPr/>
      </xdr:nvSpPr>
      <xdr:spPr>
        <a:xfrm>
          <a:off x="13462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71983</xdr:rowOff>
    </xdr:from>
    <xdr:ext cx="762000" cy="259045"/>
    <xdr:sp macro="" textlink="">
      <xdr:nvSpPr>
        <xdr:cNvPr id="415" name="テキスト ボックス 414"/>
        <xdr:cNvSpPr txBox="1"/>
      </xdr:nvSpPr>
      <xdr:spPr>
        <a:xfrm>
          <a:off x="13131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将来負担比率は、昨年度から</a:t>
          </a:r>
          <a:r>
            <a:rPr lang="ja-JP" altLang="en-US" sz="1100" b="0" i="0" baseline="0">
              <a:solidFill>
                <a:schemeClr val="dk1"/>
              </a:solidFill>
              <a:effectLst/>
              <a:latin typeface="+mn-lt"/>
              <a:ea typeface="+mn-ea"/>
              <a:cs typeface="+mn-cs"/>
            </a:rPr>
            <a:t>１６．４</a:t>
          </a:r>
          <a:r>
            <a:rPr lang="ja-JP" altLang="ja-JP" sz="1100" b="0" i="0" baseline="0">
              <a:solidFill>
                <a:schemeClr val="dk1"/>
              </a:solidFill>
              <a:effectLst/>
              <a:latin typeface="+mn-lt"/>
              <a:ea typeface="+mn-ea"/>
              <a:cs typeface="+mn-cs"/>
            </a:rPr>
            <a:t>ポイント減少し</a:t>
          </a:r>
          <a:r>
            <a:rPr lang="ja-JP" altLang="en-US" sz="1100" b="0" i="0" baseline="0">
              <a:solidFill>
                <a:schemeClr val="dk1"/>
              </a:solidFill>
              <a:effectLst/>
              <a:latin typeface="+mn-lt"/>
              <a:ea typeface="+mn-ea"/>
              <a:cs typeface="+mn-cs"/>
            </a:rPr>
            <a:t>６５．７</a:t>
          </a:r>
          <a:r>
            <a:rPr lang="ja-JP" altLang="ja-JP" sz="1100" b="0" i="0" baseline="0">
              <a:solidFill>
                <a:schemeClr val="dk1"/>
              </a:solidFill>
              <a:effectLst/>
              <a:latin typeface="+mn-lt"/>
              <a:ea typeface="+mn-ea"/>
              <a:cs typeface="+mn-cs"/>
            </a:rPr>
            <a:t>％となった。数値は年々改善の傾向にあるものの、類似団体との比較や県内他市との比較においては、高い水準となっている。</a:t>
          </a:r>
          <a:endParaRPr lang="ja-JP" altLang="ja-JP" sz="1400">
            <a:effectLst/>
          </a:endParaRPr>
        </a:p>
        <a:p>
          <a:pPr rtl="0"/>
          <a:r>
            <a:rPr lang="ja-JP" altLang="ja-JP" sz="1100" b="0" i="0" baseline="0">
              <a:solidFill>
                <a:schemeClr val="dk1"/>
              </a:solidFill>
              <a:effectLst/>
              <a:latin typeface="+mn-lt"/>
              <a:ea typeface="+mn-ea"/>
              <a:cs typeface="+mn-cs"/>
            </a:rPr>
            <a:t>　過去の経済対策に伴う大型事業における地方債現在高が大きいことに加え、下水道事業等に対する一般会計からの繰出金が多額となっていることなどにより、将来負担比率を押し上げている要因となっている。</a:t>
          </a:r>
          <a:endParaRPr lang="ja-JP" altLang="ja-JP" sz="1400">
            <a:effectLst/>
          </a:endParaRPr>
        </a:p>
        <a:p>
          <a:pPr rtl="0"/>
          <a:r>
            <a:rPr lang="ja-JP" altLang="ja-JP" sz="1100" b="0" i="0" baseline="0">
              <a:solidFill>
                <a:schemeClr val="dk1"/>
              </a:solidFill>
              <a:effectLst/>
              <a:latin typeface="+mn-lt"/>
              <a:ea typeface="+mn-ea"/>
              <a:cs typeface="+mn-cs"/>
            </a:rPr>
            <a:t>　事業の厳選に努め、地方債発行を抑制することにより、健全財政の堅持に努める。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11732</xdr:rowOff>
    </xdr:from>
    <xdr:to>
      <xdr:col>24</xdr:col>
      <xdr:colOff>558800</xdr:colOff>
      <xdr:row>22</xdr:row>
      <xdr:rowOff>123553</xdr:rowOff>
    </xdr:to>
    <xdr:cxnSp macro="">
      <xdr:nvCxnSpPr>
        <xdr:cNvPr id="446" name="直線コネクタ 445"/>
        <xdr:cNvCxnSpPr/>
      </xdr:nvCxnSpPr>
      <xdr:spPr>
        <a:xfrm flipV="1">
          <a:off x="17018000" y="2412032"/>
          <a:ext cx="0" cy="1483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95630</xdr:rowOff>
    </xdr:from>
    <xdr:ext cx="762000" cy="259045"/>
    <xdr:sp macro="" textlink="">
      <xdr:nvSpPr>
        <xdr:cNvPr id="447" name="将来負担の状況最小値テキスト"/>
        <xdr:cNvSpPr txBox="1"/>
      </xdr:nvSpPr>
      <xdr:spPr>
        <a:xfrm>
          <a:off x="17106900" y="386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137.7</a:t>
          </a:r>
          <a:endParaRPr kumimoji="1" lang="ja-JP" altLang="en-US" sz="1000" b="1">
            <a:latin typeface="ＭＳ Ｐゴシック"/>
          </a:endParaRPr>
        </a:p>
      </xdr:txBody>
    </xdr:sp>
    <xdr:clientData/>
  </xdr:oneCellAnchor>
  <xdr:twoCellAnchor>
    <xdr:from>
      <xdr:col>24</xdr:col>
      <xdr:colOff>469900</xdr:colOff>
      <xdr:row>22</xdr:row>
      <xdr:rowOff>123553</xdr:rowOff>
    </xdr:from>
    <xdr:to>
      <xdr:col>24</xdr:col>
      <xdr:colOff>647700</xdr:colOff>
      <xdr:row>22</xdr:row>
      <xdr:rowOff>123553</xdr:rowOff>
    </xdr:to>
    <xdr:cxnSp macro="">
      <xdr:nvCxnSpPr>
        <xdr:cNvPr id="448" name="直線コネクタ 447"/>
        <xdr:cNvCxnSpPr/>
      </xdr:nvCxnSpPr>
      <xdr:spPr>
        <a:xfrm>
          <a:off x="16929100" y="389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98109</xdr:rowOff>
    </xdr:from>
    <xdr:ext cx="762000" cy="259045"/>
    <xdr:sp macro="" textlink="">
      <xdr:nvSpPr>
        <xdr:cNvPr id="449" name="将来負担の状況最大値テキスト"/>
        <xdr:cNvSpPr txBox="1"/>
      </xdr:nvSpPr>
      <xdr:spPr>
        <a:xfrm>
          <a:off x="17106900" y="21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24</xdr:col>
      <xdr:colOff>469900</xdr:colOff>
      <xdr:row>14</xdr:row>
      <xdr:rowOff>11732</xdr:rowOff>
    </xdr:from>
    <xdr:to>
      <xdr:col>24</xdr:col>
      <xdr:colOff>647700</xdr:colOff>
      <xdr:row>14</xdr:row>
      <xdr:rowOff>11732</xdr:rowOff>
    </xdr:to>
    <xdr:cxnSp macro="">
      <xdr:nvCxnSpPr>
        <xdr:cNvPr id="450" name="直線コネクタ 449"/>
        <xdr:cNvCxnSpPr/>
      </xdr:nvCxnSpPr>
      <xdr:spPr>
        <a:xfrm>
          <a:off x="16929100" y="24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153488</xdr:rowOff>
    </xdr:from>
    <xdr:to>
      <xdr:col>24</xdr:col>
      <xdr:colOff>558800</xdr:colOff>
      <xdr:row>18</xdr:row>
      <xdr:rowOff>170482</xdr:rowOff>
    </xdr:to>
    <xdr:cxnSp macro="">
      <xdr:nvCxnSpPr>
        <xdr:cNvPr id="451" name="直線コネクタ 450"/>
        <xdr:cNvCxnSpPr/>
      </xdr:nvCxnSpPr>
      <xdr:spPr>
        <a:xfrm flipV="1">
          <a:off x="16179800" y="3068138"/>
          <a:ext cx="838200" cy="18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90731</xdr:rowOff>
    </xdr:from>
    <xdr:ext cx="762000" cy="259045"/>
    <xdr:sp macro="" textlink="">
      <xdr:nvSpPr>
        <xdr:cNvPr id="452" name="将来負担の状況平均値テキスト"/>
        <xdr:cNvSpPr txBox="1"/>
      </xdr:nvSpPr>
      <xdr:spPr>
        <a:xfrm>
          <a:off x="17106900" y="266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74204</xdr:rowOff>
    </xdr:from>
    <xdr:to>
      <xdr:col>24</xdr:col>
      <xdr:colOff>609600</xdr:colOff>
      <xdr:row>17</xdr:row>
      <xdr:rowOff>4354</xdr:rowOff>
    </xdr:to>
    <xdr:sp macro="" textlink="">
      <xdr:nvSpPr>
        <xdr:cNvPr id="453" name="フローチャート : 判断 452"/>
        <xdr:cNvSpPr/>
      </xdr:nvSpPr>
      <xdr:spPr>
        <a:xfrm>
          <a:off x="169672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170482</xdr:rowOff>
    </xdr:from>
    <xdr:to>
      <xdr:col>23</xdr:col>
      <xdr:colOff>406400</xdr:colOff>
      <xdr:row>19</xdr:row>
      <xdr:rowOff>156452</xdr:rowOff>
    </xdr:to>
    <xdr:cxnSp macro="">
      <xdr:nvCxnSpPr>
        <xdr:cNvPr id="454" name="直線コネクタ 453"/>
        <xdr:cNvCxnSpPr/>
      </xdr:nvCxnSpPr>
      <xdr:spPr>
        <a:xfrm flipV="1">
          <a:off x="15290800" y="3256582"/>
          <a:ext cx="889000" cy="15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9616</xdr:rowOff>
    </xdr:from>
    <xdr:to>
      <xdr:col>23</xdr:col>
      <xdr:colOff>457200</xdr:colOff>
      <xdr:row>17</xdr:row>
      <xdr:rowOff>111216</xdr:rowOff>
    </xdr:to>
    <xdr:sp macro="" textlink="">
      <xdr:nvSpPr>
        <xdr:cNvPr id="455" name="フローチャート : 判断 454"/>
        <xdr:cNvSpPr/>
      </xdr:nvSpPr>
      <xdr:spPr>
        <a:xfrm>
          <a:off x="16129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121393</xdr:rowOff>
    </xdr:from>
    <xdr:ext cx="736600" cy="259045"/>
    <xdr:sp macro="" textlink="">
      <xdr:nvSpPr>
        <xdr:cNvPr id="456" name="テキスト ボックス 455"/>
        <xdr:cNvSpPr txBox="1"/>
      </xdr:nvSpPr>
      <xdr:spPr>
        <a:xfrm>
          <a:off x="15798800" y="269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156452</xdr:rowOff>
    </xdr:from>
    <xdr:to>
      <xdr:col>22</xdr:col>
      <xdr:colOff>203200</xdr:colOff>
      <xdr:row>21</xdr:row>
      <xdr:rowOff>38765</xdr:rowOff>
    </xdr:to>
    <xdr:cxnSp macro="">
      <xdr:nvCxnSpPr>
        <xdr:cNvPr id="457" name="直線コネクタ 456"/>
        <xdr:cNvCxnSpPr/>
      </xdr:nvCxnSpPr>
      <xdr:spPr>
        <a:xfrm flipV="1">
          <a:off x="14401800" y="3414002"/>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147501</xdr:rowOff>
    </xdr:from>
    <xdr:to>
      <xdr:col>22</xdr:col>
      <xdr:colOff>254000</xdr:colOff>
      <xdr:row>18</xdr:row>
      <xdr:rowOff>77651</xdr:rowOff>
    </xdr:to>
    <xdr:sp macro="" textlink="">
      <xdr:nvSpPr>
        <xdr:cNvPr id="458" name="フローチャート : 判断 457"/>
        <xdr:cNvSpPr/>
      </xdr:nvSpPr>
      <xdr:spPr>
        <a:xfrm>
          <a:off x="15240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87828</xdr:rowOff>
    </xdr:from>
    <xdr:ext cx="762000" cy="259045"/>
    <xdr:sp macro="" textlink="">
      <xdr:nvSpPr>
        <xdr:cNvPr id="459" name="テキスト ボックス 458"/>
        <xdr:cNvSpPr txBox="1"/>
      </xdr:nvSpPr>
      <xdr:spPr>
        <a:xfrm>
          <a:off x="14909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38765</xdr:rowOff>
    </xdr:from>
    <xdr:to>
      <xdr:col>21</xdr:col>
      <xdr:colOff>0</xdr:colOff>
      <xdr:row>23</xdr:row>
      <xdr:rowOff>42878</xdr:rowOff>
    </xdr:to>
    <xdr:cxnSp macro="">
      <xdr:nvCxnSpPr>
        <xdr:cNvPr id="460" name="直線コネクタ 459"/>
        <xdr:cNvCxnSpPr/>
      </xdr:nvCxnSpPr>
      <xdr:spPr>
        <a:xfrm flipV="1">
          <a:off x="13512800" y="3639215"/>
          <a:ext cx="889000" cy="34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136011</xdr:rowOff>
    </xdr:from>
    <xdr:to>
      <xdr:col>21</xdr:col>
      <xdr:colOff>50800</xdr:colOff>
      <xdr:row>18</xdr:row>
      <xdr:rowOff>66161</xdr:rowOff>
    </xdr:to>
    <xdr:sp macro="" textlink="">
      <xdr:nvSpPr>
        <xdr:cNvPr id="461" name="フローチャート : 判断 460"/>
        <xdr:cNvSpPr/>
      </xdr:nvSpPr>
      <xdr:spPr>
        <a:xfrm>
          <a:off x="14351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76338</xdr:rowOff>
    </xdr:from>
    <xdr:ext cx="762000" cy="259045"/>
    <xdr:sp macro="" textlink="">
      <xdr:nvSpPr>
        <xdr:cNvPr id="462" name="テキスト ボックス 461"/>
        <xdr:cNvSpPr txBox="1"/>
      </xdr:nvSpPr>
      <xdr:spPr>
        <a:xfrm>
          <a:off x="14020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23162</xdr:rowOff>
    </xdr:from>
    <xdr:to>
      <xdr:col>19</xdr:col>
      <xdr:colOff>533400</xdr:colOff>
      <xdr:row>18</xdr:row>
      <xdr:rowOff>124762</xdr:rowOff>
    </xdr:to>
    <xdr:sp macro="" textlink="">
      <xdr:nvSpPr>
        <xdr:cNvPr id="463" name="フローチャート : 判断 462"/>
        <xdr:cNvSpPr/>
      </xdr:nvSpPr>
      <xdr:spPr>
        <a:xfrm>
          <a:off x="13462000" y="310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134939</xdr:rowOff>
    </xdr:from>
    <xdr:ext cx="762000" cy="259045"/>
    <xdr:sp macro="" textlink="">
      <xdr:nvSpPr>
        <xdr:cNvPr id="464" name="テキスト ボックス 463"/>
        <xdr:cNvSpPr txBox="1"/>
      </xdr:nvSpPr>
      <xdr:spPr>
        <a:xfrm>
          <a:off x="13131800" y="287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102688</xdr:rowOff>
    </xdr:from>
    <xdr:to>
      <xdr:col>24</xdr:col>
      <xdr:colOff>609600</xdr:colOff>
      <xdr:row>18</xdr:row>
      <xdr:rowOff>32838</xdr:rowOff>
    </xdr:to>
    <xdr:sp macro="" textlink="">
      <xdr:nvSpPr>
        <xdr:cNvPr id="470" name="円/楕円 469"/>
        <xdr:cNvSpPr/>
      </xdr:nvSpPr>
      <xdr:spPr>
        <a:xfrm>
          <a:off x="16967200" y="30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74765</xdr:rowOff>
    </xdr:from>
    <xdr:ext cx="762000" cy="259045"/>
    <xdr:sp macro="" textlink="">
      <xdr:nvSpPr>
        <xdr:cNvPr id="471" name="将来負担の状況該当値テキスト"/>
        <xdr:cNvSpPr txBox="1"/>
      </xdr:nvSpPr>
      <xdr:spPr>
        <a:xfrm>
          <a:off x="17106900" y="298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119682</xdr:rowOff>
    </xdr:from>
    <xdr:to>
      <xdr:col>23</xdr:col>
      <xdr:colOff>457200</xdr:colOff>
      <xdr:row>19</xdr:row>
      <xdr:rowOff>49833</xdr:rowOff>
    </xdr:to>
    <xdr:sp macro="" textlink="">
      <xdr:nvSpPr>
        <xdr:cNvPr id="472" name="円/楕円 471"/>
        <xdr:cNvSpPr/>
      </xdr:nvSpPr>
      <xdr:spPr>
        <a:xfrm>
          <a:off x="16129000" y="32057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34609</xdr:rowOff>
    </xdr:from>
    <xdr:ext cx="736600" cy="259045"/>
    <xdr:sp macro="" textlink="">
      <xdr:nvSpPr>
        <xdr:cNvPr id="473" name="テキスト ボックス 472"/>
        <xdr:cNvSpPr txBox="1"/>
      </xdr:nvSpPr>
      <xdr:spPr>
        <a:xfrm>
          <a:off x="15798800" y="3292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105652</xdr:rowOff>
    </xdr:from>
    <xdr:to>
      <xdr:col>22</xdr:col>
      <xdr:colOff>254000</xdr:colOff>
      <xdr:row>20</xdr:row>
      <xdr:rowOff>35802</xdr:rowOff>
    </xdr:to>
    <xdr:sp macro="" textlink="">
      <xdr:nvSpPr>
        <xdr:cNvPr id="474" name="円/楕円 473"/>
        <xdr:cNvSpPr/>
      </xdr:nvSpPr>
      <xdr:spPr>
        <a:xfrm>
          <a:off x="15240000" y="33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20579</xdr:rowOff>
    </xdr:from>
    <xdr:ext cx="762000" cy="259045"/>
    <xdr:sp macro="" textlink="">
      <xdr:nvSpPr>
        <xdr:cNvPr id="475" name="テキスト ボックス 474"/>
        <xdr:cNvSpPr txBox="1"/>
      </xdr:nvSpPr>
      <xdr:spPr>
        <a:xfrm>
          <a:off x="14909800" y="344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159415</xdr:rowOff>
    </xdr:from>
    <xdr:to>
      <xdr:col>21</xdr:col>
      <xdr:colOff>50800</xdr:colOff>
      <xdr:row>21</xdr:row>
      <xdr:rowOff>89565</xdr:rowOff>
    </xdr:to>
    <xdr:sp macro="" textlink="">
      <xdr:nvSpPr>
        <xdr:cNvPr id="476" name="円/楕円 475"/>
        <xdr:cNvSpPr/>
      </xdr:nvSpPr>
      <xdr:spPr>
        <a:xfrm>
          <a:off x="14351000" y="3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74342</xdr:rowOff>
    </xdr:from>
    <xdr:ext cx="762000" cy="259045"/>
    <xdr:sp macro="" textlink="">
      <xdr:nvSpPr>
        <xdr:cNvPr id="477" name="テキスト ボックス 476"/>
        <xdr:cNvSpPr txBox="1"/>
      </xdr:nvSpPr>
      <xdr:spPr>
        <a:xfrm>
          <a:off x="14020800" y="36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163528</xdr:rowOff>
    </xdr:from>
    <xdr:to>
      <xdr:col>19</xdr:col>
      <xdr:colOff>533400</xdr:colOff>
      <xdr:row>23</xdr:row>
      <xdr:rowOff>93678</xdr:rowOff>
    </xdr:to>
    <xdr:sp macro="" textlink="">
      <xdr:nvSpPr>
        <xdr:cNvPr id="478" name="円/楕円 477"/>
        <xdr:cNvSpPr/>
      </xdr:nvSpPr>
      <xdr:spPr>
        <a:xfrm>
          <a:off x="13462000" y="39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78455</xdr:rowOff>
    </xdr:from>
    <xdr:ext cx="762000" cy="259045"/>
    <xdr:sp macro="" textlink="">
      <xdr:nvSpPr>
        <xdr:cNvPr id="479" name="テキスト ボックス 478"/>
        <xdr:cNvSpPr txBox="1"/>
      </xdr:nvSpPr>
      <xdr:spPr>
        <a:xfrm>
          <a:off x="13131800" y="402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64,959
64,268
132.99
26,756,160
26,185,484
517,539
16,090,060
27,145,350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65.7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は２</a:t>
          </a:r>
          <a:r>
            <a:rPr lang="ja-JP" altLang="en-US" sz="1100" b="0" i="0" baseline="0">
              <a:solidFill>
                <a:schemeClr val="dk1"/>
              </a:solidFill>
              <a:effectLst/>
              <a:latin typeface="+mn-lt"/>
              <a:ea typeface="+mn-ea"/>
              <a:cs typeface="+mn-cs"/>
            </a:rPr>
            <a:t>０．４</a:t>
          </a:r>
          <a:r>
            <a:rPr lang="ja-JP" altLang="ja-JP" sz="1100" b="0" i="0" baseline="0">
              <a:solidFill>
                <a:schemeClr val="dk1"/>
              </a:solidFill>
              <a:effectLst/>
              <a:latin typeface="+mn-lt"/>
              <a:ea typeface="+mn-ea"/>
              <a:cs typeface="+mn-cs"/>
            </a:rPr>
            <a:t>％となり、類似団体との比較において平均を</a:t>
          </a:r>
          <a:r>
            <a:rPr lang="ja-JP" altLang="en-US" sz="1100" b="0" i="0" baseline="0">
              <a:solidFill>
                <a:schemeClr val="dk1"/>
              </a:solidFill>
              <a:effectLst/>
              <a:latin typeface="+mn-lt"/>
              <a:ea typeface="+mn-ea"/>
              <a:cs typeface="+mn-cs"/>
            </a:rPr>
            <a:t>１．７</a:t>
          </a:r>
          <a:r>
            <a:rPr lang="ja-JP" altLang="ja-JP" sz="1100" b="0" i="0" baseline="0">
              <a:solidFill>
                <a:schemeClr val="dk1"/>
              </a:solidFill>
              <a:effectLst/>
              <a:latin typeface="+mn-lt"/>
              <a:ea typeface="+mn-ea"/>
              <a:cs typeface="+mn-cs"/>
            </a:rPr>
            <a:t>ポイント下回った。</a:t>
          </a:r>
          <a:endParaRPr lang="ja-JP" altLang="ja-JP" sz="1400">
            <a:effectLst/>
          </a:endParaRPr>
        </a:p>
        <a:p>
          <a:pPr rtl="0"/>
          <a:r>
            <a:rPr lang="ja-JP" altLang="ja-JP" sz="1100" b="0" i="0" baseline="0">
              <a:solidFill>
                <a:schemeClr val="dk1"/>
              </a:solidFill>
              <a:effectLst/>
              <a:latin typeface="+mn-lt"/>
              <a:ea typeface="+mn-ea"/>
              <a:cs typeface="+mn-cs"/>
            </a:rPr>
            <a:t>　Ｈ２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との比較では、独自給与カットに加えて実施した職員給与特例カットによる減や退職手当の減などにより、人件費に充当した経常一般財源は</a:t>
          </a:r>
          <a:r>
            <a:rPr lang="ja-JP" altLang="en-US" sz="1100" b="0" i="0" baseline="0">
              <a:solidFill>
                <a:schemeClr val="dk1"/>
              </a:solidFill>
              <a:effectLst/>
              <a:latin typeface="+mn-lt"/>
              <a:ea typeface="+mn-ea"/>
              <a:cs typeface="+mn-cs"/>
            </a:rPr>
            <a:t>８３</a:t>
          </a:r>
          <a:r>
            <a:rPr lang="ja-JP" altLang="ja-JP" sz="1100" b="0" i="0" baseline="0">
              <a:solidFill>
                <a:schemeClr val="dk1"/>
              </a:solidFill>
              <a:effectLst/>
              <a:latin typeface="+mn-lt"/>
              <a:ea typeface="+mn-ea"/>
              <a:cs typeface="+mn-cs"/>
            </a:rPr>
            <a:t>百万円の減額となった。</a:t>
          </a:r>
          <a:endParaRPr lang="ja-JP" altLang="ja-JP" sz="1400">
            <a:effectLst/>
          </a:endParaRPr>
        </a:p>
        <a:p>
          <a:pPr rtl="0"/>
          <a:r>
            <a:rPr lang="ja-JP" altLang="ja-JP" sz="1100" b="0" i="0" baseline="0">
              <a:solidFill>
                <a:schemeClr val="dk1"/>
              </a:solidFill>
              <a:effectLst/>
              <a:latin typeface="+mn-lt"/>
              <a:ea typeface="+mn-ea"/>
              <a:cs typeface="+mn-cs"/>
            </a:rPr>
            <a:t>　現状では、公立保育園</a:t>
          </a:r>
          <a:r>
            <a:rPr lang="ja-JP" altLang="en-US" sz="1100" b="0" i="0" baseline="0">
              <a:solidFill>
                <a:schemeClr val="dk1"/>
              </a:solidFill>
              <a:effectLst/>
              <a:latin typeface="+mn-lt"/>
              <a:ea typeface="+mn-ea"/>
              <a:cs typeface="+mn-cs"/>
            </a:rPr>
            <a:t>５園</a:t>
          </a:r>
          <a:r>
            <a:rPr lang="ja-JP" altLang="ja-JP" sz="1100" b="0" i="0" baseline="0">
              <a:solidFill>
                <a:schemeClr val="dk1"/>
              </a:solidFill>
              <a:effectLst/>
              <a:latin typeface="+mn-lt"/>
              <a:ea typeface="+mn-ea"/>
              <a:cs typeface="+mn-cs"/>
            </a:rPr>
            <a:t>、図書館、文化会館</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が直営で行われており、今後は、施設の統廃合を進めるとともに、指定管理者制度等の活用を図りながら、事務事業の見直し等の取組により、引き続き人件費の抑制に努める。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124714</xdr:rowOff>
    </xdr:from>
    <xdr:to>
      <xdr:col>7</xdr:col>
      <xdr:colOff>15875</xdr:colOff>
      <xdr:row>41</xdr:row>
      <xdr:rowOff>152146</xdr:rowOff>
    </xdr:to>
    <xdr:cxnSp macro="">
      <xdr:nvCxnSpPr>
        <xdr:cNvPr id="58" name="直線コネクタ 57"/>
        <xdr:cNvCxnSpPr/>
      </xdr:nvCxnSpPr>
      <xdr:spPr>
        <a:xfrm flipV="1">
          <a:off x="4826000" y="5782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124223</xdr:rowOff>
    </xdr:from>
    <xdr:ext cx="762000" cy="259045"/>
    <xdr:sp macro="" textlink="">
      <xdr:nvSpPr>
        <xdr:cNvPr id="59"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41</xdr:row>
      <xdr:rowOff>152146</xdr:rowOff>
    </xdr:from>
    <xdr:to>
      <xdr:col>7</xdr:col>
      <xdr:colOff>104775</xdr:colOff>
      <xdr:row>41</xdr:row>
      <xdr:rowOff>152146</xdr:rowOff>
    </xdr:to>
    <xdr:cxnSp macro="">
      <xdr:nvCxnSpPr>
        <xdr:cNvPr id="60" name="直線コネクタ 59"/>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39641</xdr:rowOff>
    </xdr:from>
    <xdr:ext cx="762000" cy="259045"/>
    <xdr:sp macro="" textlink="">
      <xdr:nvSpPr>
        <xdr:cNvPr id="61"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33</xdr:row>
      <xdr:rowOff>124714</xdr:rowOff>
    </xdr:from>
    <xdr:to>
      <xdr:col>7</xdr:col>
      <xdr:colOff>104775</xdr:colOff>
      <xdr:row>33</xdr:row>
      <xdr:rowOff>124714</xdr:rowOff>
    </xdr:to>
    <xdr:cxnSp macro="">
      <xdr:nvCxnSpPr>
        <xdr:cNvPr id="62" name="直線コネクタ 61"/>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49276</xdr:rowOff>
    </xdr:from>
    <xdr:to>
      <xdr:col>7</xdr:col>
      <xdr:colOff>15875</xdr:colOff>
      <xdr:row>36</xdr:row>
      <xdr:rowOff>122428</xdr:rowOff>
    </xdr:to>
    <xdr:cxnSp macro="">
      <xdr:nvCxnSpPr>
        <xdr:cNvPr id="63" name="直線コネクタ 62"/>
        <xdr:cNvCxnSpPr/>
      </xdr:nvCxnSpPr>
      <xdr:spPr>
        <a:xfrm flipV="1">
          <a:off x="3987800" y="62214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4"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5" name="フローチャート : 判断 64"/>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122428</xdr:rowOff>
    </xdr:from>
    <xdr:to>
      <xdr:col>5</xdr:col>
      <xdr:colOff>549275</xdr:colOff>
      <xdr:row>40</xdr:row>
      <xdr:rowOff>30988</xdr:rowOff>
    </xdr:to>
    <xdr:cxnSp macro="">
      <xdr:nvCxnSpPr>
        <xdr:cNvPr id="66" name="直線コネクタ 65"/>
        <xdr:cNvCxnSpPr/>
      </xdr:nvCxnSpPr>
      <xdr:spPr>
        <a:xfrm flipV="1">
          <a:off x="3098800" y="6294628"/>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92202</xdr:rowOff>
    </xdr:from>
    <xdr:to>
      <xdr:col>5</xdr:col>
      <xdr:colOff>600075</xdr:colOff>
      <xdr:row>38</xdr:row>
      <xdr:rowOff>22352</xdr:rowOff>
    </xdr:to>
    <xdr:sp macro="" textlink="">
      <xdr:nvSpPr>
        <xdr:cNvPr id="67" name="フローチャート : 判断 66"/>
        <xdr:cNvSpPr/>
      </xdr:nvSpPr>
      <xdr:spPr>
        <a:xfrm>
          <a:off x="3937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68" name="テキスト ボックス 67"/>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30988</xdr:rowOff>
    </xdr:from>
    <xdr:to>
      <xdr:col>4</xdr:col>
      <xdr:colOff>346075</xdr:colOff>
      <xdr:row>40</xdr:row>
      <xdr:rowOff>58420</xdr:rowOff>
    </xdr:to>
    <xdr:cxnSp macro="">
      <xdr:nvCxnSpPr>
        <xdr:cNvPr id="69" name="直線コネクタ 68"/>
        <xdr:cNvCxnSpPr/>
      </xdr:nvCxnSpPr>
      <xdr:spPr>
        <a:xfrm flipV="1">
          <a:off x="2209800" y="68889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147066</xdr:rowOff>
    </xdr:from>
    <xdr:to>
      <xdr:col>4</xdr:col>
      <xdr:colOff>396875</xdr:colOff>
      <xdr:row>38</xdr:row>
      <xdr:rowOff>77215</xdr:rowOff>
    </xdr:to>
    <xdr:sp macro="" textlink="">
      <xdr:nvSpPr>
        <xdr:cNvPr id="70" name="フローチャート : 判断 69"/>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87393</xdr:rowOff>
    </xdr:from>
    <xdr:ext cx="762000" cy="259045"/>
    <xdr:sp macro="" textlink="">
      <xdr:nvSpPr>
        <xdr:cNvPr id="71" name="テキスト ボックス 70"/>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58420</xdr:rowOff>
    </xdr:from>
    <xdr:to>
      <xdr:col>3</xdr:col>
      <xdr:colOff>142875</xdr:colOff>
      <xdr:row>41</xdr:row>
      <xdr:rowOff>60706</xdr:rowOff>
    </xdr:to>
    <xdr:cxnSp macro="">
      <xdr:nvCxnSpPr>
        <xdr:cNvPr id="72" name="直線コネクタ 71"/>
        <xdr:cNvCxnSpPr/>
      </xdr:nvCxnSpPr>
      <xdr:spPr>
        <a:xfrm flipV="1">
          <a:off x="1320800" y="69164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12192</xdr:rowOff>
    </xdr:from>
    <xdr:to>
      <xdr:col>3</xdr:col>
      <xdr:colOff>193675</xdr:colOff>
      <xdr:row>38</xdr:row>
      <xdr:rowOff>113792</xdr:rowOff>
    </xdr:to>
    <xdr:sp macro="" textlink="">
      <xdr:nvSpPr>
        <xdr:cNvPr id="73" name="フローチャート : 判断 72"/>
        <xdr:cNvSpPr/>
      </xdr:nvSpPr>
      <xdr:spPr>
        <a:xfrm>
          <a:off x="2159000" y="65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123969</xdr:rowOff>
    </xdr:from>
    <xdr:ext cx="762000" cy="259045"/>
    <xdr:sp macro="" textlink="">
      <xdr:nvSpPr>
        <xdr:cNvPr id="74" name="テキスト ボックス 73"/>
        <xdr:cNvSpPr txBox="1"/>
      </xdr:nvSpPr>
      <xdr:spPr>
        <a:xfrm>
          <a:off x="1828800" y="62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75" name="フローチャート : 判断 74"/>
        <xdr:cNvSpPr/>
      </xdr:nvSpPr>
      <xdr:spPr>
        <a:xfrm>
          <a:off x="1270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107967</xdr:rowOff>
    </xdr:from>
    <xdr:ext cx="762000" cy="259045"/>
    <xdr:sp macro="" textlink="">
      <xdr:nvSpPr>
        <xdr:cNvPr id="76" name="テキスト ボックス 75"/>
        <xdr:cNvSpPr txBox="1"/>
      </xdr:nvSpPr>
      <xdr:spPr>
        <a:xfrm>
          <a:off x="939800" y="645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169926</xdr:rowOff>
    </xdr:from>
    <xdr:to>
      <xdr:col>7</xdr:col>
      <xdr:colOff>66675</xdr:colOff>
      <xdr:row>36</xdr:row>
      <xdr:rowOff>100076</xdr:rowOff>
    </xdr:to>
    <xdr:sp macro="" textlink="">
      <xdr:nvSpPr>
        <xdr:cNvPr id="82" name="円/楕円 81"/>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15003</xdr:rowOff>
    </xdr:from>
    <xdr:ext cx="762000" cy="259045"/>
    <xdr:sp macro="" textlink="">
      <xdr:nvSpPr>
        <xdr:cNvPr id="83"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71628</xdr:rowOff>
    </xdr:from>
    <xdr:to>
      <xdr:col>5</xdr:col>
      <xdr:colOff>600075</xdr:colOff>
      <xdr:row>37</xdr:row>
      <xdr:rowOff>1778</xdr:rowOff>
    </xdr:to>
    <xdr:sp macro="" textlink="">
      <xdr:nvSpPr>
        <xdr:cNvPr id="84" name="円/楕円 83"/>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11955</xdr:rowOff>
    </xdr:from>
    <xdr:ext cx="736600" cy="259045"/>
    <xdr:sp macro="" textlink="">
      <xdr:nvSpPr>
        <xdr:cNvPr id="85" name="テキスト ボックス 84"/>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151638</xdr:rowOff>
    </xdr:from>
    <xdr:to>
      <xdr:col>4</xdr:col>
      <xdr:colOff>396875</xdr:colOff>
      <xdr:row>40</xdr:row>
      <xdr:rowOff>81788</xdr:rowOff>
    </xdr:to>
    <xdr:sp macro="" textlink="">
      <xdr:nvSpPr>
        <xdr:cNvPr id="86" name="円/楕円 85"/>
        <xdr:cNvSpPr/>
      </xdr:nvSpPr>
      <xdr:spPr>
        <a:xfrm>
          <a:off x="3048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66565</xdr:rowOff>
    </xdr:from>
    <xdr:ext cx="762000" cy="259045"/>
    <xdr:sp macro="" textlink="">
      <xdr:nvSpPr>
        <xdr:cNvPr id="87" name="テキスト ボックス 86"/>
        <xdr:cNvSpPr txBox="1"/>
      </xdr:nvSpPr>
      <xdr:spPr>
        <a:xfrm>
          <a:off x="2717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7620</xdr:rowOff>
    </xdr:from>
    <xdr:to>
      <xdr:col>3</xdr:col>
      <xdr:colOff>193675</xdr:colOff>
      <xdr:row>40</xdr:row>
      <xdr:rowOff>109220</xdr:rowOff>
    </xdr:to>
    <xdr:sp macro="" textlink="">
      <xdr:nvSpPr>
        <xdr:cNvPr id="88" name="円/楕円 87"/>
        <xdr:cNvSpPr/>
      </xdr:nvSpPr>
      <xdr:spPr>
        <a:xfrm>
          <a:off x="2159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93997</xdr:rowOff>
    </xdr:from>
    <xdr:ext cx="762000" cy="259045"/>
    <xdr:sp macro="" textlink="">
      <xdr:nvSpPr>
        <xdr:cNvPr id="89" name="テキスト ボックス 88"/>
        <xdr:cNvSpPr txBox="1"/>
      </xdr:nvSpPr>
      <xdr:spPr>
        <a:xfrm>
          <a:off x="1828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9906</xdr:rowOff>
    </xdr:from>
    <xdr:to>
      <xdr:col>1</xdr:col>
      <xdr:colOff>676275</xdr:colOff>
      <xdr:row>41</xdr:row>
      <xdr:rowOff>111506</xdr:rowOff>
    </xdr:to>
    <xdr:sp macro="" textlink="">
      <xdr:nvSpPr>
        <xdr:cNvPr id="90" name="円/楕円 89"/>
        <xdr:cNvSpPr/>
      </xdr:nvSpPr>
      <xdr:spPr>
        <a:xfrm>
          <a:off x="1270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96283</xdr:rowOff>
    </xdr:from>
    <xdr:ext cx="762000" cy="259045"/>
    <xdr:sp macro="" textlink="">
      <xdr:nvSpPr>
        <xdr:cNvPr id="91" name="テキスト ボックス 90"/>
        <xdr:cNvSpPr txBox="1"/>
      </xdr:nvSpPr>
      <xdr:spPr>
        <a:xfrm>
          <a:off x="939800" y="712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chemeClr val="tx1"/>
              </a:solidFill>
              <a:effectLst/>
              <a:latin typeface="+mn-lt"/>
              <a:ea typeface="+mn-ea"/>
              <a:cs typeface="+mn-cs"/>
            </a:rPr>
            <a:t>物件費に係る経常収支比率は、Ｈ２</a:t>
          </a:r>
          <a:r>
            <a:rPr lang="ja-JP" altLang="en-US" sz="1100" b="0" i="0" baseline="0">
              <a:solidFill>
                <a:schemeClr val="tx1"/>
              </a:solidFill>
              <a:effectLst/>
              <a:latin typeface="+mn-lt"/>
              <a:ea typeface="+mn-ea"/>
              <a:cs typeface="+mn-cs"/>
            </a:rPr>
            <a:t>５</a:t>
          </a:r>
          <a:r>
            <a:rPr lang="ja-JP" altLang="ja-JP" sz="1100" b="0" i="0" baseline="0">
              <a:solidFill>
                <a:schemeClr val="tx1"/>
              </a:solidFill>
              <a:effectLst/>
              <a:latin typeface="+mn-lt"/>
              <a:ea typeface="+mn-ea"/>
              <a:cs typeface="+mn-cs"/>
            </a:rPr>
            <a:t>は１</a:t>
          </a:r>
          <a:r>
            <a:rPr lang="ja-JP" altLang="en-US" sz="1100" b="0" i="0" baseline="0">
              <a:solidFill>
                <a:schemeClr val="tx1"/>
              </a:solidFill>
              <a:effectLst/>
              <a:latin typeface="+mn-lt"/>
              <a:ea typeface="+mn-ea"/>
              <a:cs typeface="+mn-cs"/>
            </a:rPr>
            <a:t>１．６</a:t>
          </a:r>
          <a:r>
            <a:rPr lang="ja-JP" altLang="ja-JP" sz="1100" b="0" i="0" baseline="0">
              <a:solidFill>
                <a:schemeClr val="tx1"/>
              </a:solidFill>
              <a:effectLst/>
              <a:latin typeface="+mn-lt"/>
              <a:ea typeface="+mn-ea"/>
              <a:cs typeface="+mn-cs"/>
            </a:rPr>
            <a:t>％となり、類似団体との比較において平均を</a:t>
          </a:r>
          <a:r>
            <a:rPr lang="ja-JP" altLang="en-US" sz="1100" b="0" i="0" baseline="0">
              <a:solidFill>
                <a:schemeClr val="tx1"/>
              </a:solidFill>
              <a:effectLst/>
              <a:latin typeface="+mn-lt"/>
              <a:ea typeface="+mn-ea"/>
              <a:cs typeface="+mn-cs"/>
            </a:rPr>
            <a:t>２．４</a:t>
          </a:r>
          <a:r>
            <a:rPr lang="ja-JP" altLang="ja-JP" sz="1100" b="0" i="0" baseline="0">
              <a:solidFill>
                <a:schemeClr val="tx1"/>
              </a:solidFill>
              <a:effectLst/>
              <a:latin typeface="+mn-lt"/>
              <a:ea typeface="+mn-ea"/>
              <a:cs typeface="+mn-cs"/>
            </a:rPr>
            <a:t>ポイント下回った。</a:t>
          </a:r>
          <a:endParaRPr lang="en-US" altLang="ja-JP"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Ｈ２</a:t>
          </a:r>
          <a:r>
            <a:rPr lang="ja-JP" altLang="en-US" sz="1100" b="0" i="0" baseline="0">
              <a:solidFill>
                <a:schemeClr val="tx1"/>
              </a:solidFill>
              <a:effectLst/>
              <a:latin typeface="+mn-lt"/>
              <a:ea typeface="+mn-ea"/>
              <a:cs typeface="+mn-cs"/>
            </a:rPr>
            <a:t>４</a:t>
          </a:r>
          <a:r>
            <a:rPr lang="ja-JP" altLang="ja-JP" sz="1100" b="0" i="0" baseline="0">
              <a:solidFill>
                <a:schemeClr val="tx1"/>
              </a:solidFill>
              <a:effectLst/>
              <a:latin typeface="+mn-lt"/>
              <a:ea typeface="+mn-ea"/>
              <a:cs typeface="+mn-cs"/>
            </a:rPr>
            <a:t>との比較では、</a:t>
          </a:r>
          <a:r>
            <a:rPr lang="ja-JP" altLang="en-US" sz="1100" b="0" i="0" baseline="0">
              <a:solidFill>
                <a:schemeClr val="tx1"/>
              </a:solidFill>
              <a:effectLst/>
              <a:latin typeface="+mn-lt"/>
              <a:ea typeface="+mn-ea"/>
              <a:cs typeface="+mn-cs"/>
            </a:rPr>
            <a:t>０．６ポイント低下しており、</a:t>
          </a:r>
          <a:r>
            <a:rPr lang="ja-JP" altLang="ja-JP" sz="1100" b="0" i="0" baseline="0">
              <a:solidFill>
                <a:schemeClr val="dk1"/>
              </a:solidFill>
              <a:effectLst/>
              <a:latin typeface="+mn-lt"/>
              <a:ea typeface="+mn-ea"/>
              <a:cs typeface="+mn-cs"/>
            </a:rPr>
            <a:t>コスト削減等</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経費の抑制</a:t>
          </a:r>
          <a:r>
            <a:rPr lang="ja-JP" altLang="en-US" sz="1100" b="0" i="0" baseline="0">
              <a:solidFill>
                <a:schemeClr val="dk1"/>
              </a:solidFill>
              <a:effectLst/>
              <a:latin typeface="+mn-lt"/>
              <a:ea typeface="+mn-ea"/>
              <a:cs typeface="+mn-cs"/>
            </a:rPr>
            <a:t>効果が現れていると思われるが、公共施設の維持管理に多額の経費がかかっており、公共施設の再編が急務となっている。</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7" name="テキスト ボックス 106"/>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9" name="テキスト ボックス 108"/>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1" name="テキスト ボックス 110"/>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5" name="テキスト ボックス 114"/>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7" name="テキスト ボックス 116"/>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19" name="テキスト ボックス 118"/>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60325</xdr:rowOff>
    </xdr:to>
    <xdr:cxnSp macro="">
      <xdr:nvCxnSpPr>
        <xdr:cNvPr id="123" name="直線コネクタ 122"/>
        <xdr:cNvCxnSpPr/>
      </xdr:nvCxnSpPr>
      <xdr:spPr>
        <a:xfrm flipV="1">
          <a:off x="16510000" y="22987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32402</xdr:rowOff>
    </xdr:from>
    <xdr:ext cx="762000" cy="259045"/>
    <xdr:sp macro="" textlink="">
      <xdr:nvSpPr>
        <xdr:cNvPr id="124" name="物件費最小値テキスト"/>
        <xdr:cNvSpPr txBox="1"/>
      </xdr:nvSpPr>
      <xdr:spPr>
        <a:xfrm>
          <a:off x="16598900" y="36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21</xdr:row>
      <xdr:rowOff>60325</xdr:rowOff>
    </xdr:from>
    <xdr:to>
      <xdr:col>24</xdr:col>
      <xdr:colOff>120650</xdr:colOff>
      <xdr:row>21</xdr:row>
      <xdr:rowOff>60325</xdr:rowOff>
    </xdr:to>
    <xdr:cxnSp macro="">
      <xdr:nvCxnSpPr>
        <xdr:cNvPr id="125" name="直線コネクタ 124"/>
        <xdr:cNvCxnSpPr/>
      </xdr:nvCxnSpPr>
      <xdr:spPr>
        <a:xfrm>
          <a:off x="16421100" y="36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6"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7" name="直線コネクタ 126"/>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14</xdr:row>
      <xdr:rowOff>31750</xdr:rowOff>
    </xdr:to>
    <xdr:cxnSp macro="">
      <xdr:nvCxnSpPr>
        <xdr:cNvPr id="128" name="直線コネクタ 127"/>
        <xdr:cNvCxnSpPr/>
      </xdr:nvCxnSpPr>
      <xdr:spPr>
        <a:xfrm flipV="1">
          <a:off x="15671800" y="2374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9"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30" name="フローチャート : 判断 129"/>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155575</xdr:rowOff>
    </xdr:from>
    <xdr:to>
      <xdr:col>22</xdr:col>
      <xdr:colOff>565150</xdr:colOff>
      <xdr:row>14</xdr:row>
      <xdr:rowOff>31750</xdr:rowOff>
    </xdr:to>
    <xdr:cxnSp macro="">
      <xdr:nvCxnSpPr>
        <xdr:cNvPr id="131" name="直線コネクタ 130"/>
        <xdr:cNvCxnSpPr/>
      </xdr:nvCxnSpPr>
      <xdr:spPr>
        <a:xfrm>
          <a:off x="14782800" y="23844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104775</xdr:rowOff>
    </xdr:from>
    <xdr:to>
      <xdr:col>22</xdr:col>
      <xdr:colOff>615950</xdr:colOff>
      <xdr:row>15</xdr:row>
      <xdr:rowOff>34925</xdr:rowOff>
    </xdr:to>
    <xdr:sp macro="" textlink="">
      <xdr:nvSpPr>
        <xdr:cNvPr id="132" name="フローチャート : 判断 131"/>
        <xdr:cNvSpPr/>
      </xdr:nvSpPr>
      <xdr:spPr>
        <a:xfrm>
          <a:off x="15621000" y="25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19702</xdr:rowOff>
    </xdr:from>
    <xdr:ext cx="736600" cy="259045"/>
    <xdr:sp macro="" textlink="">
      <xdr:nvSpPr>
        <xdr:cNvPr id="133" name="テキスト ボックス 132"/>
        <xdr:cNvSpPr txBox="1"/>
      </xdr:nvSpPr>
      <xdr:spPr>
        <a:xfrm>
          <a:off x="15290800" y="259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117475</xdr:rowOff>
    </xdr:from>
    <xdr:to>
      <xdr:col>21</xdr:col>
      <xdr:colOff>361950</xdr:colOff>
      <xdr:row>13</xdr:row>
      <xdr:rowOff>155575</xdr:rowOff>
    </xdr:to>
    <xdr:cxnSp macro="">
      <xdr:nvCxnSpPr>
        <xdr:cNvPr id="134" name="直線コネクタ 133"/>
        <xdr:cNvCxnSpPr/>
      </xdr:nvCxnSpPr>
      <xdr:spPr>
        <a:xfrm>
          <a:off x="13893800" y="2346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66675</xdr:rowOff>
    </xdr:from>
    <xdr:to>
      <xdr:col>21</xdr:col>
      <xdr:colOff>412750</xdr:colOff>
      <xdr:row>14</xdr:row>
      <xdr:rowOff>168275</xdr:rowOff>
    </xdr:to>
    <xdr:sp macro="" textlink="">
      <xdr:nvSpPr>
        <xdr:cNvPr id="135" name="フローチャート : 判断 134"/>
        <xdr:cNvSpPr/>
      </xdr:nvSpPr>
      <xdr:spPr>
        <a:xfrm>
          <a:off x="14732000" y="24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153052</xdr:rowOff>
    </xdr:from>
    <xdr:ext cx="762000" cy="259045"/>
    <xdr:sp macro="" textlink="">
      <xdr:nvSpPr>
        <xdr:cNvPr id="136" name="テキスト ボックス 135"/>
        <xdr:cNvSpPr txBox="1"/>
      </xdr:nvSpPr>
      <xdr:spPr>
        <a:xfrm>
          <a:off x="144018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60325</xdr:rowOff>
    </xdr:from>
    <xdr:to>
      <xdr:col>20</xdr:col>
      <xdr:colOff>158750</xdr:colOff>
      <xdr:row>13</xdr:row>
      <xdr:rowOff>117475</xdr:rowOff>
    </xdr:to>
    <xdr:cxnSp macro="">
      <xdr:nvCxnSpPr>
        <xdr:cNvPr id="137" name="直線コネクタ 136"/>
        <xdr:cNvCxnSpPr/>
      </xdr:nvCxnSpPr>
      <xdr:spPr>
        <a:xfrm>
          <a:off x="13004800" y="22891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76200</xdr:rowOff>
    </xdr:from>
    <xdr:to>
      <xdr:col>19</xdr:col>
      <xdr:colOff>6350</xdr:colOff>
      <xdr:row>16</xdr:row>
      <xdr:rowOff>6350</xdr:rowOff>
    </xdr:to>
    <xdr:sp macro="" textlink="">
      <xdr:nvSpPr>
        <xdr:cNvPr id="140" name="フローチャート : 判断 139"/>
        <xdr:cNvSpPr/>
      </xdr:nvSpPr>
      <xdr:spPr>
        <a:xfrm>
          <a:off x="12954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162577</xdr:rowOff>
    </xdr:from>
    <xdr:ext cx="762000" cy="259045"/>
    <xdr:sp macro="" textlink="">
      <xdr:nvSpPr>
        <xdr:cNvPr id="141" name="テキスト ボックス 140"/>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95250</xdr:rowOff>
    </xdr:from>
    <xdr:to>
      <xdr:col>24</xdr:col>
      <xdr:colOff>82550</xdr:colOff>
      <xdr:row>14</xdr:row>
      <xdr:rowOff>25400</xdr:rowOff>
    </xdr:to>
    <xdr:sp macro="" textlink="">
      <xdr:nvSpPr>
        <xdr:cNvPr id="147" name="円/楕円 146"/>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3827</xdr:rowOff>
    </xdr:from>
    <xdr:ext cx="762000" cy="259045"/>
    <xdr:sp macro="" textlink="">
      <xdr:nvSpPr>
        <xdr:cNvPr id="148"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152400</xdr:rowOff>
    </xdr:from>
    <xdr:to>
      <xdr:col>22</xdr:col>
      <xdr:colOff>615950</xdr:colOff>
      <xdr:row>14</xdr:row>
      <xdr:rowOff>82550</xdr:rowOff>
    </xdr:to>
    <xdr:sp macro="" textlink="">
      <xdr:nvSpPr>
        <xdr:cNvPr id="149" name="円/楕円 148"/>
        <xdr:cNvSpPr/>
      </xdr:nvSpPr>
      <xdr:spPr>
        <a:xfrm>
          <a:off x="15621000" y="23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92727</xdr:rowOff>
    </xdr:from>
    <xdr:ext cx="736600" cy="259045"/>
    <xdr:sp macro="" textlink="">
      <xdr:nvSpPr>
        <xdr:cNvPr id="150" name="テキスト ボックス 149"/>
        <xdr:cNvSpPr txBox="1"/>
      </xdr:nvSpPr>
      <xdr:spPr>
        <a:xfrm>
          <a:off x="15290800" y="21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104775</xdr:rowOff>
    </xdr:from>
    <xdr:to>
      <xdr:col>21</xdr:col>
      <xdr:colOff>412750</xdr:colOff>
      <xdr:row>14</xdr:row>
      <xdr:rowOff>34925</xdr:rowOff>
    </xdr:to>
    <xdr:sp macro="" textlink="">
      <xdr:nvSpPr>
        <xdr:cNvPr id="151" name="円/楕円 150"/>
        <xdr:cNvSpPr/>
      </xdr:nvSpPr>
      <xdr:spPr>
        <a:xfrm>
          <a:off x="14732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45102</xdr:rowOff>
    </xdr:from>
    <xdr:ext cx="762000" cy="259045"/>
    <xdr:sp macro="" textlink="">
      <xdr:nvSpPr>
        <xdr:cNvPr id="152" name="テキスト ボックス 151"/>
        <xdr:cNvSpPr txBox="1"/>
      </xdr:nvSpPr>
      <xdr:spPr>
        <a:xfrm>
          <a:off x="14401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66675</xdr:rowOff>
    </xdr:from>
    <xdr:to>
      <xdr:col>20</xdr:col>
      <xdr:colOff>209550</xdr:colOff>
      <xdr:row>13</xdr:row>
      <xdr:rowOff>168275</xdr:rowOff>
    </xdr:to>
    <xdr:sp macro="" textlink="">
      <xdr:nvSpPr>
        <xdr:cNvPr id="153" name="円/楕円 152"/>
        <xdr:cNvSpPr/>
      </xdr:nvSpPr>
      <xdr:spPr>
        <a:xfrm>
          <a:off x="13843000" y="229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7002</xdr:rowOff>
    </xdr:from>
    <xdr:ext cx="762000" cy="259045"/>
    <xdr:sp macro="" textlink="">
      <xdr:nvSpPr>
        <xdr:cNvPr id="154" name="テキスト ボックス 153"/>
        <xdr:cNvSpPr txBox="1"/>
      </xdr:nvSpPr>
      <xdr:spPr>
        <a:xfrm>
          <a:off x="13512800" y="20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xdr:rowOff>
    </xdr:from>
    <xdr:to>
      <xdr:col>19</xdr:col>
      <xdr:colOff>6350</xdr:colOff>
      <xdr:row>13</xdr:row>
      <xdr:rowOff>111125</xdr:rowOff>
    </xdr:to>
    <xdr:sp macro="" textlink="">
      <xdr:nvSpPr>
        <xdr:cNvPr id="155" name="円/楕円 154"/>
        <xdr:cNvSpPr/>
      </xdr:nvSpPr>
      <xdr:spPr>
        <a:xfrm>
          <a:off x="12954000" y="223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121302</xdr:rowOff>
    </xdr:from>
    <xdr:ext cx="762000" cy="259045"/>
    <xdr:sp macro="" textlink="">
      <xdr:nvSpPr>
        <xdr:cNvPr id="156" name="テキスト ボックス 155"/>
        <xdr:cNvSpPr txBox="1"/>
      </xdr:nvSpPr>
      <xdr:spPr>
        <a:xfrm>
          <a:off x="12623800" y="20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扶助費に係る経常収支比率は、Ｈ２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は１</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％となり、類似団体との比較において平均を</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％上回った。</a:t>
          </a:r>
          <a:endParaRPr lang="ja-JP" altLang="ja-JP" sz="1400">
            <a:effectLst/>
          </a:endParaRPr>
        </a:p>
        <a:p>
          <a:pPr rtl="0"/>
          <a:r>
            <a:rPr lang="ja-JP" altLang="ja-JP" sz="1100" b="0" i="0" baseline="0">
              <a:solidFill>
                <a:schemeClr val="dk1"/>
              </a:solidFill>
              <a:effectLst/>
              <a:latin typeface="+mn-lt"/>
              <a:ea typeface="+mn-ea"/>
              <a:cs typeface="+mn-cs"/>
            </a:rPr>
            <a:t>　Ｈ２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との比較では、生活保護費</a:t>
          </a:r>
          <a:r>
            <a:rPr lang="ja-JP" altLang="en-US" sz="1100" b="0" i="0" baseline="0">
              <a:solidFill>
                <a:schemeClr val="dk1"/>
              </a:solidFill>
              <a:effectLst/>
              <a:latin typeface="+mn-lt"/>
              <a:ea typeface="+mn-ea"/>
              <a:cs typeface="+mn-cs"/>
            </a:rPr>
            <a:t>が減少したものの、自立支援給付費や</a:t>
          </a:r>
          <a:r>
            <a:rPr lang="ja-JP" altLang="ja-JP" sz="1100" b="0" i="0" baseline="0">
              <a:solidFill>
                <a:schemeClr val="dk1"/>
              </a:solidFill>
              <a:effectLst/>
              <a:latin typeface="+mn-lt"/>
              <a:ea typeface="+mn-ea"/>
              <a:cs typeface="+mn-cs"/>
            </a:rPr>
            <a:t>老人保護措置費などの増により、扶助費に充当した経常一般財源は</a:t>
          </a:r>
          <a:r>
            <a:rPr lang="ja-JP" altLang="en-US" sz="1100" b="0" i="0" baseline="0">
              <a:solidFill>
                <a:schemeClr val="dk1"/>
              </a:solidFill>
              <a:effectLst/>
              <a:latin typeface="+mn-lt"/>
              <a:ea typeface="+mn-ea"/>
              <a:cs typeface="+mn-cs"/>
            </a:rPr>
            <a:t>８５</a:t>
          </a:r>
          <a:r>
            <a:rPr lang="ja-JP" altLang="ja-JP" sz="1100" b="0" i="0" baseline="0">
              <a:solidFill>
                <a:schemeClr val="dk1"/>
              </a:solidFill>
              <a:effectLst/>
              <a:latin typeface="+mn-lt"/>
              <a:ea typeface="+mn-ea"/>
              <a:cs typeface="+mn-cs"/>
            </a:rPr>
            <a:t>百万円の増額となった。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少子高齢化の進展により、</a:t>
          </a:r>
          <a:r>
            <a:rPr lang="ja-JP" altLang="ja-JP" sz="1100" b="0" i="0" baseline="0">
              <a:solidFill>
                <a:schemeClr val="dk1"/>
              </a:solidFill>
              <a:effectLst/>
              <a:latin typeface="+mn-lt"/>
              <a:ea typeface="+mn-ea"/>
              <a:cs typeface="+mn-cs"/>
            </a:rPr>
            <a:t>扶助費は増加傾向にあるため、特に就労支援や医療費適正化による生活保護費の抑制や単独扶助費の見直し等により経費の削減に努める。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1" name="直線コネクタ 170"/>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2" name="テキスト ボックス 171"/>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3" name="直線コネクタ 172"/>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4" name="テキスト ボックス 173"/>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5" name="直線コネクタ 174"/>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6" name="テキスト ボックス 175"/>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7" name="直線コネクタ 176"/>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8" name="テキスト ボックス 177"/>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1270</xdr:rowOff>
    </xdr:to>
    <xdr:cxnSp macro="">
      <xdr:nvCxnSpPr>
        <xdr:cNvPr id="182" name="直線コネクタ 181"/>
        <xdr:cNvCxnSpPr/>
      </xdr:nvCxnSpPr>
      <xdr:spPr>
        <a:xfrm flipV="1">
          <a:off x="4826000" y="92710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144797</xdr:rowOff>
    </xdr:from>
    <xdr:ext cx="762000" cy="259045"/>
    <xdr:sp macro="" textlink="">
      <xdr:nvSpPr>
        <xdr:cNvPr id="183"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6</xdr:col>
      <xdr:colOff>612775</xdr:colOff>
      <xdr:row>61</xdr:row>
      <xdr:rowOff>1270</xdr:rowOff>
    </xdr:from>
    <xdr:to>
      <xdr:col>7</xdr:col>
      <xdr:colOff>104775</xdr:colOff>
      <xdr:row>61</xdr:row>
      <xdr:rowOff>1270</xdr:rowOff>
    </xdr:to>
    <xdr:cxnSp macro="">
      <xdr:nvCxnSpPr>
        <xdr:cNvPr id="184" name="直線コネクタ 183"/>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6" name="直線コネクタ 18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138430</xdr:rowOff>
    </xdr:from>
    <xdr:to>
      <xdr:col>7</xdr:col>
      <xdr:colOff>15875</xdr:colOff>
      <xdr:row>60</xdr:row>
      <xdr:rowOff>58420</xdr:rowOff>
    </xdr:to>
    <xdr:cxnSp macro="">
      <xdr:nvCxnSpPr>
        <xdr:cNvPr id="187" name="直線コネクタ 186"/>
        <xdr:cNvCxnSpPr/>
      </xdr:nvCxnSpPr>
      <xdr:spPr>
        <a:xfrm>
          <a:off x="3987800" y="10253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81297</xdr:rowOff>
    </xdr:from>
    <xdr:ext cx="762000" cy="259045"/>
    <xdr:sp macro="" textlink="">
      <xdr:nvSpPr>
        <xdr:cNvPr id="188" name="扶助費平均値テキスト"/>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9" name="フローチャート : 判断 188"/>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149860</xdr:rowOff>
    </xdr:from>
    <xdr:to>
      <xdr:col>5</xdr:col>
      <xdr:colOff>549275</xdr:colOff>
      <xdr:row>59</xdr:row>
      <xdr:rowOff>138430</xdr:rowOff>
    </xdr:to>
    <xdr:cxnSp macro="">
      <xdr:nvCxnSpPr>
        <xdr:cNvPr id="190" name="直線コネクタ 189"/>
        <xdr:cNvCxnSpPr/>
      </xdr:nvCxnSpPr>
      <xdr:spPr>
        <a:xfrm>
          <a:off x="3098800" y="10093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91" name="フローチャート : 判断 190"/>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92" name="テキスト ボックス 191"/>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115570</xdr:rowOff>
    </xdr:from>
    <xdr:to>
      <xdr:col>4</xdr:col>
      <xdr:colOff>346075</xdr:colOff>
      <xdr:row>58</xdr:row>
      <xdr:rowOff>149860</xdr:rowOff>
    </xdr:to>
    <xdr:cxnSp macro="">
      <xdr:nvCxnSpPr>
        <xdr:cNvPr id="193" name="直線コネクタ 192"/>
        <xdr:cNvCxnSpPr/>
      </xdr:nvCxnSpPr>
      <xdr:spPr>
        <a:xfrm>
          <a:off x="2209800" y="98882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94" name="フローチャート : 判断 193"/>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95" name="テキスト ボックス 194"/>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115570</xdr:rowOff>
    </xdr:from>
    <xdr:to>
      <xdr:col>3</xdr:col>
      <xdr:colOff>142875</xdr:colOff>
      <xdr:row>60</xdr:row>
      <xdr:rowOff>12700</xdr:rowOff>
    </xdr:to>
    <xdr:cxnSp macro="">
      <xdr:nvCxnSpPr>
        <xdr:cNvPr id="196" name="直線コネクタ 195"/>
        <xdr:cNvCxnSpPr/>
      </xdr:nvCxnSpPr>
      <xdr:spPr>
        <a:xfrm flipV="1">
          <a:off x="1320800" y="98882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110490</xdr:rowOff>
    </xdr:from>
    <xdr:to>
      <xdr:col>3</xdr:col>
      <xdr:colOff>193675</xdr:colOff>
      <xdr:row>58</xdr:row>
      <xdr:rowOff>40640</xdr:rowOff>
    </xdr:to>
    <xdr:sp macro="" textlink="">
      <xdr:nvSpPr>
        <xdr:cNvPr id="197" name="フローチャート : 判断 196"/>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25417</xdr:rowOff>
    </xdr:from>
    <xdr:ext cx="762000" cy="259045"/>
    <xdr:sp macro="" textlink="">
      <xdr:nvSpPr>
        <xdr:cNvPr id="198" name="テキスト ボックス 197"/>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199" name="フローチャート : 判断 198"/>
        <xdr:cNvSpPr/>
      </xdr:nvSpPr>
      <xdr:spPr>
        <a:xfrm>
          <a:off x="1270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85107</xdr:rowOff>
    </xdr:from>
    <xdr:ext cx="762000" cy="259045"/>
    <xdr:sp macro="" textlink="">
      <xdr:nvSpPr>
        <xdr:cNvPr id="200" name="テキスト ボックス 199"/>
        <xdr:cNvSpPr txBox="1"/>
      </xdr:nvSpPr>
      <xdr:spPr>
        <a:xfrm>
          <a:off x="939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7620</xdr:rowOff>
    </xdr:from>
    <xdr:to>
      <xdr:col>7</xdr:col>
      <xdr:colOff>66675</xdr:colOff>
      <xdr:row>60</xdr:row>
      <xdr:rowOff>109220</xdr:rowOff>
    </xdr:to>
    <xdr:sp macro="" textlink="">
      <xdr:nvSpPr>
        <xdr:cNvPr id="206" name="円/楕円 205"/>
        <xdr:cNvSpPr/>
      </xdr:nvSpPr>
      <xdr:spPr>
        <a:xfrm>
          <a:off x="4775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87647</xdr:rowOff>
    </xdr:from>
    <xdr:ext cx="762000" cy="259045"/>
    <xdr:sp macro="" textlink="">
      <xdr:nvSpPr>
        <xdr:cNvPr id="207" name="扶助費該当値テキスト"/>
        <xdr:cNvSpPr txBox="1"/>
      </xdr:nvSpPr>
      <xdr:spPr>
        <a:xfrm>
          <a:off x="4914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87630</xdr:rowOff>
    </xdr:from>
    <xdr:to>
      <xdr:col>5</xdr:col>
      <xdr:colOff>600075</xdr:colOff>
      <xdr:row>60</xdr:row>
      <xdr:rowOff>17780</xdr:rowOff>
    </xdr:to>
    <xdr:sp macro="" textlink="">
      <xdr:nvSpPr>
        <xdr:cNvPr id="208" name="円/楕円 207"/>
        <xdr:cNvSpPr/>
      </xdr:nvSpPr>
      <xdr:spPr>
        <a:xfrm>
          <a:off x="3937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2557</xdr:rowOff>
    </xdr:from>
    <xdr:ext cx="736600" cy="259045"/>
    <xdr:sp macro="" textlink="">
      <xdr:nvSpPr>
        <xdr:cNvPr id="209" name="テキスト ボックス 208"/>
        <xdr:cNvSpPr txBox="1"/>
      </xdr:nvSpPr>
      <xdr:spPr>
        <a:xfrm>
          <a:off x="3606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99060</xdr:rowOff>
    </xdr:from>
    <xdr:to>
      <xdr:col>4</xdr:col>
      <xdr:colOff>396875</xdr:colOff>
      <xdr:row>59</xdr:row>
      <xdr:rowOff>29210</xdr:rowOff>
    </xdr:to>
    <xdr:sp macro="" textlink="">
      <xdr:nvSpPr>
        <xdr:cNvPr id="210" name="円/楕円 209"/>
        <xdr:cNvSpPr/>
      </xdr:nvSpPr>
      <xdr:spPr>
        <a:xfrm>
          <a:off x="3048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13987</xdr:rowOff>
    </xdr:from>
    <xdr:ext cx="762000" cy="259045"/>
    <xdr:sp macro="" textlink="">
      <xdr:nvSpPr>
        <xdr:cNvPr id="211" name="テキスト ボックス 210"/>
        <xdr:cNvSpPr txBox="1"/>
      </xdr:nvSpPr>
      <xdr:spPr>
        <a:xfrm>
          <a:off x="2717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64770</xdr:rowOff>
    </xdr:from>
    <xdr:to>
      <xdr:col>3</xdr:col>
      <xdr:colOff>193675</xdr:colOff>
      <xdr:row>57</xdr:row>
      <xdr:rowOff>166370</xdr:rowOff>
    </xdr:to>
    <xdr:sp macro="" textlink="">
      <xdr:nvSpPr>
        <xdr:cNvPr id="212" name="円/楕円 211"/>
        <xdr:cNvSpPr/>
      </xdr:nvSpPr>
      <xdr:spPr>
        <a:xfrm>
          <a:off x="2159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5097</xdr:rowOff>
    </xdr:from>
    <xdr:ext cx="762000" cy="259045"/>
    <xdr:sp macro="" textlink="">
      <xdr:nvSpPr>
        <xdr:cNvPr id="213" name="テキスト ボックス 212"/>
        <xdr:cNvSpPr txBox="1"/>
      </xdr:nvSpPr>
      <xdr:spPr>
        <a:xfrm>
          <a:off x="1828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133350</xdr:rowOff>
    </xdr:from>
    <xdr:to>
      <xdr:col>1</xdr:col>
      <xdr:colOff>676275</xdr:colOff>
      <xdr:row>60</xdr:row>
      <xdr:rowOff>63500</xdr:rowOff>
    </xdr:to>
    <xdr:sp macro="" textlink="">
      <xdr:nvSpPr>
        <xdr:cNvPr id="214" name="円/楕円 213"/>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48277</xdr:rowOff>
    </xdr:from>
    <xdr:ext cx="762000" cy="259045"/>
    <xdr:sp macro="" textlink="">
      <xdr:nvSpPr>
        <xdr:cNvPr id="215" name="テキスト ボックス 214"/>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その他（維持補修費・繰出金・投資及び出資・貸付金）に係る経常収支比率は、Ｈ</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は１７．</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％となり、類似団体との比較において平均を</a:t>
          </a:r>
          <a:r>
            <a:rPr lang="ja-JP" altLang="en-US" sz="1100" b="0" i="0" baseline="0">
              <a:solidFill>
                <a:schemeClr val="dk1"/>
              </a:solidFill>
              <a:effectLst/>
              <a:latin typeface="+mn-lt"/>
              <a:ea typeface="+mn-ea"/>
              <a:cs typeface="+mn-cs"/>
            </a:rPr>
            <a:t>３．２</a:t>
          </a:r>
          <a:r>
            <a:rPr lang="ja-JP" altLang="ja-JP" sz="1100" b="0" i="0" baseline="0">
              <a:solidFill>
                <a:schemeClr val="dk1"/>
              </a:solidFill>
              <a:effectLst/>
              <a:latin typeface="+mn-lt"/>
              <a:ea typeface="+mn-ea"/>
              <a:cs typeface="+mn-cs"/>
            </a:rPr>
            <a:t>ポイント上回った。</a:t>
          </a:r>
          <a:endParaRPr lang="ja-JP" altLang="ja-JP" sz="1400">
            <a:effectLst/>
          </a:endParaRPr>
        </a:p>
        <a:p>
          <a:pPr rtl="0"/>
          <a:r>
            <a:rPr lang="ja-JP" altLang="ja-JP" sz="1100" b="0" i="0" baseline="0">
              <a:solidFill>
                <a:schemeClr val="dk1"/>
              </a:solidFill>
              <a:effectLst/>
              <a:latin typeface="+mn-lt"/>
              <a:ea typeface="+mn-ea"/>
              <a:cs typeface="+mn-cs"/>
            </a:rPr>
            <a:t>　Ｈ２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との比較では、</a:t>
          </a:r>
          <a:r>
            <a:rPr lang="ja-JP" altLang="en-US" sz="1100" b="0" i="0" baseline="0">
              <a:solidFill>
                <a:schemeClr val="dk1"/>
              </a:solidFill>
              <a:effectLst/>
              <a:latin typeface="+mn-lt"/>
              <a:ea typeface="+mn-ea"/>
              <a:cs typeface="+mn-cs"/>
            </a:rPr>
            <a:t>下水道事業</a:t>
          </a:r>
          <a:r>
            <a:rPr lang="ja-JP" altLang="ja-JP" sz="1100" b="0" i="0" baseline="0">
              <a:solidFill>
                <a:schemeClr val="dk1"/>
              </a:solidFill>
              <a:effectLst/>
              <a:latin typeface="+mn-lt"/>
              <a:ea typeface="+mn-ea"/>
              <a:cs typeface="+mn-cs"/>
            </a:rPr>
            <a:t>特別会計や後期高齢者医療特別会計への繰出金などが増となり、充当した経常一般財源は</a:t>
          </a:r>
          <a:r>
            <a:rPr lang="ja-JP" altLang="en-US" sz="1100" b="0" i="0" baseline="0">
              <a:solidFill>
                <a:schemeClr val="dk1"/>
              </a:solidFill>
              <a:effectLst/>
              <a:latin typeface="+mn-lt"/>
              <a:ea typeface="+mn-ea"/>
              <a:cs typeface="+mn-cs"/>
            </a:rPr>
            <a:t>１１４</a:t>
          </a:r>
          <a:r>
            <a:rPr lang="ja-JP" altLang="ja-JP" sz="1100" b="0" i="0" baseline="0">
              <a:solidFill>
                <a:schemeClr val="dk1"/>
              </a:solidFill>
              <a:effectLst/>
              <a:latin typeface="+mn-lt"/>
              <a:ea typeface="+mn-ea"/>
              <a:cs typeface="+mn-cs"/>
            </a:rPr>
            <a:t>百万円の増加となった。</a:t>
          </a:r>
          <a:endParaRPr lang="ja-JP" altLang="ja-JP" sz="1400">
            <a:effectLst/>
          </a:endParaRPr>
        </a:p>
        <a:p>
          <a:pPr rtl="0"/>
          <a:r>
            <a:rPr lang="ja-JP" altLang="ja-JP" sz="1100" b="0" i="0" baseline="0">
              <a:solidFill>
                <a:schemeClr val="dk1"/>
              </a:solidFill>
              <a:effectLst/>
              <a:latin typeface="+mn-lt"/>
              <a:ea typeface="+mn-ea"/>
              <a:cs typeface="+mn-cs"/>
            </a:rPr>
            <a:t>　高齢化率が高いことに加え、下水道事業特別会計の事業実施に伴う繰出金が多額となっていることが主な要因である。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120650</xdr:rowOff>
    </xdr:from>
    <xdr:to>
      <xdr:col>24</xdr:col>
      <xdr:colOff>31750</xdr:colOff>
      <xdr:row>61</xdr:row>
      <xdr:rowOff>107950</xdr:rowOff>
    </xdr:to>
    <xdr:cxnSp macro="">
      <xdr:nvCxnSpPr>
        <xdr:cNvPr id="243" name="直線コネクタ 242"/>
        <xdr:cNvCxnSpPr/>
      </xdr:nvCxnSpPr>
      <xdr:spPr>
        <a:xfrm flipV="1">
          <a:off x="16510000" y="9207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4"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5" name="直線コネクタ 244"/>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35577</xdr:rowOff>
    </xdr:from>
    <xdr:ext cx="762000" cy="259045"/>
    <xdr:sp macro="" textlink="">
      <xdr:nvSpPr>
        <xdr:cNvPr id="246" name="その他最大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53</xdr:row>
      <xdr:rowOff>120650</xdr:rowOff>
    </xdr:from>
    <xdr:to>
      <xdr:col>24</xdr:col>
      <xdr:colOff>120650</xdr:colOff>
      <xdr:row>53</xdr:row>
      <xdr:rowOff>120650</xdr:rowOff>
    </xdr:to>
    <xdr:cxnSp macro="">
      <xdr:nvCxnSpPr>
        <xdr:cNvPr id="247" name="直線コネクタ 246"/>
        <xdr:cNvCxnSpPr/>
      </xdr:nvCxnSpPr>
      <xdr:spPr>
        <a:xfrm>
          <a:off x="16421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95250</xdr:rowOff>
    </xdr:to>
    <xdr:cxnSp macro="">
      <xdr:nvCxnSpPr>
        <xdr:cNvPr id="248" name="直線コネクタ 247"/>
        <xdr:cNvCxnSpPr/>
      </xdr:nvCxnSpPr>
      <xdr:spPr>
        <a:xfrm>
          <a:off x="15671800" y="10147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59</xdr:row>
      <xdr:rowOff>31750</xdr:rowOff>
    </xdr:to>
    <xdr:cxnSp macro="">
      <xdr:nvCxnSpPr>
        <xdr:cNvPr id="251" name="直線コネクタ 250"/>
        <xdr:cNvCxnSpPr/>
      </xdr:nvCxnSpPr>
      <xdr:spPr>
        <a:xfrm>
          <a:off x="14782800" y="1003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165100</xdr:rowOff>
    </xdr:from>
    <xdr:to>
      <xdr:col>22</xdr:col>
      <xdr:colOff>615950</xdr:colOff>
      <xdr:row>57</xdr:row>
      <xdr:rowOff>95250</xdr:rowOff>
    </xdr:to>
    <xdr:sp macro="" textlink="">
      <xdr:nvSpPr>
        <xdr:cNvPr id="252" name="フローチャート : 判断 251"/>
        <xdr:cNvSpPr/>
      </xdr:nvSpPr>
      <xdr:spPr>
        <a:xfrm>
          <a:off x="15621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105427</xdr:rowOff>
    </xdr:from>
    <xdr:ext cx="736600" cy="259045"/>
    <xdr:sp macro="" textlink="">
      <xdr:nvSpPr>
        <xdr:cNvPr id="253" name="テキスト ボックス 252"/>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88900</xdr:rowOff>
    </xdr:to>
    <xdr:cxnSp macro="">
      <xdr:nvCxnSpPr>
        <xdr:cNvPr id="254" name="直線コネクタ 253"/>
        <xdr:cNvCxnSpPr/>
      </xdr:nvCxnSpPr>
      <xdr:spPr>
        <a:xfrm>
          <a:off x="13893800" y="1003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165100</xdr:rowOff>
    </xdr:from>
    <xdr:to>
      <xdr:col>21</xdr:col>
      <xdr:colOff>412750</xdr:colOff>
      <xdr:row>57</xdr:row>
      <xdr:rowOff>95250</xdr:rowOff>
    </xdr:to>
    <xdr:sp macro="" textlink="">
      <xdr:nvSpPr>
        <xdr:cNvPr id="255" name="フローチャート : 判断 254"/>
        <xdr:cNvSpPr/>
      </xdr:nvSpPr>
      <xdr:spPr>
        <a:xfrm>
          <a:off x="14732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105427</xdr:rowOff>
    </xdr:from>
    <xdr:ext cx="762000" cy="259045"/>
    <xdr:sp macro="" textlink="">
      <xdr:nvSpPr>
        <xdr:cNvPr id="256" name="テキスト ボックス 255"/>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58</xdr:row>
      <xdr:rowOff>165100</xdr:rowOff>
    </xdr:to>
    <xdr:cxnSp macro="">
      <xdr:nvCxnSpPr>
        <xdr:cNvPr id="257" name="直線コネクタ 256"/>
        <xdr:cNvCxnSpPr/>
      </xdr:nvCxnSpPr>
      <xdr:spPr>
        <a:xfrm flipV="1">
          <a:off x="13004800" y="1003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8" name="フローチャート : 判断 257"/>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59" name="テキスト ボックス 258"/>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0" name="フローチャート : 判断 259"/>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1" name="テキスト ボックス 260"/>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44450</xdr:rowOff>
    </xdr:from>
    <xdr:to>
      <xdr:col>24</xdr:col>
      <xdr:colOff>82550</xdr:colOff>
      <xdr:row>59</xdr:row>
      <xdr:rowOff>146050</xdr:rowOff>
    </xdr:to>
    <xdr:sp macro="" textlink="">
      <xdr:nvSpPr>
        <xdr:cNvPr id="267" name="円/楕円 266"/>
        <xdr:cNvSpPr/>
      </xdr:nvSpPr>
      <xdr:spPr>
        <a:xfrm>
          <a:off x="16459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16527</xdr:rowOff>
    </xdr:from>
    <xdr:ext cx="762000" cy="259045"/>
    <xdr:sp macro="" textlink="">
      <xdr:nvSpPr>
        <xdr:cNvPr id="268" name="その他該当値テキスト"/>
        <xdr:cNvSpPr txBox="1"/>
      </xdr:nvSpPr>
      <xdr:spPr>
        <a:xfrm>
          <a:off x="16598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152400</xdr:rowOff>
    </xdr:from>
    <xdr:to>
      <xdr:col>22</xdr:col>
      <xdr:colOff>615950</xdr:colOff>
      <xdr:row>59</xdr:row>
      <xdr:rowOff>82550</xdr:rowOff>
    </xdr:to>
    <xdr:sp macro="" textlink="">
      <xdr:nvSpPr>
        <xdr:cNvPr id="269" name="円/楕円 268"/>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67327</xdr:rowOff>
    </xdr:from>
    <xdr:ext cx="736600" cy="259045"/>
    <xdr:sp macro="" textlink="">
      <xdr:nvSpPr>
        <xdr:cNvPr id="270" name="テキスト ボックス 269"/>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71" name="円/楕円 270"/>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72" name="テキスト ボックス 271"/>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3" name="円/楕円 272"/>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4" name="テキスト ボックス 273"/>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5" name="円/楕円 274"/>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76" name="テキスト ボックス 275"/>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補助費等に係る経常収支比率は、Ｈ２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は１</a:t>
          </a:r>
          <a:r>
            <a:rPr lang="ja-JP" altLang="en-US" sz="1100" b="0" i="0" baseline="0">
              <a:solidFill>
                <a:schemeClr val="dk1"/>
              </a:solidFill>
              <a:effectLst/>
              <a:latin typeface="+mn-lt"/>
              <a:ea typeface="+mn-ea"/>
              <a:cs typeface="+mn-cs"/>
            </a:rPr>
            <a:t>０．８</a:t>
          </a:r>
          <a:r>
            <a:rPr lang="ja-JP" altLang="ja-JP" sz="1100" b="0" i="0" baseline="0">
              <a:solidFill>
                <a:schemeClr val="dk1"/>
              </a:solidFill>
              <a:effectLst/>
              <a:latin typeface="+mn-lt"/>
              <a:ea typeface="+mn-ea"/>
              <a:cs typeface="+mn-cs"/>
            </a:rPr>
            <a:t>％となり、類似団体との比較において平均を</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ポイント下回った。</a:t>
          </a:r>
          <a:endParaRPr lang="ja-JP" altLang="ja-JP" sz="1400">
            <a:effectLst/>
          </a:endParaRPr>
        </a:p>
        <a:p>
          <a:pPr rtl="0"/>
          <a:r>
            <a:rPr lang="ja-JP" altLang="ja-JP" sz="1100" b="0" i="0" baseline="0">
              <a:solidFill>
                <a:schemeClr val="dk1"/>
              </a:solidFill>
              <a:effectLst/>
              <a:latin typeface="+mn-lt"/>
              <a:ea typeface="+mn-ea"/>
              <a:cs typeface="+mn-cs"/>
            </a:rPr>
            <a:t>　Ｈ２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との比較では、病院事業繰出金</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となったことなどにより</a:t>
          </a:r>
          <a:r>
            <a:rPr lang="ja-JP" altLang="ja-JP" sz="1100" b="0" i="0" baseline="0">
              <a:solidFill>
                <a:schemeClr val="dk1"/>
              </a:solidFill>
              <a:effectLst/>
              <a:latin typeface="+mn-lt"/>
              <a:ea typeface="+mn-ea"/>
              <a:cs typeface="+mn-cs"/>
            </a:rPr>
            <a:t>、補助費等に充当した経常一般財源は７百万円の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企業会計への繰出金については、その基準を明確にするとともに、また、各種の補助金・負担金等については、その事業効果等を検証することにより、補助費等の削減に努める。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33274</xdr:rowOff>
    </xdr:from>
    <xdr:to>
      <xdr:col>24</xdr:col>
      <xdr:colOff>31750</xdr:colOff>
      <xdr:row>41</xdr:row>
      <xdr:rowOff>88138</xdr:rowOff>
    </xdr:to>
    <xdr:cxnSp macro="">
      <xdr:nvCxnSpPr>
        <xdr:cNvPr id="302" name="直線コネクタ 301"/>
        <xdr:cNvCxnSpPr/>
      </xdr:nvCxnSpPr>
      <xdr:spPr>
        <a:xfrm flipV="1">
          <a:off x="16510000" y="569112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303"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4" name="直線コネクタ 303"/>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119651</xdr:rowOff>
    </xdr:from>
    <xdr:ext cx="762000" cy="259045"/>
    <xdr:sp macro="" textlink="">
      <xdr:nvSpPr>
        <xdr:cNvPr id="305" name="補助費等最大値テキスト"/>
        <xdr:cNvSpPr txBox="1"/>
      </xdr:nvSpPr>
      <xdr:spPr>
        <a:xfrm>
          <a:off x="16598900" y="543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33</xdr:row>
      <xdr:rowOff>33274</xdr:rowOff>
    </xdr:from>
    <xdr:to>
      <xdr:col>24</xdr:col>
      <xdr:colOff>120650</xdr:colOff>
      <xdr:row>33</xdr:row>
      <xdr:rowOff>33274</xdr:rowOff>
    </xdr:to>
    <xdr:cxnSp macro="">
      <xdr:nvCxnSpPr>
        <xdr:cNvPr id="306" name="直線コネクタ 305"/>
        <xdr:cNvCxnSpPr/>
      </xdr:nvCxnSpPr>
      <xdr:spPr>
        <a:xfrm>
          <a:off x="16421100" y="569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85852</xdr:rowOff>
    </xdr:from>
    <xdr:to>
      <xdr:col>24</xdr:col>
      <xdr:colOff>31750</xdr:colOff>
      <xdr:row>36</xdr:row>
      <xdr:rowOff>104140</xdr:rowOff>
    </xdr:to>
    <xdr:cxnSp macro="">
      <xdr:nvCxnSpPr>
        <xdr:cNvPr id="307" name="直線コネクタ 306"/>
        <xdr:cNvCxnSpPr/>
      </xdr:nvCxnSpPr>
      <xdr:spPr>
        <a:xfrm flipV="1">
          <a:off x="15671800" y="62580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8"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9" name="フローチャート : 判断 308"/>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152146</xdr:rowOff>
    </xdr:from>
    <xdr:to>
      <xdr:col>22</xdr:col>
      <xdr:colOff>565150</xdr:colOff>
      <xdr:row>36</xdr:row>
      <xdr:rowOff>104140</xdr:rowOff>
    </xdr:to>
    <xdr:cxnSp macro="">
      <xdr:nvCxnSpPr>
        <xdr:cNvPr id="310" name="直線コネクタ 309"/>
        <xdr:cNvCxnSpPr/>
      </xdr:nvCxnSpPr>
      <xdr:spPr>
        <a:xfrm>
          <a:off x="14782800" y="5809996"/>
          <a:ext cx="8890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1" name="フローチャート : 判断 310"/>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2" name="テキスト ボックス 311"/>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152146</xdr:rowOff>
    </xdr:from>
    <xdr:to>
      <xdr:col>21</xdr:col>
      <xdr:colOff>361950</xdr:colOff>
      <xdr:row>34</xdr:row>
      <xdr:rowOff>53848</xdr:rowOff>
    </xdr:to>
    <xdr:cxnSp macro="">
      <xdr:nvCxnSpPr>
        <xdr:cNvPr id="313" name="直線コネクタ 312"/>
        <xdr:cNvCxnSpPr/>
      </xdr:nvCxnSpPr>
      <xdr:spPr>
        <a:xfrm flipV="1">
          <a:off x="13893800" y="58099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4" name="フローチャート : 判断 313"/>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5" name="テキスト ボックス 314"/>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53848</xdr:rowOff>
    </xdr:from>
    <xdr:to>
      <xdr:col>20</xdr:col>
      <xdr:colOff>158750</xdr:colOff>
      <xdr:row>34</xdr:row>
      <xdr:rowOff>99568</xdr:rowOff>
    </xdr:to>
    <xdr:cxnSp macro="">
      <xdr:nvCxnSpPr>
        <xdr:cNvPr id="316" name="直線コネクタ 315"/>
        <xdr:cNvCxnSpPr/>
      </xdr:nvCxnSpPr>
      <xdr:spPr>
        <a:xfrm flipV="1">
          <a:off x="13004800" y="58831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9" name="フローチャート : 判断 318"/>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0" name="テキスト ボックス 319"/>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26" name="円/楕円 325"/>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51579</xdr:rowOff>
    </xdr:from>
    <xdr:ext cx="762000" cy="259045"/>
    <xdr:sp macro="" textlink="">
      <xdr:nvSpPr>
        <xdr:cNvPr id="327"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8" name="円/楕円 327"/>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9" name="テキスト ボックス 328"/>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101346</xdr:rowOff>
    </xdr:from>
    <xdr:to>
      <xdr:col>21</xdr:col>
      <xdr:colOff>412750</xdr:colOff>
      <xdr:row>34</xdr:row>
      <xdr:rowOff>31496</xdr:rowOff>
    </xdr:to>
    <xdr:sp macro="" textlink="">
      <xdr:nvSpPr>
        <xdr:cNvPr id="330" name="円/楕円 329"/>
        <xdr:cNvSpPr/>
      </xdr:nvSpPr>
      <xdr:spPr>
        <a:xfrm>
          <a:off x="14732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41673</xdr:rowOff>
    </xdr:from>
    <xdr:ext cx="762000" cy="259045"/>
    <xdr:sp macro="" textlink="">
      <xdr:nvSpPr>
        <xdr:cNvPr id="331" name="テキスト ボックス 330"/>
        <xdr:cNvSpPr txBox="1"/>
      </xdr:nvSpPr>
      <xdr:spPr>
        <a:xfrm>
          <a:off x="14401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3048</xdr:rowOff>
    </xdr:from>
    <xdr:to>
      <xdr:col>20</xdr:col>
      <xdr:colOff>209550</xdr:colOff>
      <xdr:row>34</xdr:row>
      <xdr:rowOff>104648</xdr:rowOff>
    </xdr:to>
    <xdr:sp macro="" textlink="">
      <xdr:nvSpPr>
        <xdr:cNvPr id="332" name="円/楕円 331"/>
        <xdr:cNvSpPr/>
      </xdr:nvSpPr>
      <xdr:spPr>
        <a:xfrm>
          <a:off x="13843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114825</xdr:rowOff>
    </xdr:from>
    <xdr:ext cx="762000" cy="259045"/>
    <xdr:sp macro="" textlink="">
      <xdr:nvSpPr>
        <xdr:cNvPr id="333" name="テキスト ボックス 332"/>
        <xdr:cNvSpPr txBox="1"/>
      </xdr:nvSpPr>
      <xdr:spPr>
        <a:xfrm>
          <a:off x="13512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48768</xdr:rowOff>
    </xdr:from>
    <xdr:to>
      <xdr:col>19</xdr:col>
      <xdr:colOff>6350</xdr:colOff>
      <xdr:row>34</xdr:row>
      <xdr:rowOff>150368</xdr:rowOff>
    </xdr:to>
    <xdr:sp macro="" textlink="">
      <xdr:nvSpPr>
        <xdr:cNvPr id="334" name="円/楕円 333"/>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160545</xdr:rowOff>
    </xdr:from>
    <xdr:ext cx="762000" cy="259045"/>
    <xdr:sp macro="" textlink="">
      <xdr:nvSpPr>
        <xdr:cNvPr id="335" name="テキスト ボックス 334"/>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公債費に係る経常収支比率は、Ｈ２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２１．７</a:t>
          </a:r>
          <a:r>
            <a:rPr lang="ja-JP" altLang="ja-JP" sz="1100" b="0" i="0" baseline="0">
              <a:solidFill>
                <a:schemeClr val="dk1"/>
              </a:solidFill>
              <a:effectLst/>
              <a:latin typeface="+mn-lt"/>
              <a:ea typeface="+mn-ea"/>
              <a:cs typeface="+mn-cs"/>
            </a:rPr>
            <a:t>％となり、類似団体との比較において平均値を４．</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ポイント上回</a:t>
          </a:r>
          <a:r>
            <a:rPr lang="ja-JP" altLang="en-US" sz="1100" b="0" i="0" baseline="0">
              <a:solidFill>
                <a:schemeClr val="dk1"/>
              </a:solidFill>
              <a:effectLst/>
              <a:latin typeface="+mn-lt"/>
              <a:ea typeface="+mn-ea"/>
              <a:cs typeface="+mn-cs"/>
            </a:rPr>
            <a:t>っているが、前年度比で０．５％低下した。</a:t>
          </a:r>
          <a:endParaRPr lang="ja-JP" altLang="ja-JP" sz="1400">
            <a:effectLst/>
          </a:endParaRPr>
        </a:p>
        <a:p>
          <a:pPr rtl="0"/>
          <a:r>
            <a:rPr lang="ja-JP" altLang="ja-JP" sz="1100" b="0" i="0" baseline="0">
              <a:solidFill>
                <a:schemeClr val="dk1"/>
              </a:solidFill>
              <a:effectLst/>
              <a:latin typeface="+mn-lt"/>
              <a:ea typeface="+mn-ea"/>
              <a:cs typeface="+mn-cs"/>
            </a:rPr>
            <a:t>　過去の経済対策における大型建設事業に伴う地方債の影響により高水準に</a:t>
          </a:r>
          <a:r>
            <a:rPr lang="ja-JP" altLang="en-US" sz="1100" b="0" i="0" baseline="0">
              <a:solidFill>
                <a:schemeClr val="dk1"/>
              </a:solidFill>
              <a:effectLst/>
              <a:latin typeface="+mn-lt"/>
              <a:ea typeface="+mn-ea"/>
              <a:cs typeface="+mn-cs"/>
            </a:rPr>
            <a:t>あるが、</a:t>
          </a:r>
          <a:r>
            <a:rPr lang="ja-JP" altLang="ja-JP" sz="1100" b="0" i="0" baseline="0">
              <a:solidFill>
                <a:schemeClr val="dk1"/>
              </a:solidFill>
              <a:effectLst/>
              <a:latin typeface="+mn-lt"/>
              <a:ea typeface="+mn-ea"/>
              <a:cs typeface="+mn-cs"/>
            </a:rPr>
            <a:t>Ｈ２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との比較では、公債費に充当した経常一般財源は</a:t>
          </a:r>
          <a:r>
            <a:rPr lang="ja-JP" altLang="en-US" sz="1100" b="0" i="0" baseline="0">
              <a:solidFill>
                <a:schemeClr val="dk1"/>
              </a:solidFill>
              <a:effectLst/>
              <a:latin typeface="+mn-lt"/>
              <a:ea typeface="+mn-ea"/>
              <a:cs typeface="+mn-cs"/>
            </a:rPr>
            <a:t>３８</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今後、合併特例債を活用した大型建設事業に伴う元利償還の増加が見込まれるため、高い水準が続く見込みであるが、プライマリーバランスを意識した効果的な事業の実施に努める。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152400</xdr:rowOff>
    </xdr:from>
    <xdr:to>
      <xdr:col>7</xdr:col>
      <xdr:colOff>15875</xdr:colOff>
      <xdr:row>81</xdr:row>
      <xdr:rowOff>82550</xdr:rowOff>
    </xdr:to>
    <xdr:cxnSp macro="">
      <xdr:nvCxnSpPr>
        <xdr:cNvPr id="363" name="直線コネクタ 362"/>
        <xdr:cNvCxnSpPr/>
      </xdr:nvCxnSpPr>
      <xdr:spPr>
        <a:xfrm flipV="1">
          <a:off x="4826000" y="124968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64"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65" name="直線コネクタ 364"/>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67327</xdr:rowOff>
    </xdr:from>
    <xdr:ext cx="762000" cy="259045"/>
    <xdr:sp macro="" textlink="">
      <xdr:nvSpPr>
        <xdr:cNvPr id="366" name="公債費最大値テキスト"/>
        <xdr:cNvSpPr txBox="1"/>
      </xdr:nvSpPr>
      <xdr:spPr>
        <a:xfrm>
          <a:off x="4914900" y="1224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72</xdr:row>
      <xdr:rowOff>152400</xdr:rowOff>
    </xdr:from>
    <xdr:to>
      <xdr:col>7</xdr:col>
      <xdr:colOff>104775</xdr:colOff>
      <xdr:row>72</xdr:row>
      <xdr:rowOff>152400</xdr:rowOff>
    </xdr:to>
    <xdr:cxnSp macro="">
      <xdr:nvCxnSpPr>
        <xdr:cNvPr id="367" name="直線コネクタ 366"/>
        <xdr:cNvCxnSpPr/>
      </xdr:nvCxnSpPr>
      <xdr:spPr>
        <a:xfrm>
          <a:off x="4737100" y="1249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25400</xdr:rowOff>
    </xdr:from>
    <xdr:to>
      <xdr:col>7</xdr:col>
      <xdr:colOff>15875</xdr:colOff>
      <xdr:row>80</xdr:row>
      <xdr:rowOff>88900</xdr:rowOff>
    </xdr:to>
    <xdr:cxnSp macro="">
      <xdr:nvCxnSpPr>
        <xdr:cNvPr id="368" name="直線コネクタ 367"/>
        <xdr:cNvCxnSpPr/>
      </xdr:nvCxnSpPr>
      <xdr:spPr>
        <a:xfrm flipV="1">
          <a:off x="3987800" y="13741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143527</xdr:rowOff>
    </xdr:from>
    <xdr:ext cx="762000" cy="259045"/>
    <xdr:sp macro="" textlink="">
      <xdr:nvSpPr>
        <xdr:cNvPr id="369"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0" name="フローチャート : 判断 369"/>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158750</xdr:rowOff>
    </xdr:from>
    <xdr:to>
      <xdr:col>5</xdr:col>
      <xdr:colOff>549275</xdr:colOff>
      <xdr:row>80</xdr:row>
      <xdr:rowOff>88900</xdr:rowOff>
    </xdr:to>
    <xdr:cxnSp macro="">
      <xdr:nvCxnSpPr>
        <xdr:cNvPr id="371" name="直線コネクタ 370"/>
        <xdr:cNvCxnSpPr/>
      </xdr:nvCxnSpPr>
      <xdr:spPr>
        <a:xfrm>
          <a:off x="3098800" y="13703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165100</xdr:rowOff>
    </xdr:from>
    <xdr:to>
      <xdr:col>5</xdr:col>
      <xdr:colOff>600075</xdr:colOff>
      <xdr:row>77</xdr:row>
      <xdr:rowOff>95250</xdr:rowOff>
    </xdr:to>
    <xdr:sp macro="" textlink="">
      <xdr:nvSpPr>
        <xdr:cNvPr id="372" name="フローチャート : 判断 371"/>
        <xdr:cNvSpPr/>
      </xdr:nvSpPr>
      <xdr:spPr>
        <a:xfrm>
          <a:off x="3937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105427</xdr:rowOff>
    </xdr:from>
    <xdr:ext cx="736600" cy="259045"/>
    <xdr:sp macro="" textlink="">
      <xdr:nvSpPr>
        <xdr:cNvPr id="373" name="テキスト ボックス 372"/>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158750</xdr:rowOff>
    </xdr:from>
    <xdr:to>
      <xdr:col>4</xdr:col>
      <xdr:colOff>346075</xdr:colOff>
      <xdr:row>80</xdr:row>
      <xdr:rowOff>0</xdr:rowOff>
    </xdr:to>
    <xdr:cxnSp macro="">
      <xdr:nvCxnSpPr>
        <xdr:cNvPr id="374" name="直線コネクタ 373"/>
        <xdr:cNvCxnSpPr/>
      </xdr:nvCxnSpPr>
      <xdr:spPr>
        <a:xfrm flipV="1">
          <a:off x="2209800" y="1370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152400</xdr:rowOff>
    </xdr:from>
    <xdr:to>
      <xdr:col>4</xdr:col>
      <xdr:colOff>396875</xdr:colOff>
      <xdr:row>77</xdr:row>
      <xdr:rowOff>82550</xdr:rowOff>
    </xdr:to>
    <xdr:sp macro="" textlink="">
      <xdr:nvSpPr>
        <xdr:cNvPr id="375" name="フローチャート : 判断 374"/>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92727</xdr:rowOff>
    </xdr:from>
    <xdr:ext cx="762000" cy="259045"/>
    <xdr:sp macro="" textlink="">
      <xdr:nvSpPr>
        <xdr:cNvPr id="376" name="テキスト ボックス 375"/>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158750</xdr:rowOff>
    </xdr:from>
    <xdr:to>
      <xdr:col>3</xdr:col>
      <xdr:colOff>142875</xdr:colOff>
      <xdr:row>80</xdr:row>
      <xdr:rowOff>0</xdr:rowOff>
    </xdr:to>
    <xdr:cxnSp macro="">
      <xdr:nvCxnSpPr>
        <xdr:cNvPr id="377" name="直線コネクタ 376"/>
        <xdr:cNvCxnSpPr/>
      </xdr:nvCxnSpPr>
      <xdr:spPr>
        <a:xfrm>
          <a:off x="1320800" y="1370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107950</xdr:rowOff>
    </xdr:from>
    <xdr:to>
      <xdr:col>3</xdr:col>
      <xdr:colOff>193675</xdr:colOff>
      <xdr:row>76</xdr:row>
      <xdr:rowOff>38100</xdr:rowOff>
    </xdr:to>
    <xdr:sp macro="" textlink="">
      <xdr:nvSpPr>
        <xdr:cNvPr id="378" name="フローチャート : 判断 377"/>
        <xdr:cNvSpPr/>
      </xdr:nvSpPr>
      <xdr:spPr>
        <a:xfrm>
          <a:off x="2159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48277</xdr:rowOff>
    </xdr:from>
    <xdr:ext cx="762000" cy="259045"/>
    <xdr:sp macro="" textlink="">
      <xdr:nvSpPr>
        <xdr:cNvPr id="379" name="テキスト ボックス 378"/>
        <xdr:cNvSpPr txBox="1"/>
      </xdr:nvSpPr>
      <xdr:spPr>
        <a:xfrm>
          <a:off x="1828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12700</xdr:rowOff>
    </xdr:from>
    <xdr:to>
      <xdr:col>1</xdr:col>
      <xdr:colOff>676275</xdr:colOff>
      <xdr:row>76</xdr:row>
      <xdr:rowOff>114300</xdr:rowOff>
    </xdr:to>
    <xdr:sp macro="" textlink="">
      <xdr:nvSpPr>
        <xdr:cNvPr id="380" name="フローチャート : 判断 379"/>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124477</xdr:rowOff>
    </xdr:from>
    <xdr:ext cx="762000" cy="259045"/>
    <xdr:sp macro="" textlink="">
      <xdr:nvSpPr>
        <xdr:cNvPr id="381" name="テキスト ボックス 380"/>
        <xdr:cNvSpPr txBox="1"/>
      </xdr:nvSpPr>
      <xdr:spPr>
        <a:xfrm>
          <a:off x="939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146050</xdr:rowOff>
    </xdr:from>
    <xdr:to>
      <xdr:col>7</xdr:col>
      <xdr:colOff>66675</xdr:colOff>
      <xdr:row>80</xdr:row>
      <xdr:rowOff>76200</xdr:rowOff>
    </xdr:to>
    <xdr:sp macro="" textlink="">
      <xdr:nvSpPr>
        <xdr:cNvPr id="387" name="円/楕円 386"/>
        <xdr:cNvSpPr/>
      </xdr:nvSpPr>
      <xdr:spPr>
        <a:xfrm>
          <a:off x="47752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118127</xdr:rowOff>
    </xdr:from>
    <xdr:ext cx="762000" cy="259045"/>
    <xdr:sp macro="" textlink="">
      <xdr:nvSpPr>
        <xdr:cNvPr id="388" name="公債費該当値テキスト"/>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38100</xdr:rowOff>
    </xdr:from>
    <xdr:to>
      <xdr:col>5</xdr:col>
      <xdr:colOff>600075</xdr:colOff>
      <xdr:row>80</xdr:row>
      <xdr:rowOff>139700</xdr:rowOff>
    </xdr:to>
    <xdr:sp macro="" textlink="">
      <xdr:nvSpPr>
        <xdr:cNvPr id="389" name="円/楕円 388"/>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124477</xdr:rowOff>
    </xdr:from>
    <xdr:ext cx="736600" cy="259045"/>
    <xdr:sp macro="" textlink="">
      <xdr:nvSpPr>
        <xdr:cNvPr id="390" name="テキスト ボックス 389"/>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107950</xdr:rowOff>
    </xdr:from>
    <xdr:to>
      <xdr:col>4</xdr:col>
      <xdr:colOff>396875</xdr:colOff>
      <xdr:row>80</xdr:row>
      <xdr:rowOff>38100</xdr:rowOff>
    </xdr:to>
    <xdr:sp macro="" textlink="">
      <xdr:nvSpPr>
        <xdr:cNvPr id="391" name="円/楕円 390"/>
        <xdr:cNvSpPr/>
      </xdr:nvSpPr>
      <xdr:spPr>
        <a:xfrm>
          <a:off x="3048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22877</xdr:rowOff>
    </xdr:from>
    <xdr:ext cx="762000" cy="259045"/>
    <xdr:sp macro="" textlink="">
      <xdr:nvSpPr>
        <xdr:cNvPr id="392" name="テキスト ボックス 391"/>
        <xdr:cNvSpPr txBox="1"/>
      </xdr:nvSpPr>
      <xdr:spPr>
        <a:xfrm>
          <a:off x="2717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120650</xdr:rowOff>
    </xdr:from>
    <xdr:to>
      <xdr:col>3</xdr:col>
      <xdr:colOff>193675</xdr:colOff>
      <xdr:row>80</xdr:row>
      <xdr:rowOff>50800</xdr:rowOff>
    </xdr:to>
    <xdr:sp macro="" textlink="">
      <xdr:nvSpPr>
        <xdr:cNvPr id="393" name="円/楕円 392"/>
        <xdr:cNvSpPr/>
      </xdr:nvSpPr>
      <xdr:spPr>
        <a:xfrm>
          <a:off x="2159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35577</xdr:rowOff>
    </xdr:from>
    <xdr:ext cx="762000" cy="259045"/>
    <xdr:sp macro="" textlink="">
      <xdr:nvSpPr>
        <xdr:cNvPr id="394" name="テキスト ボックス 393"/>
        <xdr:cNvSpPr txBox="1"/>
      </xdr:nvSpPr>
      <xdr:spPr>
        <a:xfrm>
          <a:off x="1828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107950</xdr:rowOff>
    </xdr:from>
    <xdr:to>
      <xdr:col>1</xdr:col>
      <xdr:colOff>676275</xdr:colOff>
      <xdr:row>80</xdr:row>
      <xdr:rowOff>38100</xdr:rowOff>
    </xdr:to>
    <xdr:sp macro="" textlink="">
      <xdr:nvSpPr>
        <xdr:cNvPr id="395" name="円/楕円 394"/>
        <xdr:cNvSpPr/>
      </xdr:nvSpPr>
      <xdr:spPr>
        <a:xfrm>
          <a:off x="1270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22877</xdr:rowOff>
    </xdr:from>
    <xdr:ext cx="762000" cy="259045"/>
    <xdr:sp macro="" textlink="">
      <xdr:nvSpPr>
        <xdr:cNvPr id="396" name="テキスト ボックス 395"/>
        <xdr:cNvSpPr txBox="1"/>
      </xdr:nvSpPr>
      <xdr:spPr>
        <a:xfrm>
          <a:off x="939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公債費以外の経常収支比率は、Ｈ２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７１．９</a:t>
          </a:r>
          <a:r>
            <a:rPr lang="ja-JP" altLang="ja-JP" sz="1100" b="0" i="0" baseline="0">
              <a:solidFill>
                <a:schemeClr val="dk1"/>
              </a:solidFill>
              <a:effectLst/>
              <a:latin typeface="+mn-lt"/>
              <a:ea typeface="+mn-ea"/>
              <a:cs typeface="+mn-cs"/>
            </a:rPr>
            <a:t>％となり、類似団体や全国平均、県平均との比較において、いずれも上回っている状況にある。</a:t>
          </a:r>
          <a:endParaRPr lang="ja-JP" altLang="ja-JP" sz="1400">
            <a:effectLst/>
          </a:endParaRPr>
        </a:p>
        <a:p>
          <a:pPr rtl="0"/>
          <a:r>
            <a:rPr lang="ja-JP" altLang="ja-JP" sz="1100" b="0" i="0" baseline="0">
              <a:solidFill>
                <a:schemeClr val="dk1"/>
              </a:solidFill>
              <a:effectLst/>
              <a:latin typeface="+mn-lt"/>
              <a:ea typeface="+mn-ea"/>
              <a:cs typeface="+mn-cs"/>
            </a:rPr>
            <a:t>　特に、扶助費や繰出金などが多額であることが要因となっている。</a:t>
          </a:r>
          <a:endParaRPr lang="ja-JP" altLang="ja-JP" sz="1400">
            <a:effectLst/>
          </a:endParaRPr>
        </a:p>
        <a:p>
          <a:pPr rtl="0"/>
          <a:r>
            <a:rPr lang="ja-JP" altLang="ja-JP" sz="1100" b="0" i="0" baseline="0">
              <a:solidFill>
                <a:schemeClr val="dk1"/>
              </a:solidFill>
              <a:effectLst/>
              <a:latin typeface="+mn-lt"/>
              <a:ea typeface="+mn-ea"/>
              <a:cs typeface="+mn-cs"/>
            </a:rPr>
            <a:t>　引き続き、施設の統廃合を含めた事務事業の見直しなどにより、効率的な行財政運営を行うことで、一層の削減に努める。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39370</xdr:rowOff>
    </xdr:to>
    <xdr:cxnSp macro="">
      <xdr:nvCxnSpPr>
        <xdr:cNvPr id="424" name="直線コネクタ 423"/>
        <xdr:cNvCxnSpPr/>
      </xdr:nvCxnSpPr>
      <xdr:spPr>
        <a:xfrm flipV="1">
          <a:off x="16510000" y="126542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11447</xdr:rowOff>
    </xdr:from>
    <xdr:ext cx="762000" cy="259045"/>
    <xdr:sp macro="" textlink="">
      <xdr:nvSpPr>
        <xdr:cNvPr id="425"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23</xdr:col>
      <xdr:colOff>628650</xdr:colOff>
      <xdr:row>81</xdr:row>
      <xdr:rowOff>39370</xdr:rowOff>
    </xdr:from>
    <xdr:to>
      <xdr:col>24</xdr:col>
      <xdr:colOff>120650</xdr:colOff>
      <xdr:row>81</xdr:row>
      <xdr:rowOff>39370</xdr:rowOff>
    </xdr:to>
    <xdr:cxnSp macro="">
      <xdr:nvCxnSpPr>
        <xdr:cNvPr id="426" name="直線コネクタ 425"/>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8" name="直線コネクタ 42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xdr:rowOff>
    </xdr:from>
    <xdr:to>
      <xdr:col>24</xdr:col>
      <xdr:colOff>31750</xdr:colOff>
      <xdr:row>76</xdr:row>
      <xdr:rowOff>58420</xdr:rowOff>
    </xdr:to>
    <xdr:cxnSp macro="">
      <xdr:nvCxnSpPr>
        <xdr:cNvPr id="429" name="直線コネクタ 428"/>
        <xdr:cNvCxnSpPr/>
      </xdr:nvCxnSpPr>
      <xdr:spPr>
        <a:xfrm flipV="1">
          <a:off x="15671800" y="13035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0"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1" name="フローチャート : 判断 430"/>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xdr:rowOff>
    </xdr:from>
    <xdr:to>
      <xdr:col>22</xdr:col>
      <xdr:colOff>565150</xdr:colOff>
      <xdr:row>76</xdr:row>
      <xdr:rowOff>58420</xdr:rowOff>
    </xdr:to>
    <xdr:cxnSp macro="">
      <xdr:nvCxnSpPr>
        <xdr:cNvPr id="432" name="直線コネクタ 431"/>
        <xdr:cNvCxnSpPr/>
      </xdr:nvCxnSpPr>
      <xdr:spPr>
        <a:xfrm>
          <a:off x="14782800" y="13035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163830</xdr:rowOff>
    </xdr:from>
    <xdr:to>
      <xdr:col>22</xdr:col>
      <xdr:colOff>615950</xdr:colOff>
      <xdr:row>76</xdr:row>
      <xdr:rowOff>93980</xdr:rowOff>
    </xdr:to>
    <xdr:sp macro="" textlink="">
      <xdr:nvSpPr>
        <xdr:cNvPr id="433" name="フローチャート : 判断 432"/>
        <xdr:cNvSpPr/>
      </xdr:nvSpPr>
      <xdr:spPr>
        <a:xfrm>
          <a:off x="15621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104157</xdr:rowOff>
    </xdr:from>
    <xdr:ext cx="736600" cy="259045"/>
    <xdr:sp macro="" textlink="">
      <xdr:nvSpPr>
        <xdr:cNvPr id="434" name="テキスト ボックス 433"/>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5080</xdr:rowOff>
    </xdr:to>
    <xdr:cxnSp macro="">
      <xdr:nvCxnSpPr>
        <xdr:cNvPr id="435" name="直線コネクタ 434"/>
        <xdr:cNvCxnSpPr/>
      </xdr:nvCxnSpPr>
      <xdr:spPr>
        <a:xfrm>
          <a:off x="13893800" y="13020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80010</xdr:rowOff>
    </xdr:from>
    <xdr:to>
      <xdr:col>21</xdr:col>
      <xdr:colOff>412750</xdr:colOff>
      <xdr:row>76</xdr:row>
      <xdr:rowOff>10161</xdr:rowOff>
    </xdr:to>
    <xdr:sp macro="" textlink="">
      <xdr:nvSpPr>
        <xdr:cNvPr id="436" name="フローチャート : 判断 435"/>
        <xdr:cNvSpPr/>
      </xdr:nvSpPr>
      <xdr:spPr>
        <a:xfrm>
          <a:off x="14732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20337</xdr:rowOff>
    </xdr:from>
    <xdr:ext cx="762000" cy="259045"/>
    <xdr:sp macro="" textlink="">
      <xdr:nvSpPr>
        <xdr:cNvPr id="437" name="テキスト ボックス 436"/>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77</xdr:row>
      <xdr:rowOff>138430</xdr:rowOff>
    </xdr:to>
    <xdr:cxnSp macro="">
      <xdr:nvCxnSpPr>
        <xdr:cNvPr id="438" name="直線コネクタ 437"/>
        <xdr:cNvCxnSpPr/>
      </xdr:nvCxnSpPr>
      <xdr:spPr>
        <a:xfrm flipV="1">
          <a:off x="13004800" y="13020039"/>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9" name="フローチャート : 判断 438"/>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40" name="テキスト ボックス 439"/>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1" name="フローチャート : 判断 440"/>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100347</xdr:rowOff>
    </xdr:from>
    <xdr:ext cx="762000" cy="259045"/>
    <xdr:sp macro="" textlink="">
      <xdr:nvSpPr>
        <xdr:cNvPr id="442" name="テキスト ボックス 441"/>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125730</xdr:rowOff>
    </xdr:from>
    <xdr:to>
      <xdr:col>24</xdr:col>
      <xdr:colOff>82550</xdr:colOff>
      <xdr:row>76</xdr:row>
      <xdr:rowOff>55880</xdr:rowOff>
    </xdr:to>
    <xdr:sp macro="" textlink="">
      <xdr:nvSpPr>
        <xdr:cNvPr id="448" name="円/楕円 447"/>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97807</xdr:rowOff>
    </xdr:from>
    <xdr:ext cx="762000" cy="259045"/>
    <xdr:sp macro="" textlink="">
      <xdr:nvSpPr>
        <xdr:cNvPr id="449" name="公債費以外該当値テキスト"/>
        <xdr:cNvSpPr txBox="1"/>
      </xdr:nvSpPr>
      <xdr:spPr>
        <a:xfrm>
          <a:off x="165989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50" name="円/楕円 449"/>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51" name="テキスト ボックス 450"/>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125730</xdr:rowOff>
    </xdr:from>
    <xdr:to>
      <xdr:col>21</xdr:col>
      <xdr:colOff>412750</xdr:colOff>
      <xdr:row>76</xdr:row>
      <xdr:rowOff>55880</xdr:rowOff>
    </xdr:to>
    <xdr:sp macro="" textlink="">
      <xdr:nvSpPr>
        <xdr:cNvPr id="452" name="円/楕円 451"/>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40657</xdr:rowOff>
    </xdr:from>
    <xdr:ext cx="762000" cy="259045"/>
    <xdr:sp macro="" textlink="">
      <xdr:nvSpPr>
        <xdr:cNvPr id="453" name="テキスト ボックス 452"/>
        <xdr:cNvSpPr txBox="1"/>
      </xdr:nvSpPr>
      <xdr:spPr>
        <a:xfrm>
          <a:off x="14401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54" name="円/楕円 453"/>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55" name="テキスト ボックス 454"/>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6" name="円/楕円 455"/>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57" name="テキスト ボックス 456"/>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山口県山陽小野田市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18148</xdr:rowOff>
    </xdr:from>
    <xdr:to>
      <xdr:col>4</xdr:col>
      <xdr:colOff>1117600</xdr:colOff>
      <xdr:row>20</xdr:row>
      <xdr:rowOff>83757</xdr:rowOff>
    </xdr:to>
    <xdr:cxnSp macro="">
      <xdr:nvCxnSpPr>
        <xdr:cNvPr id="45" name="直線コネクタ 44"/>
        <xdr:cNvCxnSpPr/>
      </xdr:nvCxnSpPr>
      <xdr:spPr bwMode="auto">
        <a:xfrm flipV="1">
          <a:off x="5651500" y="2294623"/>
          <a:ext cx="0" cy="12657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55834</xdr:rowOff>
    </xdr:from>
    <xdr:ext cx="762000" cy="259045"/>
    <xdr:sp macro="" textlink="">
      <xdr:nvSpPr>
        <xdr:cNvPr id="46" name="人口1人当たり決算額の推移最小値テキスト130"/>
        <xdr:cNvSpPr txBox="1"/>
      </xdr:nvSpPr>
      <xdr:spPr>
        <a:xfrm>
          <a:off x="5740400" y="353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49,885</a:t>
          </a:r>
          <a:endParaRPr kumimoji="1" lang="ja-JP" altLang="en-US" sz="1000" b="1">
            <a:latin typeface="ＭＳ Ｐゴシック"/>
          </a:endParaRPr>
        </a:p>
      </xdr:txBody>
    </xdr:sp>
    <xdr:clientData/>
  </xdr:oneCellAnchor>
  <xdr:twoCellAnchor>
    <xdr:from>
      <xdr:col>4</xdr:col>
      <xdr:colOff>1028700</xdr:colOff>
      <xdr:row>20</xdr:row>
      <xdr:rowOff>83757</xdr:rowOff>
    </xdr:from>
    <xdr:to>
      <xdr:col>5</xdr:col>
      <xdr:colOff>73025</xdr:colOff>
      <xdr:row>20</xdr:row>
      <xdr:rowOff>83757</xdr:rowOff>
    </xdr:to>
    <xdr:cxnSp macro="">
      <xdr:nvCxnSpPr>
        <xdr:cNvPr id="47" name="直線コネクタ 46"/>
        <xdr:cNvCxnSpPr/>
      </xdr:nvCxnSpPr>
      <xdr:spPr bwMode="auto">
        <a:xfrm>
          <a:off x="5562600" y="3560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104525</xdr:rowOff>
    </xdr:from>
    <xdr:ext cx="762000" cy="259045"/>
    <xdr:sp macro="" textlink="">
      <xdr:nvSpPr>
        <xdr:cNvPr id="48" name="人口1人当たり決算額の推移最大値テキスト130"/>
        <xdr:cNvSpPr txBox="1"/>
      </xdr:nvSpPr>
      <xdr:spPr>
        <a:xfrm>
          <a:off x="5740400" y="203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83,107</a:t>
          </a:r>
          <a:endParaRPr kumimoji="1" lang="ja-JP" altLang="en-US" sz="1000" b="1">
            <a:latin typeface="ＭＳ Ｐゴシック"/>
          </a:endParaRPr>
        </a:p>
      </xdr:txBody>
    </xdr:sp>
    <xdr:clientData/>
  </xdr:oneCellAnchor>
  <xdr:twoCellAnchor>
    <xdr:from>
      <xdr:col>4</xdr:col>
      <xdr:colOff>1028700</xdr:colOff>
      <xdr:row>13</xdr:row>
      <xdr:rowOff>18148</xdr:rowOff>
    </xdr:from>
    <xdr:to>
      <xdr:col>5</xdr:col>
      <xdr:colOff>73025</xdr:colOff>
      <xdr:row>13</xdr:row>
      <xdr:rowOff>18148</xdr:rowOff>
    </xdr:to>
    <xdr:cxnSp macro="">
      <xdr:nvCxnSpPr>
        <xdr:cNvPr id="49" name="直線コネクタ 48"/>
        <xdr:cNvCxnSpPr/>
      </xdr:nvCxnSpPr>
      <xdr:spPr bwMode="auto">
        <a:xfrm>
          <a:off x="5562600" y="2294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3480</xdr:rowOff>
    </xdr:from>
    <xdr:to>
      <xdr:col>4</xdr:col>
      <xdr:colOff>1117600</xdr:colOff>
      <xdr:row>15</xdr:row>
      <xdr:rowOff>20053</xdr:rowOff>
    </xdr:to>
    <xdr:cxnSp macro="">
      <xdr:nvCxnSpPr>
        <xdr:cNvPr id="50" name="直線コネクタ 49"/>
        <xdr:cNvCxnSpPr/>
      </xdr:nvCxnSpPr>
      <xdr:spPr bwMode="auto">
        <a:xfrm>
          <a:off x="5003800" y="2622855"/>
          <a:ext cx="6477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99445</xdr:rowOff>
    </xdr:from>
    <xdr:ext cx="762000" cy="259045"/>
    <xdr:sp macro="" textlink="">
      <xdr:nvSpPr>
        <xdr:cNvPr id="51" name="人口1人当たり決算額の推移平均値テキスト130"/>
        <xdr:cNvSpPr txBox="1"/>
      </xdr:nvSpPr>
      <xdr:spPr>
        <a:xfrm>
          <a:off x="5740400" y="271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127368</xdr:rowOff>
    </xdr:from>
    <xdr:to>
      <xdr:col>5</xdr:col>
      <xdr:colOff>34925</xdr:colOff>
      <xdr:row>16</xdr:row>
      <xdr:rowOff>57518</xdr:rowOff>
    </xdr:to>
    <xdr:sp macro="" textlink="">
      <xdr:nvSpPr>
        <xdr:cNvPr id="52" name="フローチャート : 判断 51"/>
        <xdr:cNvSpPr/>
      </xdr:nvSpPr>
      <xdr:spPr bwMode="auto">
        <a:xfrm>
          <a:off x="56007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147612</xdr:rowOff>
    </xdr:from>
    <xdr:to>
      <xdr:col>4</xdr:col>
      <xdr:colOff>469900</xdr:colOff>
      <xdr:row>15</xdr:row>
      <xdr:rowOff>3480</xdr:rowOff>
    </xdr:to>
    <xdr:cxnSp macro="">
      <xdr:nvCxnSpPr>
        <xdr:cNvPr id="53" name="直線コネクタ 52"/>
        <xdr:cNvCxnSpPr/>
      </xdr:nvCxnSpPr>
      <xdr:spPr bwMode="auto">
        <a:xfrm>
          <a:off x="4305300" y="2595537"/>
          <a:ext cx="6985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68008</xdr:rowOff>
    </xdr:from>
    <xdr:to>
      <xdr:col>4</xdr:col>
      <xdr:colOff>520700</xdr:colOff>
      <xdr:row>15</xdr:row>
      <xdr:rowOff>169608</xdr:rowOff>
    </xdr:to>
    <xdr:sp macro="" textlink="">
      <xdr:nvSpPr>
        <xdr:cNvPr id="54" name="フローチャート : 判断 53"/>
        <xdr:cNvSpPr/>
      </xdr:nvSpPr>
      <xdr:spPr bwMode="auto">
        <a:xfrm>
          <a:off x="49530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154385</xdr:rowOff>
    </xdr:from>
    <xdr:ext cx="736600" cy="259045"/>
    <xdr:sp macro="" textlink="">
      <xdr:nvSpPr>
        <xdr:cNvPr id="55" name="テキスト ボックス 54"/>
        <xdr:cNvSpPr txBox="1"/>
      </xdr:nvSpPr>
      <xdr:spPr>
        <a:xfrm>
          <a:off x="4622800" y="277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124562</xdr:rowOff>
    </xdr:from>
    <xdr:to>
      <xdr:col>3</xdr:col>
      <xdr:colOff>904875</xdr:colOff>
      <xdr:row>14</xdr:row>
      <xdr:rowOff>147612</xdr:rowOff>
    </xdr:to>
    <xdr:cxnSp macro="">
      <xdr:nvCxnSpPr>
        <xdr:cNvPr id="56" name="直線コネクタ 55"/>
        <xdr:cNvCxnSpPr/>
      </xdr:nvCxnSpPr>
      <xdr:spPr bwMode="auto">
        <a:xfrm>
          <a:off x="3606800" y="2572487"/>
          <a:ext cx="698500" cy="23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139103</xdr:rowOff>
    </xdr:from>
    <xdr:to>
      <xdr:col>3</xdr:col>
      <xdr:colOff>955675</xdr:colOff>
      <xdr:row>15</xdr:row>
      <xdr:rowOff>69253</xdr:rowOff>
    </xdr:to>
    <xdr:sp macro="" textlink="">
      <xdr:nvSpPr>
        <xdr:cNvPr id="57" name="フローチャート : 判断 56"/>
        <xdr:cNvSpPr/>
      </xdr:nvSpPr>
      <xdr:spPr bwMode="auto">
        <a:xfrm>
          <a:off x="42545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54030</xdr:rowOff>
    </xdr:from>
    <xdr:ext cx="762000" cy="259045"/>
    <xdr:sp macro="" textlink="">
      <xdr:nvSpPr>
        <xdr:cNvPr id="58" name="テキスト ボックス 57"/>
        <xdr:cNvSpPr txBox="1"/>
      </xdr:nvSpPr>
      <xdr:spPr>
        <a:xfrm>
          <a:off x="3924300" y="26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775</xdr:rowOff>
    </xdr:from>
    <xdr:to>
      <xdr:col>3</xdr:col>
      <xdr:colOff>206375</xdr:colOff>
      <xdr:row>14</xdr:row>
      <xdr:rowOff>124562</xdr:rowOff>
    </xdr:to>
    <xdr:cxnSp macro="">
      <xdr:nvCxnSpPr>
        <xdr:cNvPr id="59" name="直線コネクタ 58"/>
        <xdr:cNvCxnSpPr/>
      </xdr:nvCxnSpPr>
      <xdr:spPr bwMode="auto">
        <a:xfrm>
          <a:off x="2908300" y="2448700"/>
          <a:ext cx="698500" cy="12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10211</xdr:rowOff>
    </xdr:from>
    <xdr:to>
      <xdr:col>3</xdr:col>
      <xdr:colOff>257175</xdr:colOff>
      <xdr:row>16</xdr:row>
      <xdr:rowOff>111811</xdr:rowOff>
    </xdr:to>
    <xdr:sp macro="" textlink="">
      <xdr:nvSpPr>
        <xdr:cNvPr id="60" name="フローチャート : 判断 59"/>
        <xdr:cNvSpPr/>
      </xdr:nvSpPr>
      <xdr:spPr bwMode="auto">
        <a:xfrm>
          <a:off x="35560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96588</xdr:rowOff>
    </xdr:from>
    <xdr:ext cx="762000" cy="259045"/>
    <xdr:sp macro="" textlink="">
      <xdr:nvSpPr>
        <xdr:cNvPr id="61" name="テキスト ボックス 60"/>
        <xdr:cNvSpPr txBox="1"/>
      </xdr:nvSpPr>
      <xdr:spPr>
        <a:xfrm>
          <a:off x="32258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138417</xdr:rowOff>
    </xdr:from>
    <xdr:to>
      <xdr:col>2</xdr:col>
      <xdr:colOff>692150</xdr:colOff>
      <xdr:row>16</xdr:row>
      <xdr:rowOff>68567</xdr:rowOff>
    </xdr:to>
    <xdr:sp macro="" textlink="">
      <xdr:nvSpPr>
        <xdr:cNvPr id="62" name="フローチャート : 判断 61"/>
        <xdr:cNvSpPr/>
      </xdr:nvSpPr>
      <xdr:spPr bwMode="auto">
        <a:xfrm>
          <a:off x="2857500" y="275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53344</xdr:rowOff>
    </xdr:from>
    <xdr:ext cx="762000" cy="259045"/>
    <xdr:sp macro="" textlink="">
      <xdr:nvSpPr>
        <xdr:cNvPr id="63" name="テキスト ボックス 62"/>
        <xdr:cNvSpPr txBox="1"/>
      </xdr:nvSpPr>
      <xdr:spPr>
        <a:xfrm>
          <a:off x="2527300" y="28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140703</xdr:rowOff>
    </xdr:from>
    <xdr:to>
      <xdr:col>5</xdr:col>
      <xdr:colOff>34925</xdr:colOff>
      <xdr:row>15</xdr:row>
      <xdr:rowOff>70853</xdr:rowOff>
    </xdr:to>
    <xdr:sp macro="" textlink="">
      <xdr:nvSpPr>
        <xdr:cNvPr id="69" name="円/楕円 68"/>
        <xdr:cNvSpPr/>
      </xdr:nvSpPr>
      <xdr:spPr bwMode="auto">
        <a:xfrm>
          <a:off x="5600700" y="2588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157230</xdr:rowOff>
    </xdr:from>
    <xdr:ext cx="762000" cy="259045"/>
    <xdr:sp macro="" textlink="">
      <xdr:nvSpPr>
        <xdr:cNvPr id="70" name="人口1人当たり決算額の推移該当値テキスト130"/>
        <xdr:cNvSpPr txBox="1"/>
      </xdr:nvSpPr>
      <xdr:spPr>
        <a:xfrm>
          <a:off x="5740400" y="24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74,057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124130</xdr:rowOff>
    </xdr:from>
    <xdr:to>
      <xdr:col>4</xdr:col>
      <xdr:colOff>520700</xdr:colOff>
      <xdr:row>15</xdr:row>
      <xdr:rowOff>54280</xdr:rowOff>
    </xdr:to>
    <xdr:sp macro="" textlink="">
      <xdr:nvSpPr>
        <xdr:cNvPr id="71" name="円/楕円 70"/>
        <xdr:cNvSpPr/>
      </xdr:nvSpPr>
      <xdr:spPr bwMode="auto">
        <a:xfrm>
          <a:off x="4953000" y="257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64457</xdr:rowOff>
    </xdr:from>
    <xdr:ext cx="736600" cy="259045"/>
    <xdr:sp macro="" textlink="">
      <xdr:nvSpPr>
        <xdr:cNvPr id="72" name="テキスト ボックス 71"/>
        <xdr:cNvSpPr txBox="1"/>
      </xdr:nvSpPr>
      <xdr:spPr>
        <a:xfrm>
          <a:off x="4622800" y="234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74,492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96812</xdr:rowOff>
    </xdr:from>
    <xdr:to>
      <xdr:col>3</xdr:col>
      <xdr:colOff>955675</xdr:colOff>
      <xdr:row>15</xdr:row>
      <xdr:rowOff>26962</xdr:rowOff>
    </xdr:to>
    <xdr:sp macro="" textlink="">
      <xdr:nvSpPr>
        <xdr:cNvPr id="73" name="円/楕円 72"/>
        <xdr:cNvSpPr/>
      </xdr:nvSpPr>
      <xdr:spPr bwMode="auto">
        <a:xfrm>
          <a:off x="4254500" y="2544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37139</xdr:rowOff>
    </xdr:from>
    <xdr:ext cx="762000" cy="259045"/>
    <xdr:sp macro="" textlink="">
      <xdr:nvSpPr>
        <xdr:cNvPr id="74" name="テキスト ボックス 73"/>
        <xdr:cNvSpPr txBox="1"/>
      </xdr:nvSpPr>
      <xdr:spPr>
        <a:xfrm>
          <a:off x="3924300" y="231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75,209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73762</xdr:rowOff>
    </xdr:from>
    <xdr:to>
      <xdr:col>3</xdr:col>
      <xdr:colOff>257175</xdr:colOff>
      <xdr:row>15</xdr:row>
      <xdr:rowOff>3912</xdr:rowOff>
    </xdr:to>
    <xdr:sp macro="" textlink="">
      <xdr:nvSpPr>
        <xdr:cNvPr id="75" name="円/楕円 74"/>
        <xdr:cNvSpPr/>
      </xdr:nvSpPr>
      <xdr:spPr bwMode="auto">
        <a:xfrm>
          <a:off x="3556000" y="2521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14089</xdr:rowOff>
    </xdr:from>
    <xdr:ext cx="762000" cy="259045"/>
    <xdr:sp macro="" textlink="">
      <xdr:nvSpPr>
        <xdr:cNvPr id="76" name="テキスト ボックス 75"/>
        <xdr:cNvSpPr txBox="1"/>
      </xdr:nvSpPr>
      <xdr:spPr>
        <a:xfrm>
          <a:off x="3225800" y="229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75,814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121425</xdr:rowOff>
    </xdr:from>
    <xdr:to>
      <xdr:col>2</xdr:col>
      <xdr:colOff>692150</xdr:colOff>
      <xdr:row>14</xdr:row>
      <xdr:rowOff>51575</xdr:rowOff>
    </xdr:to>
    <xdr:sp macro="" textlink="">
      <xdr:nvSpPr>
        <xdr:cNvPr id="77" name="円/楕円 76"/>
        <xdr:cNvSpPr/>
      </xdr:nvSpPr>
      <xdr:spPr bwMode="auto">
        <a:xfrm>
          <a:off x="2857500" y="239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61752</xdr:rowOff>
    </xdr:from>
    <xdr:ext cx="762000" cy="259045"/>
    <xdr:sp macro="" textlink="">
      <xdr:nvSpPr>
        <xdr:cNvPr id="78" name="テキスト ボックス 77"/>
        <xdr:cNvSpPr txBox="1"/>
      </xdr:nvSpPr>
      <xdr:spPr>
        <a:xfrm>
          <a:off x="2527300" y="21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299784</xdr:rowOff>
    </xdr:from>
    <xdr:to>
      <xdr:col>4</xdr:col>
      <xdr:colOff>1117600</xdr:colOff>
      <xdr:row>38</xdr:row>
      <xdr:rowOff>69926</xdr:rowOff>
    </xdr:to>
    <xdr:cxnSp macro="">
      <xdr:nvCxnSpPr>
        <xdr:cNvPr id="107" name="直線コネクタ 106"/>
        <xdr:cNvCxnSpPr/>
      </xdr:nvCxnSpPr>
      <xdr:spPr bwMode="auto">
        <a:xfrm flipV="1">
          <a:off x="5651500" y="6224334"/>
          <a:ext cx="0" cy="13131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42003</xdr:rowOff>
    </xdr:from>
    <xdr:ext cx="762000" cy="259045"/>
    <xdr:sp macro="" textlink="">
      <xdr:nvSpPr>
        <xdr:cNvPr id="108" name="人口1人当たり決算額の推移最小値テキスト445"/>
        <xdr:cNvSpPr txBox="1"/>
      </xdr:nvSpPr>
      <xdr:spPr>
        <a:xfrm>
          <a:off x="5740400" y="750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4</xdr:col>
      <xdr:colOff>1028700</xdr:colOff>
      <xdr:row>38</xdr:row>
      <xdr:rowOff>69926</xdr:rowOff>
    </xdr:from>
    <xdr:to>
      <xdr:col>5</xdr:col>
      <xdr:colOff>73025</xdr:colOff>
      <xdr:row>38</xdr:row>
      <xdr:rowOff>69926</xdr:rowOff>
    </xdr:to>
    <xdr:cxnSp macro="">
      <xdr:nvCxnSpPr>
        <xdr:cNvPr id="109" name="直線コネクタ 108"/>
        <xdr:cNvCxnSpPr/>
      </xdr:nvCxnSpPr>
      <xdr:spPr bwMode="auto">
        <a:xfrm>
          <a:off x="5562600" y="7537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43261</xdr:rowOff>
    </xdr:from>
    <xdr:ext cx="762000" cy="259045"/>
    <xdr:sp macro="" textlink="">
      <xdr:nvSpPr>
        <xdr:cNvPr id="110" name="人口1人当たり決算額の推移最大値テキスト445"/>
        <xdr:cNvSpPr txBox="1"/>
      </xdr:nvSpPr>
      <xdr:spPr>
        <a:xfrm>
          <a:off x="5740400" y="596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4</xdr:col>
      <xdr:colOff>1028700</xdr:colOff>
      <xdr:row>33</xdr:row>
      <xdr:rowOff>299784</xdr:rowOff>
    </xdr:from>
    <xdr:to>
      <xdr:col>5</xdr:col>
      <xdr:colOff>73025</xdr:colOff>
      <xdr:row>33</xdr:row>
      <xdr:rowOff>299784</xdr:rowOff>
    </xdr:to>
    <xdr:cxnSp macro="">
      <xdr:nvCxnSpPr>
        <xdr:cNvPr id="111" name="直線コネクタ 110"/>
        <xdr:cNvCxnSpPr/>
      </xdr:nvCxnSpPr>
      <xdr:spPr bwMode="auto">
        <a:xfrm>
          <a:off x="5562600" y="62243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151498</xdr:rowOff>
    </xdr:from>
    <xdr:to>
      <xdr:col>4</xdr:col>
      <xdr:colOff>1117600</xdr:colOff>
      <xdr:row>34</xdr:row>
      <xdr:rowOff>225451</xdr:rowOff>
    </xdr:to>
    <xdr:cxnSp macro="">
      <xdr:nvCxnSpPr>
        <xdr:cNvPr id="112" name="直線コネクタ 111"/>
        <xdr:cNvCxnSpPr/>
      </xdr:nvCxnSpPr>
      <xdr:spPr bwMode="auto">
        <a:xfrm>
          <a:off x="5003800" y="6418948"/>
          <a:ext cx="647700" cy="73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164406</xdr:rowOff>
    </xdr:from>
    <xdr:ext cx="762000" cy="259045"/>
    <xdr:sp macro="" textlink="">
      <xdr:nvSpPr>
        <xdr:cNvPr id="113" name="人口1人当たり決算額の推移平均値テキスト445"/>
        <xdr:cNvSpPr txBox="1"/>
      </xdr:nvSpPr>
      <xdr:spPr>
        <a:xfrm>
          <a:off x="5740400" y="67747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192329</xdr:rowOff>
    </xdr:from>
    <xdr:to>
      <xdr:col>5</xdr:col>
      <xdr:colOff>34925</xdr:colOff>
      <xdr:row>35</xdr:row>
      <xdr:rowOff>293929</xdr:rowOff>
    </xdr:to>
    <xdr:sp macro="" textlink="">
      <xdr:nvSpPr>
        <xdr:cNvPr id="114" name="フローチャート : 判断 113"/>
        <xdr:cNvSpPr/>
      </xdr:nvSpPr>
      <xdr:spPr bwMode="auto">
        <a:xfrm>
          <a:off x="5600700" y="680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61278</xdr:rowOff>
    </xdr:from>
    <xdr:to>
      <xdr:col>4</xdr:col>
      <xdr:colOff>469900</xdr:colOff>
      <xdr:row>34</xdr:row>
      <xdr:rowOff>151498</xdr:rowOff>
    </xdr:to>
    <xdr:cxnSp macro="">
      <xdr:nvCxnSpPr>
        <xdr:cNvPr id="115" name="直線コネクタ 114"/>
        <xdr:cNvCxnSpPr/>
      </xdr:nvCxnSpPr>
      <xdr:spPr bwMode="auto">
        <a:xfrm>
          <a:off x="4305300" y="6328728"/>
          <a:ext cx="698500" cy="9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127292</xdr:rowOff>
    </xdr:from>
    <xdr:to>
      <xdr:col>4</xdr:col>
      <xdr:colOff>520700</xdr:colOff>
      <xdr:row>35</xdr:row>
      <xdr:rowOff>228892</xdr:rowOff>
    </xdr:to>
    <xdr:sp macro="" textlink="">
      <xdr:nvSpPr>
        <xdr:cNvPr id="116" name="フローチャート : 判断 115"/>
        <xdr:cNvSpPr/>
      </xdr:nvSpPr>
      <xdr:spPr bwMode="auto">
        <a:xfrm>
          <a:off x="4953000" y="6737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213669</xdr:rowOff>
    </xdr:from>
    <xdr:ext cx="736600" cy="259045"/>
    <xdr:sp macro="" textlink="">
      <xdr:nvSpPr>
        <xdr:cNvPr id="117" name="テキスト ボックス 116"/>
        <xdr:cNvSpPr txBox="1"/>
      </xdr:nvSpPr>
      <xdr:spPr>
        <a:xfrm>
          <a:off x="4622800" y="6824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43142</xdr:rowOff>
    </xdr:from>
    <xdr:to>
      <xdr:col>3</xdr:col>
      <xdr:colOff>904875</xdr:colOff>
      <xdr:row>34</xdr:row>
      <xdr:rowOff>61278</xdr:rowOff>
    </xdr:to>
    <xdr:cxnSp macro="">
      <xdr:nvCxnSpPr>
        <xdr:cNvPr id="118" name="直線コネクタ 117"/>
        <xdr:cNvCxnSpPr/>
      </xdr:nvCxnSpPr>
      <xdr:spPr bwMode="auto">
        <a:xfrm>
          <a:off x="3606800" y="6310592"/>
          <a:ext cx="698500" cy="18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30785</xdr:rowOff>
    </xdr:from>
    <xdr:to>
      <xdr:col>3</xdr:col>
      <xdr:colOff>955675</xdr:colOff>
      <xdr:row>35</xdr:row>
      <xdr:rowOff>132385</xdr:rowOff>
    </xdr:to>
    <xdr:sp macro="" textlink="">
      <xdr:nvSpPr>
        <xdr:cNvPr id="119" name="フローチャート : 判断 118"/>
        <xdr:cNvSpPr/>
      </xdr:nvSpPr>
      <xdr:spPr bwMode="auto">
        <a:xfrm>
          <a:off x="4254500" y="6641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117162</xdr:rowOff>
    </xdr:from>
    <xdr:ext cx="762000" cy="259045"/>
    <xdr:sp macro="" textlink="">
      <xdr:nvSpPr>
        <xdr:cNvPr id="120" name="テキスト ボックス 119"/>
        <xdr:cNvSpPr txBox="1"/>
      </xdr:nvSpPr>
      <xdr:spPr>
        <a:xfrm>
          <a:off x="3924300" y="672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22225</xdr:rowOff>
    </xdr:from>
    <xdr:to>
      <xdr:col>3</xdr:col>
      <xdr:colOff>206375</xdr:colOff>
      <xdr:row>34</xdr:row>
      <xdr:rowOff>43142</xdr:rowOff>
    </xdr:to>
    <xdr:cxnSp macro="">
      <xdr:nvCxnSpPr>
        <xdr:cNvPr id="121" name="直線コネクタ 120"/>
        <xdr:cNvCxnSpPr/>
      </xdr:nvCxnSpPr>
      <xdr:spPr bwMode="auto">
        <a:xfrm>
          <a:off x="2908300" y="6289675"/>
          <a:ext cx="698500" cy="20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237325</xdr:rowOff>
    </xdr:from>
    <xdr:to>
      <xdr:col>3</xdr:col>
      <xdr:colOff>257175</xdr:colOff>
      <xdr:row>35</xdr:row>
      <xdr:rowOff>338925</xdr:rowOff>
    </xdr:to>
    <xdr:sp macro="" textlink="">
      <xdr:nvSpPr>
        <xdr:cNvPr id="122" name="フローチャート : 判断 121"/>
        <xdr:cNvSpPr/>
      </xdr:nvSpPr>
      <xdr:spPr bwMode="auto">
        <a:xfrm>
          <a:off x="3556000" y="68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323702</xdr:rowOff>
    </xdr:from>
    <xdr:ext cx="762000" cy="259045"/>
    <xdr:sp macro="" textlink="">
      <xdr:nvSpPr>
        <xdr:cNvPr id="123" name="テキスト ボックス 122"/>
        <xdr:cNvSpPr txBox="1"/>
      </xdr:nvSpPr>
      <xdr:spPr>
        <a:xfrm>
          <a:off x="3225800" y="693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207302</xdr:rowOff>
    </xdr:from>
    <xdr:to>
      <xdr:col>2</xdr:col>
      <xdr:colOff>692150</xdr:colOff>
      <xdr:row>35</xdr:row>
      <xdr:rowOff>308902</xdr:rowOff>
    </xdr:to>
    <xdr:sp macro="" textlink="">
      <xdr:nvSpPr>
        <xdr:cNvPr id="124" name="フローチャート : 判断 123"/>
        <xdr:cNvSpPr/>
      </xdr:nvSpPr>
      <xdr:spPr bwMode="auto">
        <a:xfrm>
          <a:off x="2857500" y="6817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293679</xdr:rowOff>
    </xdr:from>
    <xdr:ext cx="762000" cy="259045"/>
    <xdr:sp macro="" textlink="">
      <xdr:nvSpPr>
        <xdr:cNvPr id="125" name="テキスト ボックス 124"/>
        <xdr:cNvSpPr txBox="1"/>
      </xdr:nvSpPr>
      <xdr:spPr>
        <a:xfrm>
          <a:off x="2527300" y="690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174651</xdr:rowOff>
    </xdr:from>
    <xdr:to>
      <xdr:col>5</xdr:col>
      <xdr:colOff>34925</xdr:colOff>
      <xdr:row>34</xdr:row>
      <xdr:rowOff>276251</xdr:rowOff>
    </xdr:to>
    <xdr:sp macro="" textlink="">
      <xdr:nvSpPr>
        <xdr:cNvPr id="131" name="円/楕円 130"/>
        <xdr:cNvSpPr/>
      </xdr:nvSpPr>
      <xdr:spPr bwMode="auto">
        <a:xfrm>
          <a:off x="5600700" y="644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19728</xdr:rowOff>
    </xdr:from>
    <xdr:ext cx="762000" cy="259045"/>
    <xdr:sp macro="" textlink="">
      <xdr:nvSpPr>
        <xdr:cNvPr id="132" name="人口1人当たり決算額の推移該当値テキスト445"/>
        <xdr:cNvSpPr txBox="1"/>
      </xdr:nvSpPr>
      <xdr:spPr>
        <a:xfrm>
          <a:off x="5740400" y="628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27,916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100698</xdr:rowOff>
    </xdr:from>
    <xdr:to>
      <xdr:col>4</xdr:col>
      <xdr:colOff>520700</xdr:colOff>
      <xdr:row>34</xdr:row>
      <xdr:rowOff>202298</xdr:rowOff>
    </xdr:to>
    <xdr:sp macro="" textlink="">
      <xdr:nvSpPr>
        <xdr:cNvPr id="133" name="円/楕円 132"/>
        <xdr:cNvSpPr/>
      </xdr:nvSpPr>
      <xdr:spPr bwMode="auto">
        <a:xfrm>
          <a:off x="4953000" y="636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212475</xdr:rowOff>
    </xdr:from>
    <xdr:ext cx="736600" cy="259045"/>
    <xdr:sp macro="" textlink="">
      <xdr:nvSpPr>
        <xdr:cNvPr id="134" name="テキスト ボックス 133"/>
        <xdr:cNvSpPr txBox="1"/>
      </xdr:nvSpPr>
      <xdr:spPr>
        <a:xfrm>
          <a:off x="4622800" y="613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29,857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10478</xdr:rowOff>
    </xdr:from>
    <xdr:to>
      <xdr:col>3</xdr:col>
      <xdr:colOff>955675</xdr:colOff>
      <xdr:row>34</xdr:row>
      <xdr:rowOff>112078</xdr:rowOff>
    </xdr:to>
    <xdr:sp macro="" textlink="">
      <xdr:nvSpPr>
        <xdr:cNvPr id="135" name="円/楕円 134"/>
        <xdr:cNvSpPr/>
      </xdr:nvSpPr>
      <xdr:spPr bwMode="auto">
        <a:xfrm>
          <a:off x="4254500" y="6277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122255</xdr:rowOff>
    </xdr:from>
    <xdr:ext cx="762000" cy="259045"/>
    <xdr:sp macro="" textlink="">
      <xdr:nvSpPr>
        <xdr:cNvPr id="136" name="テキスト ボックス 135"/>
        <xdr:cNvSpPr txBox="1"/>
      </xdr:nvSpPr>
      <xdr:spPr>
        <a:xfrm>
          <a:off x="39243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32,225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335242</xdr:rowOff>
    </xdr:from>
    <xdr:to>
      <xdr:col>3</xdr:col>
      <xdr:colOff>257175</xdr:colOff>
      <xdr:row>34</xdr:row>
      <xdr:rowOff>93942</xdr:rowOff>
    </xdr:to>
    <xdr:sp macro="" textlink="">
      <xdr:nvSpPr>
        <xdr:cNvPr id="137" name="円/楕円 136"/>
        <xdr:cNvSpPr/>
      </xdr:nvSpPr>
      <xdr:spPr bwMode="auto">
        <a:xfrm>
          <a:off x="3556000" y="625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104119</xdr:rowOff>
    </xdr:from>
    <xdr:ext cx="762000" cy="259045"/>
    <xdr:sp macro="" textlink="">
      <xdr:nvSpPr>
        <xdr:cNvPr id="138" name="テキスト ボックス 137"/>
        <xdr:cNvSpPr txBox="1"/>
      </xdr:nvSpPr>
      <xdr:spPr>
        <a:xfrm>
          <a:off x="3225800" y="60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32,701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314325</xdr:rowOff>
    </xdr:from>
    <xdr:to>
      <xdr:col>2</xdr:col>
      <xdr:colOff>692150</xdr:colOff>
      <xdr:row>34</xdr:row>
      <xdr:rowOff>73025</xdr:rowOff>
    </xdr:to>
    <xdr:sp macro="" textlink="">
      <xdr:nvSpPr>
        <xdr:cNvPr id="139" name="円/楕円 138"/>
        <xdr:cNvSpPr/>
      </xdr:nvSpPr>
      <xdr:spPr bwMode="auto">
        <a:xfrm>
          <a:off x="2857500" y="623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83202</xdr:rowOff>
    </xdr:from>
    <xdr:ext cx="762000" cy="259045"/>
    <xdr:sp macro="" textlink="">
      <xdr:nvSpPr>
        <xdr:cNvPr id="140" name="テキスト ボックス 139"/>
        <xdr:cNvSpPr txBox="1"/>
      </xdr:nvSpPr>
      <xdr:spPr>
        <a:xfrm>
          <a:off x="25273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前年度に引き続き、景気の低迷等による</a:t>
          </a:r>
          <a:r>
            <a:rPr lang="ja-JP" altLang="ja-JP" sz="1100" b="0" i="0" baseline="0">
              <a:solidFill>
                <a:schemeClr val="dk1"/>
              </a:solidFill>
              <a:effectLst/>
              <a:latin typeface="+mn-lt"/>
              <a:ea typeface="+mn-ea"/>
              <a:cs typeface="+mn-cs"/>
            </a:rPr>
            <a:t>地方税の減</a:t>
          </a:r>
          <a:r>
            <a:rPr lang="ja-JP" altLang="en-US" sz="1100" b="0" i="0" baseline="0">
              <a:solidFill>
                <a:schemeClr val="dk1"/>
              </a:solidFill>
              <a:effectLst/>
              <a:latin typeface="+mn-lt"/>
              <a:ea typeface="+mn-ea"/>
              <a:cs typeface="+mn-cs"/>
            </a:rPr>
            <a:t>の影響が大きいが、財政調整基金残高が１２．７９％、実質収支額が３．２２％となり、数値的には改善傾向にある。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県内他市や類似団体との比較においては、財政調整基金残高等は低く、財政状況は厳しい状況にある</a:t>
          </a:r>
          <a:r>
            <a:rPr lang="ja-JP" altLang="en-US" sz="1100" b="0" i="0" baseline="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今後も収支の均衡を保ちつつ、健全財政の堅持に努める。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２０年度に、急激な医療費の増高により収支の不足を生じた国民健康保険事業特別会計については、平成２１年度まで実質赤字比率となっていたが、一般会計からの繰出や平成２３年度の保険料の見直しなどにより、平成２５年度には実質収支比率は２．０１％となった。</a:t>
          </a:r>
          <a:endParaRPr lang="ja-JP" altLang="ja-JP" sz="1400">
            <a:effectLst/>
          </a:endParaRPr>
        </a:p>
        <a:p>
          <a:pPr rtl="0"/>
          <a:r>
            <a:rPr lang="ja-JP" altLang="ja-JP" sz="1100" b="0" i="0" baseline="0">
              <a:solidFill>
                <a:schemeClr val="dk1"/>
              </a:solidFill>
              <a:effectLst/>
              <a:latin typeface="+mn-lt"/>
              <a:ea typeface="+mn-ea"/>
              <a:cs typeface="+mn-cs"/>
            </a:rPr>
            <a:t>　また、小型自動車競走事業特別会計については、その競走事業の運営を包括的民間委託により実施しており、平成１９年度末の累積赤字額９２５百万円は、平成２５年度末には５４１百万円までに縮減し、▲３．３６の実質収支比率となっている。</a:t>
          </a:r>
          <a:endParaRPr lang="ja-JP" altLang="ja-JP" sz="1400">
            <a:effectLst/>
          </a:endParaRPr>
        </a:p>
        <a:p>
          <a:pPr rtl="0"/>
          <a:r>
            <a:rPr lang="ja-JP" altLang="ja-JP" sz="1100" b="0" i="0" baseline="0">
              <a:solidFill>
                <a:schemeClr val="dk1"/>
              </a:solidFill>
              <a:effectLst/>
              <a:latin typeface="+mn-lt"/>
              <a:ea typeface="+mn-ea"/>
              <a:cs typeface="+mn-cs"/>
            </a:rPr>
            <a:t>　一方、水道事業会計や工業用水道事業会計においては、安定して実質収支は黒字であり、また一般会計をはじめ、他の会計においても黒字となっている。</a:t>
          </a:r>
          <a:endParaRPr lang="ja-JP" altLang="ja-JP" sz="1400">
            <a:effectLst/>
          </a:endParaRPr>
        </a:p>
        <a:p>
          <a:pPr rtl="0"/>
          <a:r>
            <a:rPr lang="ja-JP" altLang="ja-JP" sz="1100" b="0" i="0" baseline="0">
              <a:solidFill>
                <a:schemeClr val="dk1"/>
              </a:solidFill>
              <a:effectLst/>
              <a:latin typeface="+mn-lt"/>
              <a:ea typeface="+mn-ea"/>
              <a:cs typeface="+mn-cs"/>
            </a:rPr>
            <a:t>　市全体での連結実質収支比率は、１３．６７％の黒字となっており、引き続き適切な財政運営に努める。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元利償還金については、過去の経済対策に伴う大型事業における地方債償還金に加え、臨時財政対策債の償還額</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増加して</a:t>
          </a:r>
          <a:r>
            <a:rPr lang="ja-JP" altLang="en-US" sz="1100" b="0" i="0" baseline="0">
              <a:solidFill>
                <a:schemeClr val="dk1"/>
              </a:solidFill>
              <a:effectLst/>
              <a:latin typeface="+mn-lt"/>
              <a:ea typeface="+mn-ea"/>
              <a:cs typeface="+mn-cs"/>
            </a:rPr>
            <a:t>いるものの、他の普通建設事業債等の償還額の減により、０．８２</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一方で、算入公債費等は、臨時財政対策債や合併特例債が増加していることに加え、通常の地方債の発行の際は、算入率の高い地方債を厳選することとしており、昨年度より</a:t>
          </a:r>
          <a:r>
            <a:rPr lang="ja-JP" altLang="en-US" sz="1100" b="0" i="0" baseline="0">
              <a:solidFill>
                <a:schemeClr val="dk1"/>
              </a:solidFill>
              <a:effectLst/>
              <a:latin typeface="+mn-lt"/>
              <a:ea typeface="+mn-ea"/>
              <a:cs typeface="+mn-cs"/>
            </a:rPr>
            <a:t>３．９４</a:t>
          </a:r>
          <a:r>
            <a:rPr lang="ja-JP" altLang="ja-JP" sz="1100" b="0" i="0" baseline="0">
              <a:solidFill>
                <a:schemeClr val="dk1"/>
              </a:solidFill>
              <a:effectLst/>
              <a:latin typeface="+mn-lt"/>
              <a:ea typeface="+mn-ea"/>
              <a:cs typeface="+mn-cs"/>
            </a:rPr>
            <a:t>％の増となっている。</a:t>
          </a:r>
          <a:endParaRPr lang="ja-JP" altLang="ja-JP" sz="1400">
            <a:effectLst/>
          </a:endParaRPr>
        </a:p>
        <a:p>
          <a:pPr rtl="0"/>
          <a:r>
            <a:rPr lang="ja-JP" altLang="ja-JP" sz="1100" b="0" i="0" baseline="0">
              <a:solidFill>
                <a:schemeClr val="dk1"/>
              </a:solidFill>
              <a:effectLst/>
              <a:latin typeface="+mn-lt"/>
              <a:ea typeface="+mn-ea"/>
              <a:cs typeface="+mn-cs"/>
            </a:rPr>
            <a:t>　実質公債費比率の分子は、年々</a:t>
          </a:r>
          <a:r>
            <a:rPr lang="ja-JP" altLang="en-US" sz="1100" b="0" i="0" baseline="0">
              <a:solidFill>
                <a:schemeClr val="dk1"/>
              </a:solidFill>
              <a:effectLst/>
              <a:latin typeface="+mn-lt"/>
              <a:ea typeface="+mn-ea"/>
              <a:cs typeface="+mn-cs"/>
            </a:rPr>
            <a:t>減少傾向に</a:t>
          </a:r>
          <a:r>
            <a:rPr lang="ja-JP" altLang="ja-JP" sz="1100" b="0" i="0" baseline="0">
              <a:solidFill>
                <a:schemeClr val="dk1"/>
              </a:solidFill>
              <a:effectLst/>
              <a:latin typeface="+mn-lt"/>
              <a:ea typeface="+mn-ea"/>
              <a:cs typeface="+mn-cs"/>
            </a:rPr>
            <a:t>あるが、類似団体や県内他市と比較して、比率自体は依然として高い状況にある。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地方債現在高については、類似団体と比較して高く、また公営企業債等繰入見込額についても、下水道事業の建設事業債に対する繰出見込額が多くなっている。</a:t>
          </a:r>
          <a:endParaRPr lang="ja-JP" altLang="ja-JP" sz="1400">
            <a:effectLst/>
          </a:endParaRPr>
        </a:p>
        <a:p>
          <a:pPr rtl="0"/>
          <a:r>
            <a:rPr lang="ja-JP" altLang="ja-JP" sz="1100" b="0" i="0" baseline="0">
              <a:solidFill>
                <a:schemeClr val="dk1"/>
              </a:solidFill>
              <a:effectLst/>
              <a:latin typeface="+mn-lt"/>
              <a:ea typeface="+mn-ea"/>
              <a:cs typeface="+mn-cs"/>
            </a:rPr>
            <a:t>　債務負担行為に基づく支出予定額は、減少</a:t>
          </a:r>
          <a:r>
            <a:rPr lang="ja-JP" altLang="en-US" sz="1100" b="0" i="0" baseline="0">
              <a:solidFill>
                <a:schemeClr val="dk1"/>
              </a:solidFill>
              <a:effectLst/>
              <a:latin typeface="+mn-lt"/>
              <a:ea typeface="+mn-ea"/>
              <a:cs typeface="+mn-cs"/>
            </a:rPr>
            <a:t>傾向にある。</a:t>
          </a:r>
          <a:endParaRPr lang="ja-JP" altLang="ja-JP" sz="1400">
            <a:effectLst/>
          </a:endParaRPr>
        </a:p>
        <a:p>
          <a:pPr rtl="0"/>
          <a:r>
            <a:rPr lang="ja-JP" altLang="ja-JP" sz="1100" b="0" i="0" baseline="0">
              <a:solidFill>
                <a:schemeClr val="dk1"/>
              </a:solidFill>
              <a:effectLst/>
              <a:latin typeface="+mn-lt"/>
              <a:ea typeface="+mn-ea"/>
              <a:cs typeface="+mn-cs"/>
            </a:rPr>
            <a:t>　退職手当負担見込額は、職員数の減により減少はしているものの、直営事業が多いため、その額は類似団体と比較して多額である。</a:t>
          </a:r>
          <a:endParaRPr lang="ja-JP" altLang="ja-JP" sz="1400">
            <a:effectLst/>
          </a:endParaRPr>
        </a:p>
        <a:p>
          <a:pPr rtl="0"/>
          <a:r>
            <a:rPr lang="ja-JP" altLang="ja-JP" sz="1100" b="0" i="0" baseline="0">
              <a:solidFill>
                <a:schemeClr val="dk1"/>
              </a:solidFill>
              <a:effectLst/>
              <a:latin typeface="+mn-lt"/>
              <a:ea typeface="+mn-ea"/>
              <a:cs typeface="+mn-cs"/>
            </a:rPr>
            <a:t>　一方で、充当可能基金については、額は低いが徐々に増加しており、また交付税算入率の高い地方債の発行に努めており、基準財政需要額算入見込額も増加している。</a:t>
          </a:r>
          <a:endParaRPr lang="ja-JP" altLang="ja-JP" sz="1400">
            <a:effectLst/>
          </a:endParaRPr>
        </a:p>
        <a:p>
          <a:pPr rtl="0"/>
          <a:r>
            <a:rPr lang="ja-JP" altLang="ja-JP" sz="1100" b="0" i="0" baseline="0">
              <a:solidFill>
                <a:schemeClr val="dk1"/>
              </a:solidFill>
              <a:effectLst/>
              <a:latin typeface="+mn-lt"/>
              <a:ea typeface="+mn-ea"/>
              <a:cs typeface="+mn-cs"/>
            </a:rPr>
            <a:t>　今後、合併特例債事業が本格化していくことから、将来負担比率の動向を見定める必要がある。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26756160</v>
      </c>
      <c r="BO4" s="349"/>
      <c r="BP4" s="349"/>
      <c r="BQ4" s="349"/>
      <c r="BR4" s="349"/>
      <c r="BS4" s="349"/>
      <c r="BT4" s="349"/>
      <c r="BU4" s="350"/>
      <c r="BV4" s="348">
        <v>25679871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3.2</v>
      </c>
      <c r="CU4" s="355"/>
      <c r="CV4" s="355"/>
      <c r="CW4" s="355"/>
      <c r="CX4" s="355"/>
      <c r="CY4" s="355"/>
      <c r="CZ4" s="355"/>
      <c r="DA4" s="356"/>
      <c r="DB4" s="354">
        <v>2.6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26185484</v>
      </c>
      <c r="BO5" s="386"/>
      <c r="BP5" s="386"/>
      <c r="BQ5" s="386"/>
      <c r="BR5" s="386"/>
      <c r="BS5" s="386"/>
      <c r="BT5" s="386"/>
      <c r="BU5" s="387"/>
      <c r="BV5" s="385">
        <v>25200114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93.6</v>
      </c>
      <c r="CU5" s="383"/>
      <c r="CV5" s="383"/>
      <c r="CW5" s="383"/>
      <c r="CX5" s="383"/>
      <c r="CY5" s="383"/>
      <c r="CZ5" s="383"/>
      <c r="DA5" s="384"/>
      <c r="DB5" s="382">
        <v>94.8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570676</v>
      </c>
      <c r="BO6" s="386"/>
      <c r="BP6" s="386"/>
      <c r="BQ6" s="386"/>
      <c r="BR6" s="386"/>
      <c r="BS6" s="386"/>
      <c r="BT6" s="386"/>
      <c r="BU6" s="387"/>
      <c r="BV6" s="385">
        <v>479757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103.8</v>
      </c>
      <c r="CU6" s="423"/>
      <c r="CV6" s="423"/>
      <c r="CW6" s="423"/>
      <c r="CX6" s="423"/>
      <c r="CY6" s="423"/>
      <c r="CZ6" s="423"/>
      <c r="DA6" s="424"/>
      <c r="DB6" s="422">
        <v>104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53137</v>
      </c>
      <c r="BO7" s="386"/>
      <c r="BP7" s="386"/>
      <c r="BQ7" s="386"/>
      <c r="BR7" s="386"/>
      <c r="BS7" s="386"/>
      <c r="BT7" s="386"/>
      <c r="BU7" s="387"/>
      <c r="BV7" s="385">
        <v>67651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16090060</v>
      </c>
      <c r="CU7" s="386"/>
      <c r="CV7" s="386"/>
      <c r="CW7" s="386"/>
      <c r="CX7" s="386"/>
      <c r="CY7" s="386"/>
      <c r="CZ7" s="386"/>
      <c r="DA7" s="387"/>
      <c r="DB7" s="385">
        <v>15879217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517539</v>
      </c>
      <c r="BO8" s="386"/>
      <c r="BP8" s="386"/>
      <c r="BQ8" s="386"/>
      <c r="BR8" s="386"/>
      <c r="BS8" s="386"/>
      <c r="BT8" s="386"/>
      <c r="BU8" s="387"/>
      <c r="BV8" s="385">
        <v>412106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0.68</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64550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105433</v>
      </c>
      <c r="BO9" s="386"/>
      <c r="BP9" s="386"/>
      <c r="BQ9" s="386"/>
      <c r="BR9" s="386"/>
      <c r="BS9" s="386"/>
      <c r="BT9" s="386"/>
      <c r="BU9" s="387"/>
      <c r="BV9" s="385">
        <v>-270541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19.399999999999999</v>
      </c>
      <c r="CU9" s="383"/>
      <c r="CV9" s="383"/>
      <c r="CW9" s="383"/>
      <c r="CX9" s="383"/>
      <c r="CY9" s="383"/>
      <c r="CZ9" s="383"/>
      <c r="DA9" s="384"/>
      <c r="DB9" s="382">
        <v>19.600000000000001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66261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512020</v>
      </c>
      <c r="BO10" s="386"/>
      <c r="BP10" s="386"/>
      <c r="BQ10" s="386"/>
      <c r="BR10" s="386"/>
      <c r="BS10" s="386"/>
      <c r="BT10" s="386"/>
      <c r="BU10" s="387"/>
      <c r="BV10" s="385">
        <v>434529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v>32600</v>
      </c>
      <c r="BO11" s="386"/>
      <c r="BP11" s="386"/>
      <c r="BQ11" s="386"/>
      <c r="BR11" s="386"/>
      <c r="BS11" s="386"/>
      <c r="BT11" s="386"/>
      <c r="BU11" s="387"/>
      <c r="BV11" s="385">
        <v>24536</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64959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294</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64268</v>
      </c>
      <c r="S13" s="467"/>
      <c r="T13" s="467"/>
      <c r="U13" s="467"/>
      <c r="V13" s="468"/>
      <c r="W13" s="401" t="s">
        <v>123</v>
      </c>
      <c r="X13" s="402"/>
      <c r="Y13" s="402"/>
      <c r="Z13" s="402"/>
      <c r="AA13" s="402"/>
      <c r="AB13" s="392"/>
      <c r="AC13" s="436">
        <v>936</v>
      </c>
      <c r="AD13" s="437"/>
      <c r="AE13" s="437"/>
      <c r="AF13" s="437"/>
      <c r="AG13" s="476"/>
      <c r="AH13" s="436">
        <v>1367</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649759</v>
      </c>
      <c r="BO13" s="386"/>
      <c r="BP13" s="386"/>
      <c r="BQ13" s="386"/>
      <c r="BR13" s="386"/>
      <c r="BS13" s="386"/>
      <c r="BT13" s="386"/>
      <c r="BU13" s="387"/>
      <c r="BV13" s="385">
        <v>188524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14.5</v>
      </c>
      <c r="CU13" s="383"/>
      <c r="CV13" s="383"/>
      <c r="CW13" s="383"/>
      <c r="CX13" s="383"/>
      <c r="CY13" s="383"/>
      <c r="CZ13" s="383"/>
      <c r="DA13" s="384"/>
      <c r="DB13" s="382">
        <v>15.3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65275</v>
      </c>
      <c r="S14" s="467"/>
      <c r="T14" s="467"/>
      <c r="U14" s="467"/>
      <c r="V14" s="468"/>
      <c r="W14" s="375"/>
      <c r="X14" s="376"/>
      <c r="Y14" s="376"/>
      <c r="Z14" s="376"/>
      <c r="AA14" s="376"/>
      <c r="AB14" s="365"/>
      <c r="AC14" s="469">
        <v>3.3</v>
      </c>
      <c r="AD14" s="470"/>
      <c r="AE14" s="470"/>
      <c r="AF14" s="470"/>
      <c r="AG14" s="471"/>
      <c r="AH14" s="469">
        <v>4.4000000000000004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65.7</v>
      </c>
      <c r="CU14" s="481"/>
      <c r="CV14" s="481"/>
      <c r="CW14" s="481"/>
      <c r="CX14" s="481"/>
      <c r="CY14" s="481"/>
      <c r="CZ14" s="481"/>
      <c r="DA14" s="482"/>
      <c r="DB14" s="480">
        <v>82.1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64577</v>
      </c>
      <c r="S15" s="467"/>
      <c r="T15" s="467"/>
      <c r="U15" s="467"/>
      <c r="V15" s="468"/>
      <c r="W15" s="401" t="s">
        <v>130</v>
      </c>
      <c r="X15" s="402"/>
      <c r="Y15" s="402"/>
      <c r="Z15" s="402"/>
      <c r="AA15" s="402"/>
      <c r="AB15" s="392"/>
      <c r="AC15" s="436">
        <v>9569</v>
      </c>
      <c r="AD15" s="437"/>
      <c r="AE15" s="437"/>
      <c r="AF15" s="437"/>
      <c r="AG15" s="476"/>
      <c r="AH15" s="436">
        <v>10593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7803617</v>
      </c>
      <c r="BO15" s="349"/>
      <c r="BP15" s="349"/>
      <c r="BQ15" s="349"/>
      <c r="BR15" s="349"/>
      <c r="BS15" s="349"/>
      <c r="BT15" s="349"/>
      <c r="BU15" s="350"/>
      <c r="BV15" s="348">
        <v>7890961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33.5</v>
      </c>
      <c r="AD16" s="470"/>
      <c r="AE16" s="470"/>
      <c r="AF16" s="470"/>
      <c r="AG16" s="471"/>
      <c r="AH16" s="469">
        <v>33.9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11412742</v>
      </c>
      <c r="BO16" s="386"/>
      <c r="BP16" s="386"/>
      <c r="BQ16" s="386"/>
      <c r="BR16" s="386"/>
      <c r="BS16" s="386"/>
      <c r="BT16" s="386"/>
      <c r="BU16" s="387"/>
      <c r="BV16" s="385">
        <v>11364291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18055</v>
      </c>
      <c r="AD17" s="437"/>
      <c r="AE17" s="437"/>
      <c r="AF17" s="437"/>
      <c r="AG17" s="476"/>
      <c r="AH17" s="436">
        <v>19091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10113841</v>
      </c>
      <c r="BO17" s="386"/>
      <c r="BP17" s="386"/>
      <c r="BQ17" s="386"/>
      <c r="BR17" s="386"/>
      <c r="BS17" s="386"/>
      <c r="BT17" s="386"/>
      <c r="BU17" s="387"/>
      <c r="BV17" s="385">
        <v>10232570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132.99</v>
      </c>
      <c r="M18" s="498"/>
      <c r="N18" s="498"/>
      <c r="O18" s="498"/>
      <c r="P18" s="498"/>
      <c r="Q18" s="498"/>
      <c r="R18" s="499"/>
      <c r="S18" s="499"/>
      <c r="T18" s="499"/>
      <c r="U18" s="499"/>
      <c r="V18" s="500"/>
      <c r="W18" s="403"/>
      <c r="X18" s="404"/>
      <c r="Y18" s="404"/>
      <c r="Z18" s="404"/>
      <c r="AA18" s="404"/>
      <c r="AB18" s="395"/>
      <c r="AC18" s="501">
        <v>63.2</v>
      </c>
      <c r="AD18" s="502"/>
      <c r="AE18" s="502"/>
      <c r="AF18" s="502"/>
      <c r="AG18" s="503"/>
      <c r="AH18" s="501">
        <v>61.1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15205403</v>
      </c>
      <c r="BO18" s="386"/>
      <c r="BP18" s="386"/>
      <c r="BQ18" s="386"/>
      <c r="BR18" s="386"/>
      <c r="BS18" s="386"/>
      <c r="BT18" s="386"/>
      <c r="BU18" s="387"/>
      <c r="BV18" s="385">
        <v>15203079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485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18316974</v>
      </c>
      <c r="BO19" s="386"/>
      <c r="BP19" s="386"/>
      <c r="BQ19" s="386"/>
      <c r="BR19" s="386"/>
      <c r="BS19" s="386"/>
      <c r="BT19" s="386"/>
      <c r="BU19" s="387"/>
      <c r="BV19" s="385">
        <v>18305585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25536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27145350</v>
      </c>
      <c r="BO23" s="386"/>
      <c r="BP23" s="386"/>
      <c r="BQ23" s="386"/>
      <c r="BR23" s="386"/>
      <c r="BS23" s="386"/>
      <c r="BT23" s="386"/>
      <c r="BU23" s="387"/>
      <c r="BV23" s="385">
        <v>27548124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8181</v>
      </c>
      <c r="R24" s="437"/>
      <c r="S24" s="437"/>
      <c r="T24" s="437"/>
      <c r="U24" s="437"/>
      <c r="V24" s="476"/>
      <c r="W24" s="531"/>
      <c r="X24" s="519"/>
      <c r="Y24" s="520"/>
      <c r="Z24" s="435" t="s">
        <v>153</v>
      </c>
      <c r="AA24" s="415"/>
      <c r="AB24" s="415"/>
      <c r="AC24" s="415"/>
      <c r="AD24" s="415"/>
      <c r="AE24" s="415"/>
      <c r="AF24" s="415"/>
      <c r="AG24" s="416"/>
      <c r="AH24" s="436">
        <v>427</v>
      </c>
      <c r="AI24" s="437"/>
      <c r="AJ24" s="437"/>
      <c r="AK24" s="437"/>
      <c r="AL24" s="476"/>
      <c r="AM24" s="436">
        <v>1377075</v>
      </c>
      <c r="AN24" s="437"/>
      <c r="AO24" s="437"/>
      <c r="AP24" s="437"/>
      <c r="AQ24" s="437"/>
      <c r="AR24" s="476"/>
      <c r="AS24" s="436">
        <v>3225</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19635409</v>
      </c>
      <c r="BO24" s="386"/>
      <c r="BP24" s="386"/>
      <c r="BQ24" s="386"/>
      <c r="BR24" s="386"/>
      <c r="BS24" s="386"/>
      <c r="BT24" s="386"/>
      <c r="BU24" s="387"/>
      <c r="BV24" s="385">
        <v>18637699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6660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6585639</v>
      </c>
      <c r="BO25" s="349"/>
      <c r="BP25" s="349"/>
      <c r="BQ25" s="349"/>
      <c r="BR25" s="349"/>
      <c r="BS25" s="349"/>
      <c r="BT25" s="349"/>
      <c r="BU25" s="350"/>
      <c r="BV25" s="348">
        <v>7020960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5895</v>
      </c>
      <c r="R26" s="437"/>
      <c r="S26" s="437"/>
      <c r="T26" s="437"/>
      <c r="U26" s="437"/>
      <c r="V26" s="476"/>
      <c r="W26" s="531"/>
      <c r="X26" s="519"/>
      <c r="Y26" s="520"/>
      <c r="Z26" s="435" t="s">
        <v>159</v>
      </c>
      <c r="AA26" s="539"/>
      <c r="AB26" s="539"/>
      <c r="AC26" s="539"/>
      <c r="AD26" s="539"/>
      <c r="AE26" s="539"/>
      <c r="AF26" s="539"/>
      <c r="AG26" s="540"/>
      <c r="AH26" s="436">
        <v>89</v>
      </c>
      <c r="AI26" s="437"/>
      <c r="AJ26" s="437"/>
      <c r="AK26" s="437"/>
      <c r="AL26" s="476"/>
      <c r="AM26" s="436">
        <v>300197</v>
      </c>
      <c r="AN26" s="437"/>
      <c r="AO26" s="437"/>
      <c r="AP26" s="437"/>
      <c r="AQ26" s="437"/>
      <c r="AR26" s="476"/>
      <c r="AS26" s="436">
        <v>3373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4140</v>
      </c>
      <c r="R27" s="437"/>
      <c r="S27" s="437"/>
      <c r="T27" s="437"/>
      <c r="U27" s="437"/>
      <c r="V27" s="476"/>
      <c r="W27" s="531"/>
      <c r="X27" s="519"/>
      <c r="Y27" s="520"/>
      <c r="Z27" s="435" t="s">
        <v>162</v>
      </c>
      <c r="AA27" s="415"/>
      <c r="AB27" s="415"/>
      <c r="AC27" s="415"/>
      <c r="AD27" s="415"/>
      <c r="AE27" s="415"/>
      <c r="AF27" s="415"/>
      <c r="AG27" s="416"/>
      <c r="AH27" s="436">
        <v>4</v>
      </c>
      <c r="AI27" s="437"/>
      <c r="AJ27" s="437"/>
      <c r="AK27" s="437"/>
      <c r="AL27" s="476"/>
      <c r="AM27" s="436">
        <v>13480</v>
      </c>
      <c r="AN27" s="437"/>
      <c r="AO27" s="437"/>
      <c r="AP27" s="437"/>
      <c r="AQ27" s="437"/>
      <c r="AR27" s="476"/>
      <c r="AS27" s="436">
        <v>3370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3618</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2058654</v>
      </c>
      <c r="BO28" s="349"/>
      <c r="BP28" s="349"/>
      <c r="BQ28" s="349"/>
      <c r="BR28" s="349"/>
      <c r="BS28" s="349"/>
      <c r="BT28" s="349"/>
      <c r="BU28" s="350"/>
      <c r="BV28" s="348">
        <v>1546928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22</v>
      </c>
      <c r="M29" s="437"/>
      <c r="N29" s="437"/>
      <c r="O29" s="437"/>
      <c r="P29" s="476"/>
      <c r="Q29" s="436">
        <v>3330</v>
      </c>
      <c r="R29" s="437"/>
      <c r="S29" s="437"/>
      <c r="T29" s="437"/>
      <c r="U29" s="437"/>
      <c r="V29" s="476"/>
      <c r="W29" s="531"/>
      <c r="X29" s="519"/>
      <c r="Y29" s="520"/>
      <c r="Z29" s="435" t="s">
        <v>169</v>
      </c>
      <c r="AA29" s="415"/>
      <c r="AB29" s="415"/>
      <c r="AC29" s="415"/>
      <c r="AD29" s="415"/>
      <c r="AE29" s="415"/>
      <c r="AF29" s="415"/>
      <c r="AG29" s="416"/>
      <c r="AH29" s="436">
        <v>431</v>
      </c>
      <c r="AI29" s="437"/>
      <c r="AJ29" s="437"/>
      <c r="AK29" s="437"/>
      <c r="AL29" s="476"/>
      <c r="AM29" s="436">
        <v>1390555</v>
      </c>
      <c r="AN29" s="437"/>
      <c r="AO29" s="437"/>
      <c r="AP29" s="437"/>
      <c r="AQ29" s="437"/>
      <c r="AR29" s="476"/>
      <c r="AS29" s="436">
        <v>3226</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604738</v>
      </c>
      <c r="BO29" s="386"/>
      <c r="BP29" s="386"/>
      <c r="BQ29" s="386"/>
      <c r="BR29" s="386"/>
      <c r="BS29" s="386"/>
      <c r="BT29" s="386"/>
      <c r="BU29" s="387"/>
      <c r="BV29" s="385">
        <v>614061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100.7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2613907</v>
      </c>
      <c r="BO30" s="553"/>
      <c r="BP30" s="553"/>
      <c r="BQ30" s="553"/>
      <c r="BR30" s="553"/>
      <c r="BS30" s="553"/>
      <c r="BT30" s="553"/>
      <c r="BU30" s="554"/>
      <c r="BV30" s="552">
        <v>2645366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IF('各会計、関係団体の財政状況及び健全化判断比率'!B36="","",'各会計、関係団体の財政状況及び健全化判断比率'!B36)</f>
        <v>地方卸売市場事業特別会計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養護老人ホーム長生園組合（一般会計）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23</v>
      </c>
      <c r="CP34" s="564"/>
      <c r="CQ34" s="565" t="str">
        <f>IF('各会計、関係団体の財政状況及び健全化判断比率'!BS7="","",'各会計、関係団体の財政状況及び健全化判断比率'!BS7)</f>
        <v>小野田中央青果</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IF('各会計、関係団体の財政状況及び健全化判断比率'!B34="","",'各会計、関係団体の財政状況及び健全化判断比率'!B34)</f>
        <v>工業用水道事業会計</v>
      </c>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IF('各会計、関係団体の財政状況及び健全化判断比率'!B37="","",'各会計、関係団体の財政状況及び健全化判断比率'!B37)</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養護老人ホーム長生園組合（指定訪問介護事業所特別会計）</v>
      </c>
      <c r="BZ35" s="565"/>
      <c r="CA35" s="565"/>
      <c r="CB35" s="565"/>
      <c r="CC35" s="565"/>
      <c r="CD35" s="565"/>
      <c r="CE35" s="565"/>
      <c r="CF35" s="565"/>
      <c r="CG35" s="565"/>
      <c r="CH35" s="565"/>
      <c r="CI35" s="565"/>
      <c r="CJ35" s="565"/>
      <c r="CK35" s="565"/>
      <c r="CL35" s="565"/>
      <c r="CM35" s="565"/>
      <c r="CN35" s="165"/>
      <c r="CO35" s="564">
        <f t="shared" ref="CO35:CO43" si="3">IF(CQ35="","",CO34+1)</f>
        <v>24</v>
      </c>
      <c r="CP35" s="564"/>
      <c r="CQ35" s="565" t="str">
        <f>IF('各会計、関係団体の財政状況及び健全化判断比率'!BS8="","",'各会計、関係団体の財政状況及び健全化判断比率'!BS8)</f>
        <v>山陽小野田市土地開発公社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9</v>
      </c>
      <c r="AN36" s="564"/>
      <c r="AO36" s="565" t="str">
        <f>IF('各会計、関係団体の財政状況及び健全化判断比率'!B35="","",'各会計、関係団体の財政状況及び健全化判断比率'!B35)</f>
        <v>病院事業会計</v>
      </c>
      <c r="AP36" s="565"/>
      <c r="AQ36" s="565"/>
      <c r="AR36" s="565"/>
      <c r="AS36" s="565"/>
      <c r="AT36" s="565"/>
      <c r="AU36" s="565"/>
      <c r="AV36" s="565"/>
      <c r="AW36" s="565"/>
      <c r="AX36" s="565"/>
      <c r="AY36" s="565"/>
      <c r="AZ36" s="565"/>
      <c r="BA36" s="565"/>
      <c r="BB36" s="565"/>
      <c r="BC36" s="565"/>
      <c r="BD36" s="165"/>
      <c r="BE36" s="564">
        <f t="shared" si="1"/>
        <v>12</v>
      </c>
      <c r="BF36" s="564"/>
      <c r="BG36" s="565" t="str">
        <f>IF('各会計、関係団体の財政状況及び健全化判断比率'!B38="","",'各会計、関係団体の財政状況及び健全化判断比率'!B38)</f>
        <v>農業集落排水事業特別会計</v>
      </c>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宇部・山陽小野田消防組合（一般会計）</v>
      </c>
      <c r="BZ36" s="565"/>
      <c r="CA36" s="565"/>
      <c r="CB36" s="565"/>
      <c r="CC36" s="565"/>
      <c r="CD36" s="565"/>
      <c r="CE36" s="565"/>
      <c r="CF36" s="565"/>
      <c r="CG36" s="565"/>
      <c r="CH36" s="565"/>
      <c r="CI36" s="565"/>
      <c r="CJ36" s="565"/>
      <c r="CK36" s="565"/>
      <c r="CL36" s="565"/>
      <c r="CM36" s="565"/>
      <c r="CN36" s="165"/>
      <c r="CO36" s="564">
        <f t="shared" si="3"/>
        <v>25</v>
      </c>
      <c r="CP36" s="564"/>
      <c r="CQ36" s="565" t="str">
        <f>IF('各会計、関係団体の財政状況及び健全化判断比率'!BS9="","",'各会計、関係団体の財政状況及び健全化判断比率'!BS9)</f>
        <v>やまぐち農林振興公社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駐車場事業特別会計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山口県市町総合事務組合（一般会計）</v>
      </c>
      <c r="BZ37" s="565"/>
      <c r="CA37" s="565"/>
      <c r="CB37" s="565"/>
      <c r="CC37" s="565"/>
      <c r="CD37" s="565"/>
      <c r="CE37" s="565"/>
      <c r="CF37" s="565"/>
      <c r="CG37" s="565"/>
      <c r="CH37" s="565"/>
      <c r="CI37" s="565"/>
      <c r="CJ37" s="565"/>
      <c r="CK37" s="565"/>
      <c r="CL37" s="565"/>
      <c r="CM37" s="565"/>
      <c r="CN37" s="165"/>
      <c r="CO37" s="564">
        <f t="shared" si="3"/>
        <v>26</v>
      </c>
      <c r="CP37" s="564"/>
      <c r="CQ37" s="565" t="str">
        <f>IF('各会計、関係団体の財政状況及び健全化判断比率'!BS10="","",'各会計、関係団体の財政状況及び健全化判断比率'!BS10)</f>
        <v>山口県国際交流協会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6</v>
      </c>
      <c r="V38" s="564"/>
      <c r="W38" s="565" t="str">
        <f>IF('各会計、関係団体の財政状況及び健全化判断比率'!B32="","",'各会計、関係団体の財政状況及び健全化判断比率'!B32)</f>
        <v>小型自動車競走事業特別会計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17</v>
      </c>
      <c r="BX38" s="564"/>
      <c r="BY38" s="565" t="str">
        <f>IF('各会計、関係団体の財政状況及び健全化判断比率'!B72="","",'各会計、関係団体の財政状況及び健全化判断比率'!B72)</f>
        <v>山口県市町総合事務組合（消防団員補償等特別会計）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18</v>
      </c>
      <c r="BX39" s="564"/>
      <c r="BY39" s="565" t="str">
        <f>IF('各会計、関係団体の財政状況及び健全化判断比率'!B73="","",'各会計、関係団体の財政状況及び健全化判断比率'!B73)</f>
        <v>山口県市町総合事務組合（非常勤職員公務災害補償特別会計）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19</v>
      </c>
      <c r="BX40" s="564"/>
      <c r="BY40" s="565" t="str">
        <f>IF('各会計、関係団体の財政状況及び健全化判断比率'!B74="","",'各会計、関係団体の財政状況及び健全化判断比率'!B74)</f>
        <v>山口県市町総合事務組合（山口県市町公平委員会特別会計）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20</v>
      </c>
      <c r="BX41" s="564"/>
      <c r="BY41" s="565" t="str">
        <f>IF('各会計、関係団体の財政状況及び健全化判断比率'!B75="","",'各会計、関係団体の財政状況及び健全化判断比率'!B75)</f>
        <v>山口県市町総合事務組合（交通災害共済特別会計）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21</v>
      </c>
      <c r="BX42" s="564"/>
      <c r="BY42" s="565" t="str">
        <f>IF('各会計、関係団体の財政状況及び健全化判断比率'!B76="","",'各会計、関係団体の財政状況及び健全化判断比率'!B76)</f>
        <v>山口県後期高齢者医療広域連合（一般会計）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22</v>
      </c>
      <c r="BX43" s="564"/>
      <c r="BY43" s="565" t="str">
        <f>IF('各会計、関係団体の財政状況及び健全化判断比率'!B77="","",'各会計、関係団体の財政状況及び健全化判断比率'!B77)</f>
        <v>山口県後期高齢者医療広域連合（後期高齢者医療特別会計）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19"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28830</v>
      </c>
      <c r="J41" s="83">
        <v>28639</v>
      </c>
      <c r="K41" s="83">
        <v>28679</v>
      </c>
      <c r="L41" s="83">
        <v>27548</v>
      </c>
      <c r="M41" s="84">
        <v>27145</v>
      </c>
    </row>
    <row r="42" spans="2:13" ht="27.75" customHeight="1">
      <c r="B42" s="1169"/>
      <c r="C42" s="1170"/>
      <c r="D42" s="85"/>
      <c r="E42" s="1175" t="s">
        <v>26</v>
      </c>
      <c r="F42" s="1175"/>
      <c r="G42" s="1175"/>
      <c r="H42" s="1176"/>
      <c r="I42" s="86">
        <v>2637</v>
      </c>
      <c r="J42" s="87">
        <v>2150</v>
      </c>
      <c r="K42" s="87">
        <v>1716</v>
      </c>
      <c r="L42" s="87">
        <v>1307</v>
      </c>
      <c r="M42" s="88">
        <v>1107</v>
      </c>
    </row>
    <row r="43" spans="2:13" ht="27.75" customHeight="1">
      <c r="B43" s="1169"/>
      <c r="C43" s="1170"/>
      <c r="D43" s="85"/>
      <c r="E43" s="1175" t="s">
        <v>27</v>
      </c>
      <c r="F43" s="1175"/>
      <c r="G43" s="1175"/>
      <c r="H43" s="1176"/>
      <c r="I43" s="86">
        <v>18288</v>
      </c>
      <c r="J43" s="87">
        <v>18365</v>
      </c>
      <c r="K43" s="87">
        <v>17394</v>
      </c>
      <c r="L43" s="87">
        <v>17557</v>
      </c>
      <c r="M43" s="88">
        <v>16977</v>
      </c>
    </row>
    <row r="44" spans="2:13" ht="27.75" customHeight="1">
      <c r="B44" s="1169"/>
      <c r="C44" s="1170"/>
      <c r="D44" s="85"/>
      <c r="E44" s="1175" t="s">
        <v>28</v>
      </c>
      <c r="F44" s="1175"/>
      <c r="G44" s="1175"/>
      <c r="H44" s="1176"/>
      <c r="I44" s="86" t="s">
        <v>478</v>
      </c>
      <c r="J44" s="87">
        <v>15</v>
      </c>
      <c r="K44" s="87">
        <v>15</v>
      </c>
      <c r="L44" s="87">
        <v>20</v>
      </c>
      <c r="M44" s="88">
        <v>302</v>
      </c>
    </row>
    <row r="45" spans="2:13" ht="27.75" customHeight="1">
      <c r="B45" s="1169"/>
      <c r="C45" s="1170"/>
      <c r="D45" s="85"/>
      <c r="E45" s="1175" t="s">
        <v>29</v>
      </c>
      <c r="F45" s="1175"/>
      <c r="G45" s="1175"/>
      <c r="H45" s="1176"/>
      <c r="I45" s="86">
        <v>6122</v>
      </c>
      <c r="J45" s="87">
        <v>5925</v>
      </c>
      <c r="K45" s="87">
        <v>5474</v>
      </c>
      <c r="L45" s="87">
        <v>5434</v>
      </c>
      <c r="M45" s="88">
        <v>5127</v>
      </c>
    </row>
    <row r="46" spans="2:13" ht="27.75" customHeight="1">
      <c r="B46" s="1169"/>
      <c r="C46" s="1170"/>
      <c r="D46" s="85"/>
      <c r="E46" s="1175" t="s">
        <v>30</v>
      </c>
      <c r="F46" s="1175"/>
      <c r="G46" s="1175"/>
      <c r="H46" s="1176"/>
      <c r="I46" s="86">
        <v>465</v>
      </c>
      <c r="J46" s="87">
        <v>626</v>
      </c>
      <c r="K46" s="87">
        <v>444</v>
      </c>
      <c r="L46" s="87">
        <v>579</v>
      </c>
      <c r="M46" s="88">
        <v>608</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2897</v>
      </c>
      <c r="J49" s="87">
        <v>3459</v>
      </c>
      <c r="K49" s="87">
        <v>3771</v>
      </c>
      <c r="L49" s="87">
        <v>4386</v>
      </c>
      <c r="M49" s="88">
        <v>5197</v>
      </c>
    </row>
    <row r="50" spans="2:13" ht="27.75" customHeight="1">
      <c r="B50" s="1169"/>
      <c r="C50" s="1170"/>
      <c r="D50" s="85"/>
      <c r="E50" s="1175" t="s">
        <v>35</v>
      </c>
      <c r="F50" s="1175"/>
      <c r="G50" s="1175"/>
      <c r="H50" s="1176"/>
      <c r="I50" s="86">
        <v>8515</v>
      </c>
      <c r="J50" s="87">
        <v>9990</v>
      </c>
      <c r="K50" s="87">
        <v>9447</v>
      </c>
      <c r="L50" s="87">
        <v>9199</v>
      </c>
      <c r="M50" s="88">
        <v>8691</v>
      </c>
    </row>
    <row r="51" spans="2:13" ht="27.75" customHeight="1">
      <c r="B51" s="1171"/>
      <c r="C51" s="1172"/>
      <c r="D51" s="85"/>
      <c r="E51" s="1175" t="s">
        <v>36</v>
      </c>
      <c r="F51" s="1175"/>
      <c r="G51" s="1175"/>
      <c r="H51" s="1176"/>
      <c r="I51" s="86">
        <v>25853</v>
      </c>
      <c r="J51" s="87">
        <v>26696</v>
      </c>
      <c r="K51" s="87">
        <v>27749</v>
      </c>
      <c r="L51" s="87">
        <v>27780</v>
      </c>
      <c r="M51" s="88">
        <v>28451</v>
      </c>
    </row>
    <row r="52" spans="2:13" ht="27.75" customHeight="1" thickBot="1">
      <c r="B52" s="1179" t="s">
        <v>37</v>
      </c>
      <c r="C52" s="1180"/>
      <c r="D52" s="90"/>
      <c r="E52" s="1181" t="s">
        <v>38</v>
      </c>
      <c r="F52" s="1181"/>
      <c r="G52" s="1181"/>
      <c r="H52" s="1182"/>
      <c r="I52" s="91">
        <v>19077</v>
      </c>
      <c r="J52" s="92">
        <v>15575</v>
      </c>
      <c r="K52" s="92">
        <v>12755</v>
      </c>
      <c r="L52" s="92">
        <v>11080</v>
      </c>
      <c r="M52" s="93">
        <v>8928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29140</v>
      </c>
      <c r="E3" s="116"/>
      <c r="F3" s="117">
        <v>47847</v>
      </c>
      <c r="G3" s="118"/>
      <c r="H3" s="119"/>
    </row>
    <row r="4" spans="1:8">
      <c r="A4" s="120"/>
      <c r="B4" s="121"/>
      <c r="C4" s="122"/>
      <c r="D4" s="123">
        <v>22958</v>
      </c>
      <c r="E4" s="124"/>
      <c r="F4" s="125">
        <v>27406</v>
      </c>
      <c r="G4" s="126"/>
      <c r="H4" s="127"/>
    </row>
    <row r="5" spans="1:8">
      <c r="A5" s="108" t="s">
        <v>511</v>
      </c>
      <c r="B5" s="113"/>
      <c r="C5" s="114"/>
      <c r="D5" s="115">
        <v>36222</v>
      </c>
      <c r="E5" s="116"/>
      <c r="F5" s="117">
        <v>44162</v>
      </c>
      <c r="G5" s="118"/>
      <c r="H5" s="119"/>
    </row>
    <row r="6" spans="1:8">
      <c r="A6" s="120"/>
      <c r="B6" s="121"/>
      <c r="C6" s="122"/>
      <c r="D6" s="123">
        <v>20421</v>
      </c>
      <c r="E6" s="124"/>
      <c r="F6" s="125">
        <v>24931</v>
      </c>
      <c r="G6" s="126"/>
      <c r="H6" s="127"/>
    </row>
    <row r="7" spans="1:8">
      <c r="A7" s="108" t="s">
        <v>512</v>
      </c>
      <c r="B7" s="113"/>
      <c r="C7" s="114"/>
      <c r="D7" s="115">
        <v>39843</v>
      </c>
      <c r="E7" s="116"/>
      <c r="F7" s="117">
        <v>48103</v>
      </c>
      <c r="G7" s="118"/>
      <c r="H7" s="119"/>
    </row>
    <row r="8" spans="1:8">
      <c r="A8" s="120"/>
      <c r="B8" s="121"/>
      <c r="C8" s="122"/>
      <c r="D8" s="123">
        <v>17045</v>
      </c>
      <c r="E8" s="124"/>
      <c r="F8" s="125">
        <v>22640</v>
      </c>
      <c r="G8" s="126"/>
      <c r="H8" s="127"/>
    </row>
    <row r="9" spans="1:8">
      <c r="A9" s="108" t="s">
        <v>513</v>
      </c>
      <c r="B9" s="113"/>
      <c r="C9" s="114"/>
      <c r="D9" s="115">
        <v>34414</v>
      </c>
      <c r="E9" s="116"/>
      <c r="F9" s="117">
        <v>45761</v>
      </c>
      <c r="G9" s="118"/>
      <c r="H9" s="119"/>
    </row>
    <row r="10" spans="1:8">
      <c r="A10" s="120"/>
      <c r="B10" s="121"/>
      <c r="C10" s="122"/>
      <c r="D10" s="123">
        <v>24699</v>
      </c>
      <c r="E10" s="124"/>
      <c r="F10" s="125">
        <v>24777</v>
      </c>
      <c r="G10" s="126"/>
      <c r="H10" s="127"/>
    </row>
    <row r="11" spans="1:8">
      <c r="A11" s="108" t="s">
        <v>514</v>
      </c>
      <c r="B11" s="113"/>
      <c r="C11" s="114"/>
      <c r="D11" s="115">
        <v>43211</v>
      </c>
      <c r="E11" s="116"/>
      <c r="F11" s="117">
        <v>56255</v>
      </c>
      <c r="G11" s="118"/>
      <c r="H11" s="119"/>
    </row>
    <row r="12" spans="1:8">
      <c r="A12" s="120"/>
      <c r="B12" s="121"/>
      <c r="C12" s="128"/>
      <c r="D12" s="123">
        <v>13659</v>
      </c>
      <c r="E12" s="124"/>
      <c r="F12" s="125">
        <v>26957</v>
      </c>
      <c r="G12" s="126"/>
      <c r="H12" s="127"/>
    </row>
    <row r="13" spans="1:8">
      <c r="A13" s="108"/>
      <c r="B13" s="113"/>
      <c r="C13" s="129"/>
      <c r="D13" s="130">
        <v>36566</v>
      </c>
      <c r="E13" s="131"/>
      <c r="F13" s="132">
        <v>48426</v>
      </c>
      <c r="G13" s="133"/>
      <c r="H13" s="119"/>
    </row>
    <row r="14" spans="1:8">
      <c r="A14" s="120"/>
      <c r="B14" s="121"/>
      <c r="C14" s="122"/>
      <c r="D14" s="123">
        <v>19756</v>
      </c>
      <c r="E14" s="124"/>
      <c r="F14" s="125">
        <v>25342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1.37</v>
      </c>
      <c r="C19" s="134">
        <f>ROUND(VALUE(SUBSTITUTE(実質収支比率等に係る経年分析!G$48,"▲","-")),2)</f>
        <v>1.95</v>
      </c>
      <c r="D19" s="134">
        <f>ROUND(VALUE(SUBSTITUTE(実質収支比率等に係る経年分析!H$48,"▲","-")),2)</f>
        <v>4.37</v>
      </c>
      <c r="E19" s="134">
        <f>ROUND(VALUE(SUBSTITUTE(実質収支比率等に係る経年分析!I$48,"▲","-")),2)</f>
        <v>2.6</v>
      </c>
      <c r="F19" s="134">
        <f>ROUND(VALUE(SUBSTITUTE(実質収支比率等に係る経年分析!J$48,"▲","-")),2)</f>
        <v>3.22</v>
      </c>
    </row>
    <row r="20" spans="1:11">
      <c r="A20" s="134" t="s">
        <v>43</v>
      </c>
      <c r="B20" s="134">
        <f>ROUND(VALUE(SUBSTITUTE(実質収支比率等に係る経年分析!F$47,"▲","-")),2)</f>
        <v>3.18</v>
      </c>
      <c r="C20" s="134">
        <f>ROUND(VALUE(SUBSTITUTE(実質収支比率等に係る経年分析!G$47,"▲","-")),2)</f>
        <v>4.95</v>
      </c>
      <c r="D20" s="134">
        <f>ROUND(VALUE(SUBSTITUTE(実質収支比率等に係る経年分析!H$47,"▲","-")),2)</f>
        <v>7.12</v>
      </c>
      <c r="E20" s="134">
        <f>ROUND(VALUE(SUBSTITUTE(実質収支比率等に係る経年分析!I$47,"▲","-")),2)</f>
        <v>9.74</v>
      </c>
      <c r="F20" s="134">
        <f>ROUND(VALUE(SUBSTITUTE(実質収支比率等に係る経年分析!J$47,"▲","-")),2)</f>
        <v>12.79</v>
      </c>
    </row>
    <row r="21" spans="1:11">
      <c r="A21" s="134" t="s">
        <v>44</v>
      </c>
      <c r="B21" s="134">
        <f>IF(ISNUMBER(VALUE(SUBSTITUTE(実質収支比率等に係る経年分析!F$49,"▲","-"))),ROUND(VALUE(SUBSTITUTE(実質収支比率等に係る経年分析!F$49,"▲","-")),2),NA())</f>
        <v>-1.1000000000000001</v>
      </c>
      <c r="C21" s="134">
        <f>IF(ISNUMBER(VALUE(SUBSTITUTE(実質収支比率等に係る経年分析!G$49,"▲","-"))),ROUND(VALUE(SUBSTITUTE(実質収支比率等に係る経年分析!G$49,"▲","-")),2),NA())</f>
        <v>2.4900000000000002</v>
      </c>
      <c r="D21" s="134">
        <f>IF(ISNUMBER(VALUE(SUBSTITUTE(実質収支比率等に係る経年分析!H$49,"▲","-"))),ROUND(VALUE(SUBSTITUTE(実質収支比率等に係る経年分析!H$49,"▲","-")),2),NA())</f>
        <v>4.6100000000000003</v>
      </c>
      <c r="E21" s="134">
        <f>IF(ISNUMBER(VALUE(SUBSTITUTE(実質収支比率等に係る経年分析!I$49,"▲","-"))),ROUND(VALUE(SUBSTITUTE(実質収支比率等に係る経年分析!I$49,"▲","-")),2),NA())</f>
        <v>1.19</v>
      </c>
      <c r="F21" s="134">
        <f>IF(ISNUMBER(VALUE(SUBSTITUTE(実質収支比率等に係る経年分析!J$49,"▲","-"))),ROUND(VALUE(SUBSTITUTE(実質収支比率等に係る経年分析!J$49,"▲","-")),2),NA())</f>
        <v>4.04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0.43</v>
      </c>
    </row>
    <row r="32" spans="1:11">
      <c r="A32" s="135" t="str">
        <f>IF(連結実質赤字比率に係る赤字・黒字の構成分析!C$38="",NA(),連結実質赤字比率に係る赤字・黒字の構成分析!C$38)</f>
        <v>国民健康保険特別会計</v>
      </c>
      <c r="B32" s="135">
        <f>IF(ROUND(VALUE(SUBSTITUTE(連結実質赤字比率に係る赤字・黒字の構成分析!F$38,"▲", "-")), 2) &lt; 0, ABS(ROUND(VALUE(SUBSTITUTE(連結実質赤字比率に係る赤字・黒字の構成分析!F$38,"▲", "-")), 2)), NA())</f>
        <v>0.05</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1.74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2.85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2.0099999999999998</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3.22</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2.4300000000000002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7.93</v>
      </c>
    </row>
    <row r="36" spans="1:16">
      <c r="A36" s="135" t="str">
        <f>IF(連結実質赤字比率に係る赤字・黒字の構成分析!C$34="",NA(),連結実質赤字比率に係る赤字・黒字の構成分析!C$34)</f>
        <v>小型自動車競走事業特別会計</v>
      </c>
      <c r="B36" s="135">
        <f>IF(ROUND(VALUE(SUBSTITUTE(連結実質赤字比率に係る赤字・黒字の構成分析!F$34,"▲", "-")), 2) &lt; 0, ABS(ROUND(VALUE(SUBSTITUTE(連結実質赤字比率に係る赤字・黒字の構成分析!F$34,"▲", "-")), 2)), NA())</f>
        <v>4.93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4.33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3.73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3.47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3.36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2655</v>
      </c>
      <c r="E42" s="136"/>
      <c r="F42" s="136"/>
      <c r="G42" s="136">
        <f>'実質公債費比率（分子）の構造'!L$52</f>
        <v>2838</v>
      </c>
      <c r="H42" s="136"/>
      <c r="I42" s="136"/>
      <c r="J42" s="136">
        <f>'実質公債費比率（分子）の構造'!M$52</f>
        <v>3008</v>
      </c>
      <c r="K42" s="136"/>
      <c r="L42" s="136"/>
      <c r="M42" s="136">
        <f>'実質公債費比率（分子）の構造'!N$52</f>
        <v>3045</v>
      </c>
      <c r="N42" s="136"/>
      <c r="O42" s="136"/>
      <c r="P42" s="136">
        <f>'実質公債費比率（分子）の構造'!O$52</f>
        <v>3165</v>
      </c>
    </row>
    <row r="43" spans="1:16">
      <c r="A43" s="136" t="s">
        <v>52</v>
      </c>
      <c r="B43" s="136">
        <f>'実質公債費比率（分子）の構造'!K$51</f>
        <v>3</v>
      </c>
      <c r="C43" s="136"/>
      <c r="D43" s="136"/>
      <c r="E43" s="136">
        <f>'実質公債費比率（分子）の構造'!L$51</f>
        <v>3</v>
      </c>
      <c r="F43" s="136"/>
      <c r="G43" s="136"/>
      <c r="H43" s="136">
        <f>'実質公債費比率（分子）の構造'!M$51</f>
        <v>2</v>
      </c>
      <c r="I43" s="136"/>
      <c r="J43" s="136"/>
      <c r="K43" s="136">
        <f>'実質公債費比率（分子）の構造'!N$51</f>
        <v>1</v>
      </c>
      <c r="L43" s="136"/>
      <c r="M43" s="136"/>
      <c r="N43" s="136">
        <f>'実質公債費比率（分子）の構造'!O$51</f>
        <v>0</v>
      </c>
      <c r="O43" s="136"/>
      <c r="P43" s="136"/>
    </row>
    <row r="44" spans="1:16">
      <c r="A44" s="136" t="s">
        <v>53</v>
      </c>
      <c r="B44" s="136">
        <f>'実質公債費比率（分子）の構造'!K$50</f>
        <v>319</v>
      </c>
      <c r="C44" s="136"/>
      <c r="D44" s="136"/>
      <c r="E44" s="136">
        <f>'実質公債費比率（分子）の構造'!L$50</f>
        <v>299</v>
      </c>
      <c r="F44" s="136"/>
      <c r="G44" s="136"/>
      <c r="H44" s="136">
        <f>'実質公債費比率（分子）の構造'!M$50</f>
        <v>289</v>
      </c>
      <c r="I44" s="136"/>
      <c r="J44" s="136"/>
      <c r="K44" s="136">
        <f>'実質公債費比率（分子）の構造'!N$50</f>
        <v>238</v>
      </c>
      <c r="L44" s="136"/>
      <c r="M44" s="136"/>
      <c r="N44" s="136">
        <f>'実質公債費比率（分子）の構造'!O$50</f>
        <v>217</v>
      </c>
      <c r="O44" s="136"/>
      <c r="P44" s="136"/>
    </row>
    <row r="45" spans="1:16">
      <c r="A45" s="136" t="s">
        <v>54</v>
      </c>
      <c r="B45" s="136" t="str">
        <f>'実質公債費比率（分子）の構造'!K$49</f>
        <v>-</v>
      </c>
      <c r="C45" s="136"/>
      <c r="D45" s="136"/>
      <c r="E45" s="136" t="str">
        <f>'実質公債費比率（分子）の構造'!L$49</f>
        <v>-</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1101</v>
      </c>
      <c r="C46" s="136"/>
      <c r="D46" s="136"/>
      <c r="E46" s="136">
        <f>'実質公債費比率（分子）の構造'!L$48</f>
        <v>1041</v>
      </c>
      <c r="F46" s="136"/>
      <c r="G46" s="136"/>
      <c r="H46" s="136">
        <f>'実質公債費比率（分子）の構造'!M$48</f>
        <v>1111</v>
      </c>
      <c r="I46" s="136"/>
      <c r="J46" s="136"/>
      <c r="K46" s="136">
        <f>'実質公債費比率（分子）の構造'!N$48</f>
        <v>991</v>
      </c>
      <c r="L46" s="136"/>
      <c r="M46" s="136"/>
      <c r="N46" s="136">
        <f>'実質公債費比率（分子）の構造'!O$48</f>
        <v>1030</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3418</v>
      </c>
      <c r="C49" s="136"/>
      <c r="D49" s="136"/>
      <c r="E49" s="136">
        <f>'実質公債費比率（分子）の構造'!L$45</f>
        <v>3636</v>
      </c>
      <c r="F49" s="136"/>
      <c r="G49" s="136"/>
      <c r="H49" s="136">
        <f>'実質公債費比率（分子）の構造'!M$45</f>
        <v>3702</v>
      </c>
      <c r="I49" s="136"/>
      <c r="J49" s="136"/>
      <c r="K49" s="136">
        <f>'実質公債費比率（分子）の構造'!N$45</f>
        <v>3762</v>
      </c>
      <c r="L49" s="136"/>
      <c r="M49" s="136"/>
      <c r="N49" s="136">
        <f>'実質公債費比率（分子）の構造'!O$45</f>
        <v>3731</v>
      </c>
      <c r="O49" s="136"/>
      <c r="P49" s="136"/>
    </row>
    <row r="50" spans="1:16">
      <c r="A50" s="136" t="s">
        <v>58</v>
      </c>
      <c r="B50" s="136" t="e">
        <f>NA()</f>
        <v>#N/A</v>
      </c>
      <c r="C50" s="136">
        <f>IF(ISNUMBER('実質公債費比率（分子）の構造'!K$53),'実質公債費比率（分子）の構造'!K$53,NA())</f>
        <v>2186</v>
      </c>
      <c r="D50" s="136" t="e">
        <f>NA()</f>
        <v>#N/A</v>
      </c>
      <c r="E50" s="136" t="e">
        <f>NA()</f>
        <v>#N/A</v>
      </c>
      <c r="F50" s="136">
        <f>IF(ISNUMBER('実質公債費比率（分子）の構造'!L$53),'実質公債費比率（分子）の構造'!L$53,NA())</f>
        <v>2141</v>
      </c>
      <c r="G50" s="136" t="e">
        <f>NA()</f>
        <v>#N/A</v>
      </c>
      <c r="H50" s="136" t="e">
        <f>NA()</f>
        <v>#N/A</v>
      </c>
      <c r="I50" s="136">
        <f>IF(ISNUMBER('実質公債費比率（分子）の構造'!M$53),'実質公債費比率（分子）の構造'!M$53,NA())</f>
        <v>2096</v>
      </c>
      <c r="J50" s="136" t="e">
        <f>NA()</f>
        <v>#N/A</v>
      </c>
      <c r="K50" s="136" t="e">
        <f>NA()</f>
        <v>#N/A</v>
      </c>
      <c r="L50" s="136">
        <f>IF(ISNUMBER('実質公債費比率（分子）の構造'!N$53),'実質公債費比率（分子）の構造'!N$53,NA())</f>
        <v>1947</v>
      </c>
      <c r="M50" s="136" t="e">
        <f>NA()</f>
        <v>#N/A</v>
      </c>
      <c r="N50" s="136" t="e">
        <f>NA()</f>
        <v>#N/A</v>
      </c>
      <c r="O50" s="136">
        <f>IF(ISNUMBER('実質公債費比率（分子）の構造'!O$53),'実質公債費比率（分子）の構造'!O$53,NA())</f>
        <v>1813</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25853</v>
      </c>
      <c r="E56" s="135"/>
      <c r="F56" s="135"/>
      <c r="G56" s="135">
        <f>'将来負担比率（分子）の構造'!J$51</f>
        <v>26696</v>
      </c>
      <c r="H56" s="135"/>
      <c r="I56" s="135"/>
      <c r="J56" s="135">
        <f>'将来負担比率（分子）の構造'!K$51</f>
        <v>27749</v>
      </c>
      <c r="K56" s="135"/>
      <c r="L56" s="135"/>
      <c r="M56" s="135">
        <f>'将来負担比率（分子）の構造'!L$51</f>
        <v>27780</v>
      </c>
      <c r="N56" s="135"/>
      <c r="O56" s="135"/>
      <c r="P56" s="135">
        <f>'将来負担比率（分子）の構造'!M$51</f>
        <v>28451</v>
      </c>
    </row>
    <row r="57" spans="1:16">
      <c r="A57" s="135" t="s">
        <v>35</v>
      </c>
      <c r="B57" s="135"/>
      <c r="C57" s="135"/>
      <c r="D57" s="135">
        <f>'将来負担比率（分子）の構造'!I$50</f>
        <v>8515</v>
      </c>
      <c r="E57" s="135"/>
      <c r="F57" s="135"/>
      <c r="G57" s="135">
        <f>'将来負担比率（分子）の構造'!J$50</f>
        <v>9990</v>
      </c>
      <c r="H57" s="135"/>
      <c r="I57" s="135"/>
      <c r="J57" s="135">
        <f>'将来負担比率（分子）の構造'!K$50</f>
        <v>9447</v>
      </c>
      <c r="K57" s="135"/>
      <c r="L57" s="135"/>
      <c r="M57" s="135">
        <f>'将来負担比率（分子）の構造'!L$50</f>
        <v>9199</v>
      </c>
      <c r="N57" s="135"/>
      <c r="O57" s="135"/>
      <c r="P57" s="135">
        <f>'将来負担比率（分子）の構造'!M$50</f>
        <v>8691</v>
      </c>
    </row>
    <row r="58" spans="1:16">
      <c r="A58" s="135" t="s">
        <v>34</v>
      </c>
      <c r="B58" s="135"/>
      <c r="C58" s="135"/>
      <c r="D58" s="135">
        <f>'将来負担比率（分子）の構造'!I$49</f>
        <v>2897</v>
      </c>
      <c r="E58" s="135"/>
      <c r="F58" s="135"/>
      <c r="G58" s="135">
        <f>'将来負担比率（分子）の構造'!J$49</f>
        <v>3459</v>
      </c>
      <c r="H58" s="135"/>
      <c r="I58" s="135"/>
      <c r="J58" s="135">
        <f>'将来負担比率（分子）の構造'!K$49</f>
        <v>3771</v>
      </c>
      <c r="K58" s="135"/>
      <c r="L58" s="135"/>
      <c r="M58" s="135">
        <f>'将来負担比率（分子）の構造'!L$49</f>
        <v>4386</v>
      </c>
      <c r="N58" s="135"/>
      <c r="O58" s="135"/>
      <c r="P58" s="135">
        <f>'将来負担比率（分子）の構造'!M$49</f>
        <v>5197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465</v>
      </c>
      <c r="C61" s="135"/>
      <c r="D61" s="135"/>
      <c r="E61" s="135">
        <f>'将来負担比率（分子）の構造'!J$46</f>
        <v>626</v>
      </c>
      <c r="F61" s="135"/>
      <c r="G61" s="135"/>
      <c r="H61" s="135">
        <f>'将来負担比率（分子）の構造'!K$46</f>
        <v>444</v>
      </c>
      <c r="I61" s="135"/>
      <c r="J61" s="135"/>
      <c r="K61" s="135">
        <f>'将来負担比率（分子）の構造'!L$46</f>
        <v>579</v>
      </c>
      <c r="L61" s="135"/>
      <c r="M61" s="135"/>
      <c r="N61" s="135">
        <f>'将来負担比率（分子）の構造'!M$46</f>
        <v>608</v>
      </c>
      <c r="O61" s="135"/>
      <c r="P61" s="135"/>
    </row>
    <row r="62" spans="1:16">
      <c r="A62" s="135" t="s">
        <v>29</v>
      </c>
      <c r="B62" s="135">
        <f>'将来負担比率（分子）の構造'!I$45</f>
        <v>6122</v>
      </c>
      <c r="C62" s="135"/>
      <c r="D62" s="135"/>
      <c r="E62" s="135">
        <f>'将来負担比率（分子）の構造'!J$45</f>
        <v>5925</v>
      </c>
      <c r="F62" s="135"/>
      <c r="G62" s="135"/>
      <c r="H62" s="135">
        <f>'将来負担比率（分子）の構造'!K$45</f>
        <v>5474</v>
      </c>
      <c r="I62" s="135"/>
      <c r="J62" s="135"/>
      <c r="K62" s="135">
        <f>'将来負担比率（分子）の構造'!L$45</f>
        <v>5434</v>
      </c>
      <c r="L62" s="135"/>
      <c r="M62" s="135"/>
      <c r="N62" s="135">
        <f>'将来負担比率（分子）の構造'!M$45</f>
        <v>5127</v>
      </c>
      <c r="O62" s="135"/>
      <c r="P62" s="135"/>
    </row>
    <row r="63" spans="1:16">
      <c r="A63" s="135" t="s">
        <v>28</v>
      </c>
      <c r="B63" s="135" t="str">
        <f>'将来負担比率（分子）の構造'!I$44</f>
        <v>-</v>
      </c>
      <c r="C63" s="135"/>
      <c r="D63" s="135"/>
      <c r="E63" s="135">
        <f>'将来負担比率（分子）の構造'!J$44</f>
        <v>15</v>
      </c>
      <c r="F63" s="135"/>
      <c r="G63" s="135"/>
      <c r="H63" s="135">
        <f>'将来負担比率（分子）の構造'!K$44</f>
        <v>15</v>
      </c>
      <c r="I63" s="135"/>
      <c r="J63" s="135"/>
      <c r="K63" s="135">
        <f>'将来負担比率（分子）の構造'!L$44</f>
        <v>20</v>
      </c>
      <c r="L63" s="135"/>
      <c r="M63" s="135"/>
      <c r="N63" s="135">
        <f>'将来負担比率（分子）の構造'!M$44</f>
        <v>302</v>
      </c>
      <c r="O63" s="135"/>
      <c r="P63" s="135"/>
    </row>
    <row r="64" spans="1:16">
      <c r="A64" s="135" t="s">
        <v>27</v>
      </c>
      <c r="B64" s="135">
        <f>'将来負担比率（分子）の構造'!I$43</f>
        <v>18288</v>
      </c>
      <c r="C64" s="135"/>
      <c r="D64" s="135"/>
      <c r="E64" s="135">
        <f>'将来負担比率（分子）の構造'!J$43</f>
        <v>18365</v>
      </c>
      <c r="F64" s="135"/>
      <c r="G64" s="135"/>
      <c r="H64" s="135">
        <f>'将来負担比率（分子）の構造'!K$43</f>
        <v>17394</v>
      </c>
      <c r="I64" s="135"/>
      <c r="J64" s="135"/>
      <c r="K64" s="135">
        <f>'将来負担比率（分子）の構造'!L$43</f>
        <v>17557</v>
      </c>
      <c r="L64" s="135"/>
      <c r="M64" s="135"/>
      <c r="N64" s="135">
        <f>'将来負担比率（分子）の構造'!M$43</f>
        <v>16977</v>
      </c>
      <c r="O64" s="135"/>
      <c r="P64" s="135"/>
    </row>
    <row r="65" spans="1:16">
      <c r="A65" s="135" t="s">
        <v>26</v>
      </c>
      <c r="B65" s="135">
        <f>'将来負担比率（分子）の構造'!I$42</f>
        <v>2637</v>
      </c>
      <c r="C65" s="135"/>
      <c r="D65" s="135"/>
      <c r="E65" s="135">
        <f>'将来負担比率（分子）の構造'!J$42</f>
        <v>2150</v>
      </c>
      <c r="F65" s="135"/>
      <c r="G65" s="135"/>
      <c r="H65" s="135">
        <f>'将来負担比率（分子）の構造'!K$42</f>
        <v>1716</v>
      </c>
      <c r="I65" s="135"/>
      <c r="J65" s="135"/>
      <c r="K65" s="135">
        <f>'将来負担比率（分子）の構造'!L$42</f>
        <v>1307</v>
      </c>
      <c r="L65" s="135"/>
      <c r="M65" s="135"/>
      <c r="N65" s="135">
        <f>'将来負担比率（分子）の構造'!M$42</f>
        <v>1107</v>
      </c>
      <c r="O65" s="135"/>
      <c r="P65" s="135"/>
    </row>
    <row r="66" spans="1:16">
      <c r="A66" s="135" t="s">
        <v>25</v>
      </c>
      <c r="B66" s="135">
        <f>'将来負担比率（分子）の構造'!I$41</f>
        <v>28830</v>
      </c>
      <c r="C66" s="135"/>
      <c r="D66" s="135"/>
      <c r="E66" s="135">
        <f>'将来負担比率（分子）の構造'!J$41</f>
        <v>28639</v>
      </c>
      <c r="F66" s="135"/>
      <c r="G66" s="135"/>
      <c r="H66" s="135">
        <f>'将来負担比率（分子）の構造'!K$41</f>
        <v>28679</v>
      </c>
      <c r="I66" s="135"/>
      <c r="J66" s="135"/>
      <c r="K66" s="135">
        <f>'将来負担比率（分子）の構造'!L$41</f>
        <v>27548</v>
      </c>
      <c r="L66" s="135"/>
      <c r="M66" s="135"/>
      <c r="N66" s="135">
        <f>'将来負担比率（分子）の構造'!M$41</f>
        <v>27145</v>
      </c>
      <c r="O66" s="135"/>
      <c r="P66" s="135"/>
    </row>
    <row r="67" spans="1:16">
      <c r="A67" s="135" t="s">
        <v>62</v>
      </c>
      <c r="B67" s="135" t="e">
        <f>NA()</f>
        <v>#N/A</v>
      </c>
      <c r="C67" s="135">
        <f>IF(ISNUMBER('将来負担比率（分子）の構造'!I$52), IF('将来負担比率（分子）の構造'!I$52 &lt; 0, 0, '将来負担比率（分子）の構造'!I$52), NA())</f>
        <v>19077</v>
      </c>
      <c r="D67" s="135" t="e">
        <f>NA()</f>
        <v>#N/A</v>
      </c>
      <c r="E67" s="135" t="e">
        <f>NA()</f>
        <v>#N/A</v>
      </c>
      <c r="F67" s="135">
        <f>IF(ISNUMBER('将来負担比率（分子）の構造'!J$52), IF('将来負担比率（分子）の構造'!J$52 &lt; 0, 0, '将来負担比率（分子）の構造'!J$52), NA())</f>
        <v>15575</v>
      </c>
      <c r="G67" s="135" t="e">
        <f>NA()</f>
        <v>#N/A</v>
      </c>
      <c r="H67" s="135" t="e">
        <f>NA()</f>
        <v>#N/A</v>
      </c>
      <c r="I67" s="135">
        <f>IF(ISNUMBER('将来負担比率（分子）の構造'!K$52), IF('将来負担比率（分子）の構造'!K$52 &lt; 0, 0, '将来負担比率（分子）の構造'!K$52), NA())</f>
        <v>12755</v>
      </c>
      <c r="J67" s="135" t="e">
        <f>NA()</f>
        <v>#N/A</v>
      </c>
      <c r="K67" s="135" t="e">
        <f>NA()</f>
        <v>#N/A</v>
      </c>
      <c r="L67" s="135">
        <f>IF(ISNUMBER('将来負担比率（分子）の構造'!L$52), IF('将来負担比率（分子）の構造'!L$52 &lt; 0, 0, '将来負担比率（分子）の構造'!L$52), NA())</f>
        <v>11080</v>
      </c>
      <c r="M67" s="135" t="e">
        <f>NA()</f>
        <v>#N/A</v>
      </c>
      <c r="N67" s="135" t="e">
        <f>NA()</f>
        <v>#N/A</v>
      </c>
      <c r="O67" s="135">
        <f>IF(ISNUMBER('将来負担比率（分子）の構造'!M$52), IF('将来負担比率（分子）の構造'!M$52 &lt; 0, 0, '将来負担比率（分子）の構造'!M$52), NA())</f>
        <v>8928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9798729</v>
      </c>
      <c r="S5" s="581"/>
      <c r="T5" s="581"/>
      <c r="U5" s="581"/>
      <c r="V5" s="581"/>
      <c r="W5" s="581"/>
      <c r="X5" s="581"/>
      <c r="Y5" s="582"/>
      <c r="Z5" s="583">
        <v>36.6</v>
      </c>
      <c r="AA5" s="583"/>
      <c r="AB5" s="583"/>
      <c r="AC5" s="583"/>
      <c r="AD5" s="584">
        <v>9232772</v>
      </c>
      <c r="AE5" s="584"/>
      <c r="AF5" s="584"/>
      <c r="AG5" s="584"/>
      <c r="AH5" s="584"/>
      <c r="AI5" s="584"/>
      <c r="AJ5" s="584"/>
      <c r="AK5" s="584"/>
      <c r="AL5" s="585">
        <v>63</v>
      </c>
      <c r="AM5" s="586"/>
      <c r="AN5" s="586"/>
      <c r="AO5" s="587"/>
      <c r="AP5" s="577" t="s">
        <v>207</v>
      </c>
      <c r="AQ5" s="578"/>
      <c r="AR5" s="578"/>
      <c r="AS5" s="578"/>
      <c r="AT5" s="578"/>
      <c r="AU5" s="578"/>
      <c r="AV5" s="578"/>
      <c r="AW5" s="578"/>
      <c r="AX5" s="578"/>
      <c r="AY5" s="578"/>
      <c r="AZ5" s="578"/>
      <c r="BA5" s="578"/>
      <c r="BB5" s="578"/>
      <c r="BC5" s="578"/>
      <c r="BD5" s="578"/>
      <c r="BE5" s="578"/>
      <c r="BF5" s="579"/>
      <c r="BG5" s="591">
        <v>9225324</v>
      </c>
      <c r="BH5" s="592"/>
      <c r="BI5" s="592"/>
      <c r="BJ5" s="592"/>
      <c r="BK5" s="592"/>
      <c r="BL5" s="592"/>
      <c r="BM5" s="592"/>
      <c r="BN5" s="593"/>
      <c r="BO5" s="594">
        <v>94.1</v>
      </c>
      <c r="BP5" s="594"/>
      <c r="BQ5" s="594"/>
      <c r="BR5" s="594"/>
      <c r="BS5" s="595">
        <v>132406</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222829</v>
      </c>
      <c r="S6" s="592"/>
      <c r="T6" s="592"/>
      <c r="U6" s="592"/>
      <c r="V6" s="592"/>
      <c r="W6" s="592"/>
      <c r="X6" s="592"/>
      <c r="Y6" s="593"/>
      <c r="Z6" s="594">
        <v>0.8</v>
      </c>
      <c r="AA6" s="594"/>
      <c r="AB6" s="594"/>
      <c r="AC6" s="594"/>
      <c r="AD6" s="595">
        <v>222829</v>
      </c>
      <c r="AE6" s="595"/>
      <c r="AF6" s="595"/>
      <c r="AG6" s="595"/>
      <c r="AH6" s="595"/>
      <c r="AI6" s="595"/>
      <c r="AJ6" s="595"/>
      <c r="AK6" s="595"/>
      <c r="AL6" s="596">
        <v>1.5</v>
      </c>
      <c r="AM6" s="597"/>
      <c r="AN6" s="597"/>
      <c r="AO6" s="598"/>
      <c r="AP6" s="588" t="s">
        <v>212</v>
      </c>
      <c r="AQ6" s="589"/>
      <c r="AR6" s="589"/>
      <c r="AS6" s="589"/>
      <c r="AT6" s="589"/>
      <c r="AU6" s="589"/>
      <c r="AV6" s="589"/>
      <c r="AW6" s="589"/>
      <c r="AX6" s="589"/>
      <c r="AY6" s="589"/>
      <c r="AZ6" s="589"/>
      <c r="BA6" s="589"/>
      <c r="BB6" s="589"/>
      <c r="BC6" s="589"/>
      <c r="BD6" s="589"/>
      <c r="BE6" s="589"/>
      <c r="BF6" s="590"/>
      <c r="BG6" s="591">
        <v>9225324</v>
      </c>
      <c r="BH6" s="592"/>
      <c r="BI6" s="592"/>
      <c r="BJ6" s="592"/>
      <c r="BK6" s="592"/>
      <c r="BL6" s="592"/>
      <c r="BM6" s="592"/>
      <c r="BN6" s="593"/>
      <c r="BO6" s="594">
        <v>94.1</v>
      </c>
      <c r="BP6" s="594"/>
      <c r="BQ6" s="594"/>
      <c r="BR6" s="594"/>
      <c r="BS6" s="595">
        <v>132406</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197886</v>
      </c>
      <c r="CS6" s="592"/>
      <c r="CT6" s="592"/>
      <c r="CU6" s="592"/>
      <c r="CV6" s="592"/>
      <c r="CW6" s="592"/>
      <c r="CX6" s="592"/>
      <c r="CY6" s="593"/>
      <c r="CZ6" s="594">
        <v>0.8</v>
      </c>
      <c r="DA6" s="594"/>
      <c r="DB6" s="594"/>
      <c r="DC6" s="594"/>
      <c r="DD6" s="600">
        <v>2258</v>
      </c>
      <c r="DE6" s="592"/>
      <c r="DF6" s="592"/>
      <c r="DG6" s="592"/>
      <c r="DH6" s="592"/>
      <c r="DI6" s="592"/>
      <c r="DJ6" s="592"/>
      <c r="DK6" s="592"/>
      <c r="DL6" s="592"/>
      <c r="DM6" s="592"/>
      <c r="DN6" s="592"/>
      <c r="DO6" s="592"/>
      <c r="DP6" s="593"/>
      <c r="DQ6" s="600">
        <v>197886</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21933</v>
      </c>
      <c r="S7" s="592"/>
      <c r="T7" s="592"/>
      <c r="U7" s="592"/>
      <c r="V7" s="592"/>
      <c r="W7" s="592"/>
      <c r="X7" s="592"/>
      <c r="Y7" s="593"/>
      <c r="Z7" s="594">
        <v>0.1</v>
      </c>
      <c r="AA7" s="594"/>
      <c r="AB7" s="594"/>
      <c r="AC7" s="594"/>
      <c r="AD7" s="595">
        <v>21933</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3760379</v>
      </c>
      <c r="BH7" s="592"/>
      <c r="BI7" s="592"/>
      <c r="BJ7" s="592"/>
      <c r="BK7" s="592"/>
      <c r="BL7" s="592"/>
      <c r="BM7" s="592"/>
      <c r="BN7" s="593"/>
      <c r="BO7" s="594">
        <v>38.4</v>
      </c>
      <c r="BP7" s="594"/>
      <c r="BQ7" s="594"/>
      <c r="BR7" s="594"/>
      <c r="BS7" s="595">
        <v>132406</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3480422</v>
      </c>
      <c r="CS7" s="592"/>
      <c r="CT7" s="592"/>
      <c r="CU7" s="592"/>
      <c r="CV7" s="592"/>
      <c r="CW7" s="592"/>
      <c r="CX7" s="592"/>
      <c r="CY7" s="593"/>
      <c r="CZ7" s="594">
        <v>13.3</v>
      </c>
      <c r="DA7" s="594"/>
      <c r="DB7" s="594"/>
      <c r="DC7" s="594"/>
      <c r="DD7" s="600">
        <v>233722</v>
      </c>
      <c r="DE7" s="592"/>
      <c r="DF7" s="592"/>
      <c r="DG7" s="592"/>
      <c r="DH7" s="592"/>
      <c r="DI7" s="592"/>
      <c r="DJ7" s="592"/>
      <c r="DK7" s="592"/>
      <c r="DL7" s="592"/>
      <c r="DM7" s="592"/>
      <c r="DN7" s="592"/>
      <c r="DO7" s="592"/>
      <c r="DP7" s="593"/>
      <c r="DQ7" s="600">
        <v>2951829</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32199</v>
      </c>
      <c r="S8" s="592"/>
      <c r="T8" s="592"/>
      <c r="U8" s="592"/>
      <c r="V8" s="592"/>
      <c r="W8" s="592"/>
      <c r="X8" s="592"/>
      <c r="Y8" s="593"/>
      <c r="Z8" s="594">
        <v>0.1</v>
      </c>
      <c r="AA8" s="594"/>
      <c r="AB8" s="594"/>
      <c r="AC8" s="594"/>
      <c r="AD8" s="595">
        <v>32199</v>
      </c>
      <c r="AE8" s="595"/>
      <c r="AF8" s="595"/>
      <c r="AG8" s="595"/>
      <c r="AH8" s="595"/>
      <c r="AI8" s="595"/>
      <c r="AJ8" s="595"/>
      <c r="AK8" s="595"/>
      <c r="AL8" s="596">
        <v>0.2</v>
      </c>
      <c r="AM8" s="597"/>
      <c r="AN8" s="597"/>
      <c r="AO8" s="598"/>
      <c r="AP8" s="588" t="s">
        <v>218</v>
      </c>
      <c r="AQ8" s="589"/>
      <c r="AR8" s="589"/>
      <c r="AS8" s="589"/>
      <c r="AT8" s="589"/>
      <c r="AU8" s="589"/>
      <c r="AV8" s="589"/>
      <c r="AW8" s="589"/>
      <c r="AX8" s="589"/>
      <c r="AY8" s="589"/>
      <c r="AZ8" s="589"/>
      <c r="BA8" s="589"/>
      <c r="BB8" s="589"/>
      <c r="BC8" s="589"/>
      <c r="BD8" s="589"/>
      <c r="BE8" s="589"/>
      <c r="BF8" s="590"/>
      <c r="BG8" s="591">
        <v>93971</v>
      </c>
      <c r="BH8" s="592"/>
      <c r="BI8" s="592"/>
      <c r="BJ8" s="592"/>
      <c r="BK8" s="592"/>
      <c r="BL8" s="592"/>
      <c r="BM8" s="592"/>
      <c r="BN8" s="593"/>
      <c r="BO8" s="594">
        <v>1</v>
      </c>
      <c r="BP8" s="594"/>
      <c r="BQ8" s="594"/>
      <c r="BR8" s="594"/>
      <c r="BS8" s="600" t="s">
        <v>112</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9260026</v>
      </c>
      <c r="CS8" s="592"/>
      <c r="CT8" s="592"/>
      <c r="CU8" s="592"/>
      <c r="CV8" s="592"/>
      <c r="CW8" s="592"/>
      <c r="CX8" s="592"/>
      <c r="CY8" s="593"/>
      <c r="CZ8" s="594">
        <v>35.4</v>
      </c>
      <c r="DA8" s="594"/>
      <c r="DB8" s="594"/>
      <c r="DC8" s="594"/>
      <c r="DD8" s="600">
        <v>222451</v>
      </c>
      <c r="DE8" s="592"/>
      <c r="DF8" s="592"/>
      <c r="DG8" s="592"/>
      <c r="DH8" s="592"/>
      <c r="DI8" s="592"/>
      <c r="DJ8" s="592"/>
      <c r="DK8" s="592"/>
      <c r="DL8" s="592"/>
      <c r="DM8" s="592"/>
      <c r="DN8" s="592"/>
      <c r="DO8" s="592"/>
      <c r="DP8" s="593"/>
      <c r="DQ8" s="600">
        <v>4543497</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44486</v>
      </c>
      <c r="S9" s="592"/>
      <c r="T9" s="592"/>
      <c r="U9" s="592"/>
      <c r="V9" s="592"/>
      <c r="W9" s="592"/>
      <c r="X9" s="592"/>
      <c r="Y9" s="593"/>
      <c r="Z9" s="594">
        <v>0.2</v>
      </c>
      <c r="AA9" s="594"/>
      <c r="AB9" s="594"/>
      <c r="AC9" s="594"/>
      <c r="AD9" s="595">
        <v>44486</v>
      </c>
      <c r="AE9" s="595"/>
      <c r="AF9" s="595"/>
      <c r="AG9" s="595"/>
      <c r="AH9" s="595"/>
      <c r="AI9" s="595"/>
      <c r="AJ9" s="595"/>
      <c r="AK9" s="595"/>
      <c r="AL9" s="596">
        <v>0.3</v>
      </c>
      <c r="AM9" s="597"/>
      <c r="AN9" s="597"/>
      <c r="AO9" s="598"/>
      <c r="AP9" s="588" t="s">
        <v>221</v>
      </c>
      <c r="AQ9" s="589"/>
      <c r="AR9" s="589"/>
      <c r="AS9" s="589"/>
      <c r="AT9" s="589"/>
      <c r="AU9" s="589"/>
      <c r="AV9" s="589"/>
      <c r="AW9" s="589"/>
      <c r="AX9" s="589"/>
      <c r="AY9" s="589"/>
      <c r="AZ9" s="589"/>
      <c r="BA9" s="589"/>
      <c r="BB9" s="589"/>
      <c r="BC9" s="589"/>
      <c r="BD9" s="589"/>
      <c r="BE9" s="589"/>
      <c r="BF9" s="590"/>
      <c r="BG9" s="591">
        <v>2681037</v>
      </c>
      <c r="BH9" s="592"/>
      <c r="BI9" s="592"/>
      <c r="BJ9" s="592"/>
      <c r="BK9" s="592"/>
      <c r="BL9" s="592"/>
      <c r="BM9" s="592"/>
      <c r="BN9" s="593"/>
      <c r="BO9" s="594">
        <v>27.4</v>
      </c>
      <c r="BP9" s="594"/>
      <c r="BQ9" s="594"/>
      <c r="BR9" s="594"/>
      <c r="BS9" s="600" t="s">
        <v>112</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3557304</v>
      </c>
      <c r="CS9" s="592"/>
      <c r="CT9" s="592"/>
      <c r="CU9" s="592"/>
      <c r="CV9" s="592"/>
      <c r="CW9" s="592"/>
      <c r="CX9" s="592"/>
      <c r="CY9" s="593"/>
      <c r="CZ9" s="594">
        <v>13.6</v>
      </c>
      <c r="DA9" s="594"/>
      <c r="DB9" s="594"/>
      <c r="DC9" s="594"/>
      <c r="DD9" s="600">
        <v>1383757</v>
      </c>
      <c r="DE9" s="592"/>
      <c r="DF9" s="592"/>
      <c r="DG9" s="592"/>
      <c r="DH9" s="592"/>
      <c r="DI9" s="592"/>
      <c r="DJ9" s="592"/>
      <c r="DK9" s="592"/>
      <c r="DL9" s="592"/>
      <c r="DM9" s="592"/>
      <c r="DN9" s="592"/>
      <c r="DO9" s="592"/>
      <c r="DP9" s="593"/>
      <c r="DQ9" s="600">
        <v>1736944</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542977</v>
      </c>
      <c r="S10" s="592"/>
      <c r="T10" s="592"/>
      <c r="U10" s="592"/>
      <c r="V10" s="592"/>
      <c r="W10" s="592"/>
      <c r="X10" s="592"/>
      <c r="Y10" s="593"/>
      <c r="Z10" s="594">
        <v>2</v>
      </c>
      <c r="AA10" s="594"/>
      <c r="AB10" s="594"/>
      <c r="AC10" s="594"/>
      <c r="AD10" s="595">
        <v>542977</v>
      </c>
      <c r="AE10" s="595"/>
      <c r="AF10" s="595"/>
      <c r="AG10" s="595"/>
      <c r="AH10" s="595"/>
      <c r="AI10" s="595"/>
      <c r="AJ10" s="595"/>
      <c r="AK10" s="595"/>
      <c r="AL10" s="596">
        <v>3.7</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173178</v>
      </c>
      <c r="BH10" s="592"/>
      <c r="BI10" s="592"/>
      <c r="BJ10" s="592"/>
      <c r="BK10" s="592"/>
      <c r="BL10" s="592"/>
      <c r="BM10" s="592"/>
      <c r="BN10" s="593"/>
      <c r="BO10" s="594">
        <v>1.8</v>
      </c>
      <c r="BP10" s="594"/>
      <c r="BQ10" s="594"/>
      <c r="BR10" s="594"/>
      <c r="BS10" s="600" t="s">
        <v>112</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76123</v>
      </c>
      <c r="CS10" s="592"/>
      <c r="CT10" s="592"/>
      <c r="CU10" s="592"/>
      <c r="CV10" s="592"/>
      <c r="CW10" s="592"/>
      <c r="CX10" s="592"/>
      <c r="CY10" s="593"/>
      <c r="CZ10" s="594">
        <v>0.3</v>
      </c>
      <c r="DA10" s="594"/>
      <c r="DB10" s="594"/>
      <c r="DC10" s="594"/>
      <c r="DD10" s="600">
        <v>2149</v>
      </c>
      <c r="DE10" s="592"/>
      <c r="DF10" s="592"/>
      <c r="DG10" s="592"/>
      <c r="DH10" s="592"/>
      <c r="DI10" s="592"/>
      <c r="DJ10" s="592"/>
      <c r="DK10" s="592"/>
      <c r="DL10" s="592"/>
      <c r="DM10" s="592"/>
      <c r="DN10" s="592"/>
      <c r="DO10" s="592"/>
      <c r="DP10" s="593"/>
      <c r="DQ10" s="600">
        <v>42445</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69876</v>
      </c>
      <c r="S11" s="592"/>
      <c r="T11" s="592"/>
      <c r="U11" s="592"/>
      <c r="V11" s="592"/>
      <c r="W11" s="592"/>
      <c r="X11" s="592"/>
      <c r="Y11" s="593"/>
      <c r="Z11" s="594">
        <v>0.3</v>
      </c>
      <c r="AA11" s="594"/>
      <c r="AB11" s="594"/>
      <c r="AC11" s="594"/>
      <c r="AD11" s="595">
        <v>69876</v>
      </c>
      <c r="AE11" s="595"/>
      <c r="AF11" s="595"/>
      <c r="AG11" s="595"/>
      <c r="AH11" s="595"/>
      <c r="AI11" s="595"/>
      <c r="AJ11" s="595"/>
      <c r="AK11" s="595"/>
      <c r="AL11" s="596">
        <v>0.5</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812193</v>
      </c>
      <c r="BH11" s="592"/>
      <c r="BI11" s="592"/>
      <c r="BJ11" s="592"/>
      <c r="BK11" s="592"/>
      <c r="BL11" s="592"/>
      <c r="BM11" s="592"/>
      <c r="BN11" s="593"/>
      <c r="BO11" s="594">
        <v>8.3000000000000007</v>
      </c>
      <c r="BP11" s="594"/>
      <c r="BQ11" s="594"/>
      <c r="BR11" s="594"/>
      <c r="BS11" s="600">
        <v>132406</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483741</v>
      </c>
      <c r="CS11" s="592"/>
      <c r="CT11" s="592"/>
      <c r="CU11" s="592"/>
      <c r="CV11" s="592"/>
      <c r="CW11" s="592"/>
      <c r="CX11" s="592"/>
      <c r="CY11" s="593"/>
      <c r="CZ11" s="594">
        <v>1.8</v>
      </c>
      <c r="DA11" s="594"/>
      <c r="DB11" s="594"/>
      <c r="DC11" s="594"/>
      <c r="DD11" s="600">
        <v>245137</v>
      </c>
      <c r="DE11" s="592"/>
      <c r="DF11" s="592"/>
      <c r="DG11" s="592"/>
      <c r="DH11" s="592"/>
      <c r="DI11" s="592"/>
      <c r="DJ11" s="592"/>
      <c r="DK11" s="592"/>
      <c r="DL11" s="592"/>
      <c r="DM11" s="592"/>
      <c r="DN11" s="592"/>
      <c r="DO11" s="592"/>
      <c r="DP11" s="593"/>
      <c r="DQ11" s="600">
        <v>284587</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4796418</v>
      </c>
      <c r="BH12" s="592"/>
      <c r="BI12" s="592"/>
      <c r="BJ12" s="592"/>
      <c r="BK12" s="592"/>
      <c r="BL12" s="592"/>
      <c r="BM12" s="592"/>
      <c r="BN12" s="593"/>
      <c r="BO12" s="594">
        <v>48.9</v>
      </c>
      <c r="BP12" s="594"/>
      <c r="BQ12" s="594"/>
      <c r="BR12" s="594"/>
      <c r="BS12" s="600" t="s">
        <v>112</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508277</v>
      </c>
      <c r="CS12" s="592"/>
      <c r="CT12" s="592"/>
      <c r="CU12" s="592"/>
      <c r="CV12" s="592"/>
      <c r="CW12" s="592"/>
      <c r="CX12" s="592"/>
      <c r="CY12" s="593"/>
      <c r="CZ12" s="594">
        <v>1.9</v>
      </c>
      <c r="DA12" s="594"/>
      <c r="DB12" s="594"/>
      <c r="DC12" s="594"/>
      <c r="DD12" s="600">
        <v>987</v>
      </c>
      <c r="DE12" s="592"/>
      <c r="DF12" s="592"/>
      <c r="DG12" s="592"/>
      <c r="DH12" s="592"/>
      <c r="DI12" s="592"/>
      <c r="DJ12" s="592"/>
      <c r="DK12" s="592"/>
      <c r="DL12" s="592"/>
      <c r="DM12" s="592"/>
      <c r="DN12" s="592"/>
      <c r="DO12" s="592"/>
      <c r="DP12" s="593"/>
      <c r="DQ12" s="600">
        <v>317082</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48132</v>
      </c>
      <c r="S13" s="592"/>
      <c r="T13" s="592"/>
      <c r="U13" s="592"/>
      <c r="V13" s="592"/>
      <c r="W13" s="592"/>
      <c r="X13" s="592"/>
      <c r="Y13" s="593"/>
      <c r="Z13" s="594">
        <v>0.2</v>
      </c>
      <c r="AA13" s="594"/>
      <c r="AB13" s="594"/>
      <c r="AC13" s="594"/>
      <c r="AD13" s="595">
        <v>48132</v>
      </c>
      <c r="AE13" s="595"/>
      <c r="AF13" s="595"/>
      <c r="AG13" s="595"/>
      <c r="AH13" s="595"/>
      <c r="AI13" s="595"/>
      <c r="AJ13" s="595"/>
      <c r="AK13" s="595"/>
      <c r="AL13" s="596">
        <v>0.3</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4771665</v>
      </c>
      <c r="BH13" s="592"/>
      <c r="BI13" s="592"/>
      <c r="BJ13" s="592"/>
      <c r="BK13" s="592"/>
      <c r="BL13" s="592"/>
      <c r="BM13" s="592"/>
      <c r="BN13" s="593"/>
      <c r="BO13" s="594">
        <v>48.7</v>
      </c>
      <c r="BP13" s="594"/>
      <c r="BQ13" s="594"/>
      <c r="BR13" s="594"/>
      <c r="BS13" s="600" t="s">
        <v>112</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2058657</v>
      </c>
      <c r="CS13" s="592"/>
      <c r="CT13" s="592"/>
      <c r="CU13" s="592"/>
      <c r="CV13" s="592"/>
      <c r="CW13" s="592"/>
      <c r="CX13" s="592"/>
      <c r="CY13" s="593"/>
      <c r="CZ13" s="594">
        <v>7.9</v>
      </c>
      <c r="DA13" s="594"/>
      <c r="DB13" s="594"/>
      <c r="DC13" s="594"/>
      <c r="DD13" s="600">
        <v>584227</v>
      </c>
      <c r="DE13" s="592"/>
      <c r="DF13" s="592"/>
      <c r="DG13" s="592"/>
      <c r="DH13" s="592"/>
      <c r="DI13" s="592"/>
      <c r="DJ13" s="592"/>
      <c r="DK13" s="592"/>
      <c r="DL13" s="592"/>
      <c r="DM13" s="592"/>
      <c r="DN13" s="592"/>
      <c r="DO13" s="592"/>
      <c r="DP13" s="593"/>
      <c r="DQ13" s="600">
        <v>1561186</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141569</v>
      </c>
      <c r="BH14" s="592"/>
      <c r="BI14" s="592"/>
      <c r="BJ14" s="592"/>
      <c r="BK14" s="592"/>
      <c r="BL14" s="592"/>
      <c r="BM14" s="592"/>
      <c r="BN14" s="593"/>
      <c r="BO14" s="594">
        <v>1.4</v>
      </c>
      <c r="BP14" s="594"/>
      <c r="BQ14" s="594"/>
      <c r="BR14" s="594"/>
      <c r="BS14" s="600" t="s">
        <v>112</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1092510</v>
      </c>
      <c r="CS14" s="592"/>
      <c r="CT14" s="592"/>
      <c r="CU14" s="592"/>
      <c r="CV14" s="592"/>
      <c r="CW14" s="592"/>
      <c r="CX14" s="592"/>
      <c r="CY14" s="593"/>
      <c r="CZ14" s="594">
        <v>4.2</v>
      </c>
      <c r="DA14" s="594"/>
      <c r="DB14" s="594"/>
      <c r="DC14" s="594"/>
      <c r="DD14" s="600">
        <v>2114</v>
      </c>
      <c r="DE14" s="592"/>
      <c r="DF14" s="592"/>
      <c r="DG14" s="592"/>
      <c r="DH14" s="592"/>
      <c r="DI14" s="592"/>
      <c r="DJ14" s="592"/>
      <c r="DK14" s="592"/>
      <c r="DL14" s="592"/>
      <c r="DM14" s="592"/>
      <c r="DN14" s="592"/>
      <c r="DO14" s="592"/>
      <c r="DP14" s="593"/>
      <c r="DQ14" s="600">
        <v>998655</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31784</v>
      </c>
      <c r="S15" s="592"/>
      <c r="T15" s="592"/>
      <c r="U15" s="592"/>
      <c r="V15" s="592"/>
      <c r="W15" s="592"/>
      <c r="X15" s="592"/>
      <c r="Y15" s="593"/>
      <c r="Z15" s="594">
        <v>0.1</v>
      </c>
      <c r="AA15" s="594"/>
      <c r="AB15" s="594"/>
      <c r="AC15" s="594"/>
      <c r="AD15" s="595">
        <v>31784</v>
      </c>
      <c r="AE15" s="595"/>
      <c r="AF15" s="595"/>
      <c r="AG15" s="595"/>
      <c r="AH15" s="595"/>
      <c r="AI15" s="595"/>
      <c r="AJ15" s="595"/>
      <c r="AK15" s="595"/>
      <c r="AL15" s="596">
        <v>0.2</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526958</v>
      </c>
      <c r="BH15" s="592"/>
      <c r="BI15" s="592"/>
      <c r="BJ15" s="592"/>
      <c r="BK15" s="592"/>
      <c r="BL15" s="592"/>
      <c r="BM15" s="592"/>
      <c r="BN15" s="593"/>
      <c r="BO15" s="594">
        <v>5.4</v>
      </c>
      <c r="BP15" s="594"/>
      <c r="BQ15" s="594"/>
      <c r="BR15" s="594"/>
      <c r="BS15" s="600" t="s">
        <v>112</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1682034</v>
      </c>
      <c r="CS15" s="592"/>
      <c r="CT15" s="592"/>
      <c r="CU15" s="592"/>
      <c r="CV15" s="592"/>
      <c r="CW15" s="592"/>
      <c r="CX15" s="592"/>
      <c r="CY15" s="593"/>
      <c r="CZ15" s="594">
        <v>6.4</v>
      </c>
      <c r="DA15" s="594"/>
      <c r="DB15" s="594"/>
      <c r="DC15" s="594"/>
      <c r="DD15" s="600">
        <v>130120</v>
      </c>
      <c r="DE15" s="592"/>
      <c r="DF15" s="592"/>
      <c r="DG15" s="592"/>
      <c r="DH15" s="592"/>
      <c r="DI15" s="592"/>
      <c r="DJ15" s="592"/>
      <c r="DK15" s="592"/>
      <c r="DL15" s="592"/>
      <c r="DM15" s="592"/>
      <c r="DN15" s="592"/>
      <c r="DO15" s="592"/>
      <c r="DP15" s="593"/>
      <c r="DQ15" s="600">
        <v>1546625</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5099370</v>
      </c>
      <c r="S16" s="592"/>
      <c r="T16" s="592"/>
      <c r="U16" s="592"/>
      <c r="V16" s="592"/>
      <c r="W16" s="592"/>
      <c r="X16" s="592"/>
      <c r="Y16" s="593"/>
      <c r="Z16" s="594">
        <v>19.100000000000001</v>
      </c>
      <c r="AA16" s="594"/>
      <c r="AB16" s="594"/>
      <c r="AC16" s="594"/>
      <c r="AD16" s="595">
        <v>4372212</v>
      </c>
      <c r="AE16" s="595"/>
      <c r="AF16" s="595"/>
      <c r="AG16" s="595"/>
      <c r="AH16" s="595"/>
      <c r="AI16" s="595"/>
      <c r="AJ16" s="595"/>
      <c r="AK16" s="595"/>
      <c r="AL16" s="596">
        <v>29.8</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56697</v>
      </c>
      <c r="CS16" s="592"/>
      <c r="CT16" s="592"/>
      <c r="CU16" s="592"/>
      <c r="CV16" s="592"/>
      <c r="CW16" s="592"/>
      <c r="CX16" s="592"/>
      <c r="CY16" s="593"/>
      <c r="CZ16" s="594">
        <v>0.2</v>
      </c>
      <c r="DA16" s="594"/>
      <c r="DB16" s="594"/>
      <c r="DC16" s="594"/>
      <c r="DD16" s="600" t="s">
        <v>112</v>
      </c>
      <c r="DE16" s="592"/>
      <c r="DF16" s="592"/>
      <c r="DG16" s="592"/>
      <c r="DH16" s="592"/>
      <c r="DI16" s="592"/>
      <c r="DJ16" s="592"/>
      <c r="DK16" s="592"/>
      <c r="DL16" s="592"/>
      <c r="DM16" s="592"/>
      <c r="DN16" s="592"/>
      <c r="DO16" s="592"/>
      <c r="DP16" s="593"/>
      <c r="DQ16" s="600">
        <v>4646</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4372212</v>
      </c>
      <c r="S17" s="592"/>
      <c r="T17" s="592"/>
      <c r="U17" s="592"/>
      <c r="V17" s="592"/>
      <c r="W17" s="592"/>
      <c r="X17" s="592"/>
      <c r="Y17" s="593"/>
      <c r="Z17" s="594">
        <v>16.3</v>
      </c>
      <c r="AA17" s="594"/>
      <c r="AB17" s="594"/>
      <c r="AC17" s="594"/>
      <c r="AD17" s="595">
        <v>4372212</v>
      </c>
      <c r="AE17" s="595"/>
      <c r="AF17" s="595"/>
      <c r="AG17" s="595"/>
      <c r="AH17" s="595"/>
      <c r="AI17" s="595"/>
      <c r="AJ17" s="595"/>
      <c r="AK17" s="595"/>
      <c r="AL17" s="596">
        <v>29.8</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3731807</v>
      </c>
      <c r="CS17" s="592"/>
      <c r="CT17" s="592"/>
      <c r="CU17" s="592"/>
      <c r="CV17" s="592"/>
      <c r="CW17" s="592"/>
      <c r="CX17" s="592"/>
      <c r="CY17" s="593"/>
      <c r="CZ17" s="594">
        <v>14.3</v>
      </c>
      <c r="DA17" s="594"/>
      <c r="DB17" s="594"/>
      <c r="DC17" s="594"/>
      <c r="DD17" s="600" t="s">
        <v>112</v>
      </c>
      <c r="DE17" s="592"/>
      <c r="DF17" s="592"/>
      <c r="DG17" s="592"/>
      <c r="DH17" s="592"/>
      <c r="DI17" s="592"/>
      <c r="DJ17" s="592"/>
      <c r="DK17" s="592"/>
      <c r="DL17" s="592"/>
      <c r="DM17" s="592"/>
      <c r="DN17" s="592"/>
      <c r="DO17" s="592"/>
      <c r="DP17" s="593"/>
      <c r="DQ17" s="600">
        <v>3560916</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727157</v>
      </c>
      <c r="S18" s="592"/>
      <c r="T18" s="592"/>
      <c r="U18" s="592"/>
      <c r="V18" s="592"/>
      <c r="W18" s="592"/>
      <c r="X18" s="592"/>
      <c r="Y18" s="593"/>
      <c r="Z18" s="594">
        <v>2.7</v>
      </c>
      <c r="AA18" s="594"/>
      <c r="AB18" s="594"/>
      <c r="AC18" s="594"/>
      <c r="AD18" s="595" t="s">
        <v>112</v>
      </c>
      <c r="AE18" s="595"/>
      <c r="AF18" s="595"/>
      <c r="AG18" s="595"/>
      <c r="AH18" s="595"/>
      <c r="AI18" s="595"/>
      <c r="AJ18" s="595"/>
      <c r="AK18" s="595"/>
      <c r="AL18" s="596" t="s">
        <v>112</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573405</v>
      </c>
      <c r="BH19" s="592"/>
      <c r="BI19" s="592"/>
      <c r="BJ19" s="592"/>
      <c r="BK19" s="592"/>
      <c r="BL19" s="592"/>
      <c r="BM19" s="592"/>
      <c r="BN19" s="593"/>
      <c r="BO19" s="594">
        <v>5.9</v>
      </c>
      <c r="BP19" s="594"/>
      <c r="BQ19" s="594"/>
      <c r="BR19" s="594"/>
      <c r="BS19" s="600" t="s">
        <v>112</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15912315</v>
      </c>
      <c r="S20" s="592"/>
      <c r="T20" s="592"/>
      <c r="U20" s="592"/>
      <c r="V20" s="592"/>
      <c r="W20" s="592"/>
      <c r="X20" s="592"/>
      <c r="Y20" s="593"/>
      <c r="Z20" s="594">
        <v>59.5</v>
      </c>
      <c r="AA20" s="594"/>
      <c r="AB20" s="594"/>
      <c r="AC20" s="594"/>
      <c r="AD20" s="595">
        <v>14619200</v>
      </c>
      <c r="AE20" s="595"/>
      <c r="AF20" s="595"/>
      <c r="AG20" s="595"/>
      <c r="AH20" s="595"/>
      <c r="AI20" s="595"/>
      <c r="AJ20" s="595"/>
      <c r="AK20" s="595"/>
      <c r="AL20" s="596">
        <v>99.8</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573405</v>
      </c>
      <c r="BH20" s="592"/>
      <c r="BI20" s="592"/>
      <c r="BJ20" s="592"/>
      <c r="BK20" s="592"/>
      <c r="BL20" s="592"/>
      <c r="BM20" s="592"/>
      <c r="BN20" s="593"/>
      <c r="BO20" s="594">
        <v>5.9</v>
      </c>
      <c r="BP20" s="594"/>
      <c r="BQ20" s="594"/>
      <c r="BR20" s="594"/>
      <c r="BS20" s="600" t="s">
        <v>112</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26185484</v>
      </c>
      <c r="CS20" s="592"/>
      <c r="CT20" s="592"/>
      <c r="CU20" s="592"/>
      <c r="CV20" s="592"/>
      <c r="CW20" s="592"/>
      <c r="CX20" s="592"/>
      <c r="CY20" s="593"/>
      <c r="CZ20" s="594">
        <v>100</v>
      </c>
      <c r="DA20" s="594"/>
      <c r="DB20" s="594"/>
      <c r="DC20" s="594"/>
      <c r="DD20" s="600">
        <v>2806922</v>
      </c>
      <c r="DE20" s="592"/>
      <c r="DF20" s="592"/>
      <c r="DG20" s="592"/>
      <c r="DH20" s="592"/>
      <c r="DI20" s="592"/>
      <c r="DJ20" s="592"/>
      <c r="DK20" s="592"/>
      <c r="DL20" s="592"/>
      <c r="DM20" s="592"/>
      <c r="DN20" s="592"/>
      <c r="DO20" s="592"/>
      <c r="DP20" s="593"/>
      <c r="DQ20" s="600">
        <v>17746298</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8016</v>
      </c>
      <c r="S21" s="592"/>
      <c r="T21" s="592"/>
      <c r="U21" s="592"/>
      <c r="V21" s="592"/>
      <c r="W21" s="592"/>
      <c r="X21" s="592"/>
      <c r="Y21" s="593"/>
      <c r="Z21" s="594">
        <v>0</v>
      </c>
      <c r="AA21" s="594"/>
      <c r="AB21" s="594"/>
      <c r="AC21" s="594"/>
      <c r="AD21" s="595">
        <v>8016</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7448</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314437</v>
      </c>
      <c r="S22" s="592"/>
      <c r="T22" s="592"/>
      <c r="U22" s="592"/>
      <c r="V22" s="592"/>
      <c r="W22" s="592"/>
      <c r="X22" s="592"/>
      <c r="Y22" s="593"/>
      <c r="Z22" s="594">
        <v>1.2</v>
      </c>
      <c r="AA22" s="594"/>
      <c r="AB22" s="594"/>
      <c r="AC22" s="594"/>
      <c r="AD22" s="595" t="s">
        <v>112</v>
      </c>
      <c r="AE22" s="595"/>
      <c r="AF22" s="595"/>
      <c r="AG22" s="595"/>
      <c r="AH22" s="595"/>
      <c r="AI22" s="595"/>
      <c r="AJ22" s="595"/>
      <c r="AK22" s="595"/>
      <c r="AL22" s="596" t="s">
        <v>112</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425387</v>
      </c>
      <c r="S23" s="592"/>
      <c r="T23" s="592"/>
      <c r="U23" s="592"/>
      <c r="V23" s="592"/>
      <c r="W23" s="592"/>
      <c r="X23" s="592"/>
      <c r="Y23" s="593"/>
      <c r="Z23" s="594">
        <v>1.6</v>
      </c>
      <c r="AA23" s="594"/>
      <c r="AB23" s="594"/>
      <c r="AC23" s="594"/>
      <c r="AD23" s="595">
        <v>21073</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565957</v>
      </c>
      <c r="BH23" s="592"/>
      <c r="BI23" s="592"/>
      <c r="BJ23" s="592"/>
      <c r="BK23" s="592"/>
      <c r="BL23" s="592"/>
      <c r="BM23" s="592"/>
      <c r="BN23" s="593"/>
      <c r="BO23" s="594">
        <v>5.8</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148553</v>
      </c>
      <c r="S24" s="592"/>
      <c r="T24" s="592"/>
      <c r="U24" s="592"/>
      <c r="V24" s="592"/>
      <c r="W24" s="592"/>
      <c r="X24" s="592"/>
      <c r="Y24" s="593"/>
      <c r="Z24" s="594">
        <v>0.6</v>
      </c>
      <c r="AA24" s="594"/>
      <c r="AB24" s="594"/>
      <c r="AC24" s="594"/>
      <c r="AD24" s="595" t="s">
        <v>112</v>
      </c>
      <c r="AE24" s="595"/>
      <c r="AF24" s="595"/>
      <c r="AG24" s="595"/>
      <c r="AH24" s="595"/>
      <c r="AI24" s="595"/>
      <c r="AJ24" s="595"/>
      <c r="AK24" s="595"/>
      <c r="AL24" s="596" t="s">
        <v>112</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13383320</v>
      </c>
      <c r="CS24" s="581"/>
      <c r="CT24" s="581"/>
      <c r="CU24" s="581"/>
      <c r="CV24" s="581"/>
      <c r="CW24" s="581"/>
      <c r="CX24" s="581"/>
      <c r="CY24" s="582"/>
      <c r="CZ24" s="618">
        <v>51.1</v>
      </c>
      <c r="DA24" s="619"/>
      <c r="DB24" s="619"/>
      <c r="DC24" s="620"/>
      <c r="DD24" s="617">
        <v>8892853</v>
      </c>
      <c r="DE24" s="581"/>
      <c r="DF24" s="581"/>
      <c r="DG24" s="581"/>
      <c r="DH24" s="581"/>
      <c r="DI24" s="581"/>
      <c r="DJ24" s="581"/>
      <c r="DK24" s="582"/>
      <c r="DL24" s="617">
        <v>8657736</v>
      </c>
      <c r="DM24" s="581"/>
      <c r="DN24" s="581"/>
      <c r="DO24" s="581"/>
      <c r="DP24" s="581"/>
      <c r="DQ24" s="581"/>
      <c r="DR24" s="581"/>
      <c r="DS24" s="581"/>
      <c r="DT24" s="581"/>
      <c r="DU24" s="581"/>
      <c r="DV24" s="582"/>
      <c r="DW24" s="585">
        <v>53.3</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3839217</v>
      </c>
      <c r="S25" s="592"/>
      <c r="T25" s="592"/>
      <c r="U25" s="592"/>
      <c r="V25" s="592"/>
      <c r="W25" s="592"/>
      <c r="X25" s="592"/>
      <c r="Y25" s="593"/>
      <c r="Z25" s="594">
        <v>14.3</v>
      </c>
      <c r="AA25" s="594"/>
      <c r="AB25" s="594"/>
      <c r="AC25" s="594"/>
      <c r="AD25" s="595" t="s">
        <v>112</v>
      </c>
      <c r="AE25" s="595"/>
      <c r="AF25" s="595"/>
      <c r="AG25" s="595"/>
      <c r="AH25" s="595"/>
      <c r="AI25" s="595"/>
      <c r="AJ25" s="595"/>
      <c r="AK25" s="595"/>
      <c r="AL25" s="596" t="s">
        <v>112</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3862519</v>
      </c>
      <c r="CS25" s="623"/>
      <c r="CT25" s="623"/>
      <c r="CU25" s="623"/>
      <c r="CV25" s="623"/>
      <c r="CW25" s="623"/>
      <c r="CX25" s="623"/>
      <c r="CY25" s="624"/>
      <c r="CZ25" s="625">
        <v>14.8</v>
      </c>
      <c r="DA25" s="626"/>
      <c r="DB25" s="626"/>
      <c r="DC25" s="627"/>
      <c r="DD25" s="600">
        <v>3517767</v>
      </c>
      <c r="DE25" s="623"/>
      <c r="DF25" s="623"/>
      <c r="DG25" s="623"/>
      <c r="DH25" s="623"/>
      <c r="DI25" s="623"/>
      <c r="DJ25" s="623"/>
      <c r="DK25" s="624"/>
      <c r="DL25" s="600">
        <v>3315250</v>
      </c>
      <c r="DM25" s="623"/>
      <c r="DN25" s="623"/>
      <c r="DO25" s="623"/>
      <c r="DP25" s="623"/>
      <c r="DQ25" s="623"/>
      <c r="DR25" s="623"/>
      <c r="DS25" s="623"/>
      <c r="DT25" s="623"/>
      <c r="DU25" s="623"/>
      <c r="DV25" s="624"/>
      <c r="DW25" s="596">
        <v>20.399999999999999</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2507475</v>
      </c>
      <c r="CS26" s="592"/>
      <c r="CT26" s="592"/>
      <c r="CU26" s="592"/>
      <c r="CV26" s="592"/>
      <c r="CW26" s="592"/>
      <c r="CX26" s="592"/>
      <c r="CY26" s="593"/>
      <c r="CZ26" s="625">
        <v>9.6</v>
      </c>
      <c r="DA26" s="626"/>
      <c r="DB26" s="626"/>
      <c r="DC26" s="627"/>
      <c r="DD26" s="600">
        <v>2162723</v>
      </c>
      <c r="DE26" s="592"/>
      <c r="DF26" s="592"/>
      <c r="DG26" s="592"/>
      <c r="DH26" s="592"/>
      <c r="DI26" s="592"/>
      <c r="DJ26" s="592"/>
      <c r="DK26" s="593"/>
      <c r="DL26" s="600" t="s">
        <v>277</v>
      </c>
      <c r="DM26" s="592"/>
      <c r="DN26" s="592"/>
      <c r="DO26" s="592"/>
      <c r="DP26" s="592"/>
      <c r="DQ26" s="592"/>
      <c r="DR26" s="592"/>
      <c r="DS26" s="592"/>
      <c r="DT26" s="592"/>
      <c r="DU26" s="592"/>
      <c r="DV26" s="593"/>
      <c r="DW26" s="596" t="s">
        <v>277</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1781642</v>
      </c>
      <c r="S27" s="592"/>
      <c r="T27" s="592"/>
      <c r="U27" s="592"/>
      <c r="V27" s="592"/>
      <c r="W27" s="592"/>
      <c r="X27" s="592"/>
      <c r="Y27" s="593"/>
      <c r="Z27" s="594">
        <v>6.7</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9798729</v>
      </c>
      <c r="BH27" s="592"/>
      <c r="BI27" s="592"/>
      <c r="BJ27" s="592"/>
      <c r="BK27" s="592"/>
      <c r="BL27" s="592"/>
      <c r="BM27" s="592"/>
      <c r="BN27" s="593"/>
      <c r="BO27" s="594">
        <v>100</v>
      </c>
      <c r="BP27" s="594"/>
      <c r="BQ27" s="594"/>
      <c r="BR27" s="594"/>
      <c r="BS27" s="600">
        <v>132406</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5788994</v>
      </c>
      <c r="CS27" s="623"/>
      <c r="CT27" s="623"/>
      <c r="CU27" s="623"/>
      <c r="CV27" s="623"/>
      <c r="CW27" s="623"/>
      <c r="CX27" s="623"/>
      <c r="CY27" s="624"/>
      <c r="CZ27" s="625">
        <v>22.1</v>
      </c>
      <c r="DA27" s="626"/>
      <c r="DB27" s="626"/>
      <c r="DC27" s="627"/>
      <c r="DD27" s="600">
        <v>1814170</v>
      </c>
      <c r="DE27" s="623"/>
      <c r="DF27" s="623"/>
      <c r="DG27" s="623"/>
      <c r="DH27" s="623"/>
      <c r="DI27" s="623"/>
      <c r="DJ27" s="623"/>
      <c r="DK27" s="624"/>
      <c r="DL27" s="600">
        <v>1814170</v>
      </c>
      <c r="DM27" s="623"/>
      <c r="DN27" s="623"/>
      <c r="DO27" s="623"/>
      <c r="DP27" s="623"/>
      <c r="DQ27" s="623"/>
      <c r="DR27" s="623"/>
      <c r="DS27" s="623"/>
      <c r="DT27" s="623"/>
      <c r="DU27" s="623"/>
      <c r="DV27" s="624"/>
      <c r="DW27" s="596">
        <v>11.2</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98438</v>
      </c>
      <c r="S28" s="592"/>
      <c r="T28" s="592"/>
      <c r="U28" s="592"/>
      <c r="V28" s="592"/>
      <c r="W28" s="592"/>
      <c r="X28" s="592"/>
      <c r="Y28" s="593"/>
      <c r="Z28" s="594">
        <v>0.4</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3731807</v>
      </c>
      <c r="CS28" s="592"/>
      <c r="CT28" s="592"/>
      <c r="CU28" s="592"/>
      <c r="CV28" s="592"/>
      <c r="CW28" s="592"/>
      <c r="CX28" s="592"/>
      <c r="CY28" s="593"/>
      <c r="CZ28" s="625">
        <v>14.3</v>
      </c>
      <c r="DA28" s="626"/>
      <c r="DB28" s="626"/>
      <c r="DC28" s="627"/>
      <c r="DD28" s="600">
        <v>3560916</v>
      </c>
      <c r="DE28" s="592"/>
      <c r="DF28" s="592"/>
      <c r="DG28" s="592"/>
      <c r="DH28" s="592"/>
      <c r="DI28" s="592"/>
      <c r="DJ28" s="592"/>
      <c r="DK28" s="593"/>
      <c r="DL28" s="600">
        <v>3528316</v>
      </c>
      <c r="DM28" s="592"/>
      <c r="DN28" s="592"/>
      <c r="DO28" s="592"/>
      <c r="DP28" s="592"/>
      <c r="DQ28" s="592"/>
      <c r="DR28" s="592"/>
      <c r="DS28" s="592"/>
      <c r="DT28" s="592"/>
      <c r="DU28" s="592"/>
      <c r="DV28" s="593"/>
      <c r="DW28" s="596">
        <v>21.7</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5586</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57</v>
      </c>
      <c r="CG29" s="606"/>
      <c r="CH29" s="606"/>
      <c r="CI29" s="606"/>
      <c r="CJ29" s="606"/>
      <c r="CK29" s="606"/>
      <c r="CL29" s="606"/>
      <c r="CM29" s="606"/>
      <c r="CN29" s="606"/>
      <c r="CO29" s="606"/>
      <c r="CP29" s="606"/>
      <c r="CQ29" s="607"/>
      <c r="CR29" s="591">
        <v>3730909</v>
      </c>
      <c r="CS29" s="623"/>
      <c r="CT29" s="623"/>
      <c r="CU29" s="623"/>
      <c r="CV29" s="623"/>
      <c r="CW29" s="623"/>
      <c r="CX29" s="623"/>
      <c r="CY29" s="624"/>
      <c r="CZ29" s="625">
        <v>14.2</v>
      </c>
      <c r="DA29" s="626"/>
      <c r="DB29" s="626"/>
      <c r="DC29" s="627"/>
      <c r="DD29" s="600">
        <v>3560018</v>
      </c>
      <c r="DE29" s="623"/>
      <c r="DF29" s="623"/>
      <c r="DG29" s="623"/>
      <c r="DH29" s="623"/>
      <c r="DI29" s="623"/>
      <c r="DJ29" s="623"/>
      <c r="DK29" s="624"/>
      <c r="DL29" s="600">
        <v>3527418</v>
      </c>
      <c r="DM29" s="623"/>
      <c r="DN29" s="623"/>
      <c r="DO29" s="623"/>
      <c r="DP29" s="623"/>
      <c r="DQ29" s="623"/>
      <c r="DR29" s="623"/>
      <c r="DS29" s="623"/>
      <c r="DT29" s="623"/>
      <c r="DU29" s="623"/>
      <c r="DV29" s="624"/>
      <c r="DW29" s="596">
        <v>21.7</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185752</v>
      </c>
      <c r="S30" s="592"/>
      <c r="T30" s="592"/>
      <c r="U30" s="592"/>
      <c r="V30" s="592"/>
      <c r="W30" s="592"/>
      <c r="X30" s="592"/>
      <c r="Y30" s="593"/>
      <c r="Z30" s="594">
        <v>0.7</v>
      </c>
      <c r="AA30" s="594"/>
      <c r="AB30" s="594"/>
      <c r="AC30" s="594"/>
      <c r="AD30" s="595" t="s">
        <v>112</v>
      </c>
      <c r="AE30" s="595"/>
      <c r="AF30" s="595"/>
      <c r="AG30" s="595"/>
      <c r="AH30" s="595"/>
      <c r="AI30" s="595"/>
      <c r="AJ30" s="595"/>
      <c r="AK30" s="595"/>
      <c r="AL30" s="596" t="s">
        <v>112</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99</v>
      </c>
      <c r="BH30" s="650"/>
      <c r="BI30" s="650"/>
      <c r="BJ30" s="650"/>
      <c r="BK30" s="650"/>
      <c r="BL30" s="650"/>
      <c r="BM30" s="586">
        <v>95.2</v>
      </c>
      <c r="BN30" s="650"/>
      <c r="BO30" s="650"/>
      <c r="BP30" s="650"/>
      <c r="BQ30" s="651"/>
      <c r="BR30" s="649">
        <v>98.8</v>
      </c>
      <c r="BS30" s="650"/>
      <c r="BT30" s="650"/>
      <c r="BU30" s="650"/>
      <c r="BV30" s="650"/>
      <c r="BW30" s="650"/>
      <c r="BX30" s="586">
        <v>94.9</v>
      </c>
      <c r="BY30" s="650"/>
      <c r="BZ30" s="650"/>
      <c r="CA30" s="650"/>
      <c r="CB30" s="651"/>
      <c r="CD30" s="654"/>
      <c r="CE30" s="655"/>
      <c r="CF30" s="605" t="s">
        <v>290</v>
      </c>
      <c r="CG30" s="606"/>
      <c r="CH30" s="606"/>
      <c r="CI30" s="606"/>
      <c r="CJ30" s="606"/>
      <c r="CK30" s="606"/>
      <c r="CL30" s="606"/>
      <c r="CM30" s="606"/>
      <c r="CN30" s="606"/>
      <c r="CO30" s="606"/>
      <c r="CP30" s="606"/>
      <c r="CQ30" s="607"/>
      <c r="CR30" s="591">
        <v>3362574</v>
      </c>
      <c r="CS30" s="592"/>
      <c r="CT30" s="592"/>
      <c r="CU30" s="592"/>
      <c r="CV30" s="592"/>
      <c r="CW30" s="592"/>
      <c r="CX30" s="592"/>
      <c r="CY30" s="593"/>
      <c r="CZ30" s="625">
        <v>12.8</v>
      </c>
      <c r="DA30" s="626"/>
      <c r="DB30" s="626"/>
      <c r="DC30" s="627"/>
      <c r="DD30" s="600">
        <v>3204469</v>
      </c>
      <c r="DE30" s="592"/>
      <c r="DF30" s="592"/>
      <c r="DG30" s="592"/>
      <c r="DH30" s="592"/>
      <c r="DI30" s="592"/>
      <c r="DJ30" s="592"/>
      <c r="DK30" s="593"/>
      <c r="DL30" s="600">
        <v>3171869</v>
      </c>
      <c r="DM30" s="592"/>
      <c r="DN30" s="592"/>
      <c r="DO30" s="592"/>
      <c r="DP30" s="592"/>
      <c r="DQ30" s="592"/>
      <c r="DR30" s="592"/>
      <c r="DS30" s="592"/>
      <c r="DT30" s="592"/>
      <c r="DU30" s="592"/>
      <c r="DV30" s="593"/>
      <c r="DW30" s="596">
        <v>19.5</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479757</v>
      </c>
      <c r="S31" s="592"/>
      <c r="T31" s="592"/>
      <c r="U31" s="592"/>
      <c r="V31" s="592"/>
      <c r="W31" s="592"/>
      <c r="X31" s="592"/>
      <c r="Y31" s="593"/>
      <c r="Z31" s="594">
        <v>1.8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98.9</v>
      </c>
      <c r="BH31" s="623"/>
      <c r="BI31" s="623"/>
      <c r="BJ31" s="623"/>
      <c r="BK31" s="623"/>
      <c r="BL31" s="623"/>
      <c r="BM31" s="597">
        <v>95.4</v>
      </c>
      <c r="BN31" s="647"/>
      <c r="BO31" s="647"/>
      <c r="BP31" s="647"/>
      <c r="BQ31" s="648"/>
      <c r="BR31" s="646">
        <v>98.7</v>
      </c>
      <c r="BS31" s="623"/>
      <c r="BT31" s="623"/>
      <c r="BU31" s="623"/>
      <c r="BV31" s="623"/>
      <c r="BW31" s="623"/>
      <c r="BX31" s="597">
        <v>95.1</v>
      </c>
      <c r="BY31" s="647"/>
      <c r="BZ31" s="647"/>
      <c r="CA31" s="647"/>
      <c r="CB31" s="648"/>
      <c r="CD31" s="654"/>
      <c r="CE31" s="655"/>
      <c r="CF31" s="605" t="s">
        <v>294</v>
      </c>
      <c r="CG31" s="606"/>
      <c r="CH31" s="606"/>
      <c r="CI31" s="606"/>
      <c r="CJ31" s="606"/>
      <c r="CK31" s="606"/>
      <c r="CL31" s="606"/>
      <c r="CM31" s="606"/>
      <c r="CN31" s="606"/>
      <c r="CO31" s="606"/>
      <c r="CP31" s="606"/>
      <c r="CQ31" s="607"/>
      <c r="CR31" s="591">
        <v>368335</v>
      </c>
      <c r="CS31" s="623"/>
      <c r="CT31" s="623"/>
      <c r="CU31" s="623"/>
      <c r="CV31" s="623"/>
      <c r="CW31" s="623"/>
      <c r="CX31" s="623"/>
      <c r="CY31" s="624"/>
      <c r="CZ31" s="625">
        <v>1.4</v>
      </c>
      <c r="DA31" s="626"/>
      <c r="DB31" s="626"/>
      <c r="DC31" s="627"/>
      <c r="DD31" s="600">
        <v>355549</v>
      </c>
      <c r="DE31" s="623"/>
      <c r="DF31" s="623"/>
      <c r="DG31" s="623"/>
      <c r="DH31" s="623"/>
      <c r="DI31" s="623"/>
      <c r="DJ31" s="623"/>
      <c r="DK31" s="624"/>
      <c r="DL31" s="600">
        <v>355549</v>
      </c>
      <c r="DM31" s="623"/>
      <c r="DN31" s="623"/>
      <c r="DO31" s="623"/>
      <c r="DP31" s="623"/>
      <c r="DQ31" s="623"/>
      <c r="DR31" s="623"/>
      <c r="DS31" s="623"/>
      <c r="DT31" s="623"/>
      <c r="DU31" s="623"/>
      <c r="DV31" s="624"/>
      <c r="DW31" s="596">
        <v>2.2000000000000002</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597260</v>
      </c>
      <c r="S32" s="592"/>
      <c r="T32" s="592"/>
      <c r="U32" s="592"/>
      <c r="V32" s="592"/>
      <c r="W32" s="592"/>
      <c r="X32" s="592"/>
      <c r="Y32" s="593"/>
      <c r="Z32" s="594">
        <v>2.2000000000000002</v>
      </c>
      <c r="AA32" s="594"/>
      <c r="AB32" s="594"/>
      <c r="AC32" s="594"/>
      <c r="AD32" s="595">
        <v>547</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99</v>
      </c>
      <c r="BH32" s="659"/>
      <c r="BI32" s="659"/>
      <c r="BJ32" s="659"/>
      <c r="BK32" s="659"/>
      <c r="BL32" s="659"/>
      <c r="BM32" s="660">
        <v>95</v>
      </c>
      <c r="BN32" s="659"/>
      <c r="BO32" s="659"/>
      <c r="BP32" s="659"/>
      <c r="BQ32" s="661"/>
      <c r="BR32" s="658">
        <v>98.9</v>
      </c>
      <c r="BS32" s="659"/>
      <c r="BT32" s="659"/>
      <c r="BU32" s="659"/>
      <c r="BV32" s="659"/>
      <c r="BW32" s="659"/>
      <c r="BX32" s="660">
        <v>94.6</v>
      </c>
      <c r="BY32" s="659"/>
      <c r="BZ32" s="659"/>
      <c r="CA32" s="659"/>
      <c r="CB32" s="661"/>
      <c r="CD32" s="656"/>
      <c r="CE32" s="657"/>
      <c r="CF32" s="605" t="s">
        <v>297</v>
      </c>
      <c r="CG32" s="606"/>
      <c r="CH32" s="606"/>
      <c r="CI32" s="606"/>
      <c r="CJ32" s="606"/>
      <c r="CK32" s="606"/>
      <c r="CL32" s="606"/>
      <c r="CM32" s="606"/>
      <c r="CN32" s="606"/>
      <c r="CO32" s="606"/>
      <c r="CP32" s="606"/>
      <c r="CQ32" s="607"/>
      <c r="CR32" s="591">
        <v>898</v>
      </c>
      <c r="CS32" s="592"/>
      <c r="CT32" s="592"/>
      <c r="CU32" s="592"/>
      <c r="CV32" s="592"/>
      <c r="CW32" s="592"/>
      <c r="CX32" s="592"/>
      <c r="CY32" s="593"/>
      <c r="CZ32" s="625">
        <v>0</v>
      </c>
      <c r="DA32" s="626"/>
      <c r="DB32" s="626"/>
      <c r="DC32" s="627"/>
      <c r="DD32" s="600">
        <v>898</v>
      </c>
      <c r="DE32" s="592"/>
      <c r="DF32" s="592"/>
      <c r="DG32" s="592"/>
      <c r="DH32" s="592"/>
      <c r="DI32" s="592"/>
      <c r="DJ32" s="592"/>
      <c r="DK32" s="593"/>
      <c r="DL32" s="600">
        <v>898</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2959800</v>
      </c>
      <c r="S33" s="592"/>
      <c r="T33" s="592"/>
      <c r="U33" s="592"/>
      <c r="V33" s="592"/>
      <c r="W33" s="592"/>
      <c r="X33" s="592"/>
      <c r="Y33" s="593"/>
      <c r="Z33" s="594">
        <v>11.1</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9938545</v>
      </c>
      <c r="CS33" s="623"/>
      <c r="CT33" s="623"/>
      <c r="CU33" s="623"/>
      <c r="CV33" s="623"/>
      <c r="CW33" s="623"/>
      <c r="CX33" s="623"/>
      <c r="CY33" s="624"/>
      <c r="CZ33" s="625">
        <v>38</v>
      </c>
      <c r="DA33" s="626"/>
      <c r="DB33" s="626"/>
      <c r="DC33" s="627"/>
      <c r="DD33" s="600">
        <v>8183652</v>
      </c>
      <c r="DE33" s="623"/>
      <c r="DF33" s="623"/>
      <c r="DG33" s="623"/>
      <c r="DH33" s="623"/>
      <c r="DI33" s="623"/>
      <c r="DJ33" s="623"/>
      <c r="DK33" s="624"/>
      <c r="DL33" s="600">
        <v>6547667</v>
      </c>
      <c r="DM33" s="623"/>
      <c r="DN33" s="623"/>
      <c r="DO33" s="623"/>
      <c r="DP33" s="623"/>
      <c r="DQ33" s="623"/>
      <c r="DR33" s="623"/>
      <c r="DS33" s="623"/>
      <c r="DT33" s="623"/>
      <c r="DU33" s="623"/>
      <c r="DV33" s="624"/>
      <c r="DW33" s="596">
        <v>40.299999999999997</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2679098</v>
      </c>
      <c r="CS34" s="592"/>
      <c r="CT34" s="592"/>
      <c r="CU34" s="592"/>
      <c r="CV34" s="592"/>
      <c r="CW34" s="592"/>
      <c r="CX34" s="592"/>
      <c r="CY34" s="593"/>
      <c r="CZ34" s="625">
        <v>10.199999999999999</v>
      </c>
      <c r="DA34" s="626"/>
      <c r="DB34" s="626"/>
      <c r="DC34" s="627"/>
      <c r="DD34" s="600">
        <v>2014805</v>
      </c>
      <c r="DE34" s="592"/>
      <c r="DF34" s="592"/>
      <c r="DG34" s="592"/>
      <c r="DH34" s="592"/>
      <c r="DI34" s="592"/>
      <c r="DJ34" s="592"/>
      <c r="DK34" s="593"/>
      <c r="DL34" s="600">
        <v>1888013</v>
      </c>
      <c r="DM34" s="592"/>
      <c r="DN34" s="592"/>
      <c r="DO34" s="592"/>
      <c r="DP34" s="592"/>
      <c r="DQ34" s="592"/>
      <c r="DR34" s="592"/>
      <c r="DS34" s="592"/>
      <c r="DT34" s="592"/>
      <c r="DU34" s="592"/>
      <c r="DV34" s="593"/>
      <c r="DW34" s="596">
        <v>11.6</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1604000</v>
      </c>
      <c r="S35" s="592"/>
      <c r="T35" s="592"/>
      <c r="U35" s="592"/>
      <c r="V35" s="592"/>
      <c r="W35" s="592"/>
      <c r="X35" s="592"/>
      <c r="Y35" s="593"/>
      <c r="Z35" s="594">
        <v>6</v>
      </c>
      <c r="AA35" s="594"/>
      <c r="AB35" s="594"/>
      <c r="AC35" s="594"/>
      <c r="AD35" s="595" t="s">
        <v>112</v>
      </c>
      <c r="AE35" s="595"/>
      <c r="AF35" s="595"/>
      <c r="AG35" s="595"/>
      <c r="AH35" s="595"/>
      <c r="AI35" s="595"/>
      <c r="AJ35" s="595"/>
      <c r="AK35" s="595"/>
      <c r="AL35" s="596" t="s">
        <v>112</v>
      </c>
      <c r="AM35" s="597"/>
      <c r="AN35" s="597"/>
      <c r="AO35" s="598"/>
      <c r="AP35" s="186"/>
      <c r="AQ35" s="602" t="s">
        <v>305</v>
      </c>
      <c r="AR35" s="603"/>
      <c r="AS35" s="603"/>
      <c r="AT35" s="603"/>
      <c r="AU35" s="603"/>
      <c r="AV35" s="603"/>
      <c r="AW35" s="603"/>
      <c r="AX35" s="603"/>
      <c r="AY35" s="604"/>
      <c r="AZ35" s="580">
        <v>4119079</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322972</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138246</v>
      </c>
      <c r="CS35" s="623"/>
      <c r="CT35" s="623"/>
      <c r="CU35" s="623"/>
      <c r="CV35" s="623"/>
      <c r="CW35" s="623"/>
      <c r="CX35" s="623"/>
      <c r="CY35" s="624"/>
      <c r="CZ35" s="625">
        <v>0.5</v>
      </c>
      <c r="DA35" s="626"/>
      <c r="DB35" s="626"/>
      <c r="DC35" s="627"/>
      <c r="DD35" s="600">
        <v>100690</v>
      </c>
      <c r="DE35" s="623"/>
      <c r="DF35" s="623"/>
      <c r="DG35" s="623"/>
      <c r="DH35" s="623"/>
      <c r="DI35" s="623"/>
      <c r="DJ35" s="623"/>
      <c r="DK35" s="624"/>
      <c r="DL35" s="600">
        <v>100690</v>
      </c>
      <c r="DM35" s="623"/>
      <c r="DN35" s="623"/>
      <c r="DO35" s="623"/>
      <c r="DP35" s="623"/>
      <c r="DQ35" s="623"/>
      <c r="DR35" s="623"/>
      <c r="DS35" s="623"/>
      <c r="DT35" s="623"/>
      <c r="DU35" s="623"/>
      <c r="DV35" s="624"/>
      <c r="DW35" s="596">
        <v>0.6</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26756160</v>
      </c>
      <c r="S36" s="664"/>
      <c r="T36" s="664"/>
      <c r="U36" s="664"/>
      <c r="V36" s="664"/>
      <c r="W36" s="664"/>
      <c r="X36" s="664"/>
      <c r="Y36" s="665"/>
      <c r="Z36" s="666">
        <v>100</v>
      </c>
      <c r="AA36" s="666"/>
      <c r="AB36" s="666"/>
      <c r="AC36" s="666"/>
      <c r="AD36" s="667">
        <v>14648836</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1012800</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141987</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2591867</v>
      </c>
      <c r="CS36" s="592"/>
      <c r="CT36" s="592"/>
      <c r="CU36" s="592"/>
      <c r="CV36" s="592"/>
      <c r="CW36" s="592"/>
      <c r="CX36" s="592"/>
      <c r="CY36" s="593"/>
      <c r="CZ36" s="625">
        <v>9.9</v>
      </c>
      <c r="DA36" s="626"/>
      <c r="DB36" s="626"/>
      <c r="DC36" s="627"/>
      <c r="DD36" s="600">
        <v>2391916</v>
      </c>
      <c r="DE36" s="592"/>
      <c r="DF36" s="592"/>
      <c r="DG36" s="592"/>
      <c r="DH36" s="592"/>
      <c r="DI36" s="592"/>
      <c r="DJ36" s="592"/>
      <c r="DK36" s="593"/>
      <c r="DL36" s="600">
        <v>1750506</v>
      </c>
      <c r="DM36" s="592"/>
      <c r="DN36" s="592"/>
      <c r="DO36" s="592"/>
      <c r="DP36" s="592"/>
      <c r="DQ36" s="592"/>
      <c r="DR36" s="592"/>
      <c r="DS36" s="592"/>
      <c r="DT36" s="592"/>
      <c r="DU36" s="592"/>
      <c r="DV36" s="593"/>
      <c r="DW36" s="596">
        <v>10.8</v>
      </c>
      <c r="DX36" s="621"/>
      <c r="DY36" s="621"/>
      <c r="DZ36" s="621"/>
      <c r="EA36" s="621"/>
      <c r="EB36" s="621"/>
      <c r="EC36" s="622"/>
    </row>
    <row r="37" spans="2:133" ht="11.25" customHeight="1">
      <c r="AQ37" s="670" t="s">
        <v>312</v>
      </c>
      <c r="AR37" s="671"/>
      <c r="AS37" s="671"/>
      <c r="AT37" s="671"/>
      <c r="AU37" s="671"/>
      <c r="AV37" s="671"/>
      <c r="AW37" s="671"/>
      <c r="AX37" s="671"/>
      <c r="AY37" s="672"/>
      <c r="AZ37" s="591">
        <v>719894</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9259</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1133400</v>
      </c>
      <c r="CS37" s="623"/>
      <c r="CT37" s="623"/>
      <c r="CU37" s="623"/>
      <c r="CV37" s="623"/>
      <c r="CW37" s="623"/>
      <c r="CX37" s="623"/>
      <c r="CY37" s="624"/>
      <c r="CZ37" s="625">
        <v>4.3</v>
      </c>
      <c r="DA37" s="626"/>
      <c r="DB37" s="626"/>
      <c r="DC37" s="627"/>
      <c r="DD37" s="600">
        <v>1029309</v>
      </c>
      <c r="DE37" s="623"/>
      <c r="DF37" s="623"/>
      <c r="DG37" s="623"/>
      <c r="DH37" s="623"/>
      <c r="DI37" s="623"/>
      <c r="DJ37" s="623"/>
      <c r="DK37" s="624"/>
      <c r="DL37" s="600">
        <v>995629</v>
      </c>
      <c r="DM37" s="623"/>
      <c r="DN37" s="623"/>
      <c r="DO37" s="623"/>
      <c r="DP37" s="623"/>
      <c r="DQ37" s="623"/>
      <c r="DR37" s="623"/>
      <c r="DS37" s="623"/>
      <c r="DT37" s="623"/>
      <c r="DU37" s="623"/>
      <c r="DV37" s="624"/>
      <c r="DW37" s="596">
        <v>6.1</v>
      </c>
      <c r="DX37" s="621"/>
      <c r="DY37" s="621"/>
      <c r="DZ37" s="621"/>
      <c r="EA37" s="621"/>
      <c r="EB37" s="621"/>
      <c r="EC37" s="622"/>
    </row>
    <row r="38" spans="2:133" ht="11.25" customHeight="1">
      <c r="AQ38" s="670" t="s">
        <v>315</v>
      </c>
      <c r="AR38" s="671"/>
      <c r="AS38" s="671"/>
      <c r="AT38" s="671"/>
      <c r="AU38" s="671"/>
      <c r="AV38" s="671"/>
      <c r="AW38" s="671"/>
      <c r="AX38" s="671"/>
      <c r="AY38" s="672"/>
      <c r="AZ38" s="591">
        <v>44810</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14797</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3353835</v>
      </c>
      <c r="CS38" s="592"/>
      <c r="CT38" s="592"/>
      <c r="CU38" s="592"/>
      <c r="CV38" s="592"/>
      <c r="CW38" s="592"/>
      <c r="CX38" s="592"/>
      <c r="CY38" s="593"/>
      <c r="CZ38" s="625">
        <v>12.8</v>
      </c>
      <c r="DA38" s="626"/>
      <c r="DB38" s="626"/>
      <c r="DC38" s="627"/>
      <c r="DD38" s="600">
        <v>3023236</v>
      </c>
      <c r="DE38" s="592"/>
      <c r="DF38" s="592"/>
      <c r="DG38" s="592"/>
      <c r="DH38" s="592"/>
      <c r="DI38" s="592"/>
      <c r="DJ38" s="592"/>
      <c r="DK38" s="593"/>
      <c r="DL38" s="600">
        <v>2808458</v>
      </c>
      <c r="DM38" s="592"/>
      <c r="DN38" s="592"/>
      <c r="DO38" s="592"/>
      <c r="DP38" s="592"/>
      <c r="DQ38" s="592"/>
      <c r="DR38" s="592"/>
      <c r="DS38" s="592"/>
      <c r="DT38" s="592"/>
      <c r="DU38" s="592"/>
      <c r="DV38" s="593"/>
      <c r="DW38" s="596">
        <v>17.3</v>
      </c>
      <c r="DX38" s="621"/>
      <c r="DY38" s="621"/>
      <c r="DZ38" s="621"/>
      <c r="EA38" s="621"/>
      <c r="EB38" s="621"/>
      <c r="EC38" s="622"/>
    </row>
    <row r="39" spans="2:133" ht="11.25" customHeight="1">
      <c r="AQ39" s="670" t="s">
        <v>318</v>
      </c>
      <c r="AR39" s="671"/>
      <c r="AS39" s="671"/>
      <c r="AT39" s="671"/>
      <c r="AU39" s="671"/>
      <c r="AV39" s="671"/>
      <c r="AW39" s="671"/>
      <c r="AX39" s="671"/>
      <c r="AY39" s="672"/>
      <c r="AZ39" s="591">
        <v>8932</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103</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656696</v>
      </c>
      <c r="CS39" s="623"/>
      <c r="CT39" s="623"/>
      <c r="CU39" s="623"/>
      <c r="CV39" s="623"/>
      <c r="CW39" s="623"/>
      <c r="CX39" s="623"/>
      <c r="CY39" s="624"/>
      <c r="CZ39" s="625">
        <v>2.5</v>
      </c>
      <c r="DA39" s="626"/>
      <c r="DB39" s="626"/>
      <c r="DC39" s="627"/>
      <c r="DD39" s="600">
        <v>652659</v>
      </c>
      <c r="DE39" s="623"/>
      <c r="DF39" s="623"/>
      <c r="DG39" s="623"/>
      <c r="DH39" s="623"/>
      <c r="DI39" s="623"/>
      <c r="DJ39" s="623"/>
      <c r="DK39" s="624"/>
      <c r="DL39" s="600" t="s">
        <v>112</v>
      </c>
      <c r="DM39" s="623"/>
      <c r="DN39" s="623"/>
      <c r="DO39" s="623"/>
      <c r="DP39" s="623"/>
      <c r="DQ39" s="623"/>
      <c r="DR39" s="623"/>
      <c r="DS39" s="623"/>
      <c r="DT39" s="623"/>
      <c r="DU39" s="623"/>
      <c r="DV39" s="624"/>
      <c r="DW39" s="596" t="s">
        <v>112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505597</v>
      </c>
      <c r="BA40" s="592"/>
      <c r="BB40" s="592"/>
      <c r="BC40" s="592"/>
      <c r="BD40" s="623"/>
      <c r="BE40" s="623"/>
      <c r="BF40" s="648"/>
      <c r="BG40" s="676"/>
      <c r="BH40" s="677"/>
      <c r="BI40" s="677"/>
      <c r="BJ40" s="677"/>
      <c r="BK40" s="677"/>
      <c r="BL40" s="187"/>
      <c r="BM40" s="606" t="s">
        <v>323</v>
      </c>
      <c r="BN40" s="606"/>
      <c r="BO40" s="606"/>
      <c r="BP40" s="606"/>
      <c r="BQ40" s="606"/>
      <c r="BR40" s="606"/>
      <c r="BS40" s="606"/>
      <c r="BT40" s="606"/>
      <c r="BU40" s="607"/>
      <c r="BV40" s="591">
        <v>88</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518803</v>
      </c>
      <c r="CS40" s="592"/>
      <c r="CT40" s="592"/>
      <c r="CU40" s="592"/>
      <c r="CV40" s="592"/>
      <c r="CW40" s="592"/>
      <c r="CX40" s="592"/>
      <c r="CY40" s="593"/>
      <c r="CZ40" s="625">
        <v>2</v>
      </c>
      <c r="DA40" s="626"/>
      <c r="DB40" s="626"/>
      <c r="DC40" s="627"/>
      <c r="DD40" s="600">
        <v>346</v>
      </c>
      <c r="DE40" s="592"/>
      <c r="DF40" s="592"/>
      <c r="DG40" s="592"/>
      <c r="DH40" s="592"/>
      <c r="DI40" s="592"/>
      <c r="DJ40" s="592"/>
      <c r="DK40" s="593"/>
      <c r="DL40" s="600" t="s">
        <v>112</v>
      </c>
      <c r="DM40" s="592"/>
      <c r="DN40" s="592"/>
      <c r="DO40" s="592"/>
      <c r="DP40" s="592"/>
      <c r="DQ40" s="592"/>
      <c r="DR40" s="592"/>
      <c r="DS40" s="592"/>
      <c r="DT40" s="592"/>
      <c r="DU40" s="592"/>
      <c r="DV40" s="593"/>
      <c r="DW40" s="596" t="s">
        <v>112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325</v>
      </c>
      <c r="AR41" s="612"/>
      <c r="AS41" s="612"/>
      <c r="AT41" s="612"/>
      <c r="AU41" s="612"/>
      <c r="AV41" s="612"/>
      <c r="AW41" s="612"/>
      <c r="AX41" s="612"/>
      <c r="AY41" s="613"/>
      <c r="AZ41" s="663">
        <v>1827046</v>
      </c>
      <c r="BA41" s="664"/>
      <c r="BB41" s="664"/>
      <c r="BC41" s="664"/>
      <c r="BD41" s="659"/>
      <c r="BE41" s="659"/>
      <c r="BF41" s="661"/>
      <c r="BG41" s="678"/>
      <c r="BH41" s="679"/>
      <c r="BI41" s="679"/>
      <c r="BJ41" s="679"/>
      <c r="BK41" s="679"/>
      <c r="BL41" s="189"/>
      <c r="BM41" s="612" t="s">
        <v>326</v>
      </c>
      <c r="BN41" s="612"/>
      <c r="BO41" s="612"/>
      <c r="BP41" s="612"/>
      <c r="BQ41" s="612"/>
      <c r="BR41" s="612"/>
      <c r="BS41" s="612"/>
      <c r="BT41" s="612"/>
      <c r="BU41" s="613"/>
      <c r="BV41" s="663">
        <v>350</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277</v>
      </c>
      <c r="CS41" s="623"/>
      <c r="CT41" s="623"/>
      <c r="CU41" s="623"/>
      <c r="CV41" s="623"/>
      <c r="CW41" s="623"/>
      <c r="CX41" s="623"/>
      <c r="CY41" s="624"/>
      <c r="CZ41" s="625" t="s">
        <v>277</v>
      </c>
      <c r="DA41" s="626"/>
      <c r="DB41" s="626"/>
      <c r="DC41" s="627"/>
      <c r="DD41" s="600" t="s">
        <v>277</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329</v>
      </c>
      <c r="CE42" s="589"/>
      <c r="CF42" s="589"/>
      <c r="CG42" s="589"/>
      <c r="CH42" s="589"/>
      <c r="CI42" s="589"/>
      <c r="CJ42" s="589"/>
      <c r="CK42" s="589"/>
      <c r="CL42" s="589"/>
      <c r="CM42" s="589"/>
      <c r="CN42" s="589"/>
      <c r="CO42" s="589"/>
      <c r="CP42" s="589"/>
      <c r="CQ42" s="590"/>
      <c r="CR42" s="591">
        <v>2863619</v>
      </c>
      <c r="CS42" s="592"/>
      <c r="CT42" s="592"/>
      <c r="CU42" s="592"/>
      <c r="CV42" s="592"/>
      <c r="CW42" s="592"/>
      <c r="CX42" s="592"/>
      <c r="CY42" s="593"/>
      <c r="CZ42" s="625">
        <v>10.9</v>
      </c>
      <c r="DA42" s="674"/>
      <c r="DB42" s="674"/>
      <c r="DC42" s="675"/>
      <c r="DD42" s="600">
        <v>669793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331</v>
      </c>
      <c r="CE43" s="589"/>
      <c r="CF43" s="589"/>
      <c r="CG43" s="589"/>
      <c r="CH43" s="589"/>
      <c r="CI43" s="589"/>
      <c r="CJ43" s="589"/>
      <c r="CK43" s="589"/>
      <c r="CL43" s="589"/>
      <c r="CM43" s="589"/>
      <c r="CN43" s="589"/>
      <c r="CO43" s="589"/>
      <c r="CP43" s="589"/>
      <c r="CQ43" s="590"/>
      <c r="CR43" s="591">
        <v>97301</v>
      </c>
      <c r="CS43" s="623"/>
      <c r="CT43" s="623"/>
      <c r="CU43" s="623"/>
      <c r="CV43" s="623"/>
      <c r="CW43" s="623"/>
      <c r="CX43" s="623"/>
      <c r="CY43" s="624"/>
      <c r="CZ43" s="625">
        <v>0.4</v>
      </c>
      <c r="DA43" s="626"/>
      <c r="DB43" s="626"/>
      <c r="DC43" s="627"/>
      <c r="DD43" s="600">
        <v>97038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332</v>
      </c>
      <c r="CD44" s="697" t="s">
        <v>286</v>
      </c>
      <c r="CE44" s="698"/>
      <c r="CF44" s="588" t="s">
        <v>333</v>
      </c>
      <c r="CG44" s="589"/>
      <c r="CH44" s="589"/>
      <c r="CI44" s="589"/>
      <c r="CJ44" s="589"/>
      <c r="CK44" s="589"/>
      <c r="CL44" s="589"/>
      <c r="CM44" s="589"/>
      <c r="CN44" s="589"/>
      <c r="CO44" s="589"/>
      <c r="CP44" s="589"/>
      <c r="CQ44" s="590"/>
      <c r="CR44" s="591">
        <v>2806922</v>
      </c>
      <c r="CS44" s="592"/>
      <c r="CT44" s="592"/>
      <c r="CU44" s="592"/>
      <c r="CV44" s="592"/>
      <c r="CW44" s="592"/>
      <c r="CX44" s="592"/>
      <c r="CY44" s="593"/>
      <c r="CZ44" s="625">
        <v>10.7</v>
      </c>
      <c r="DA44" s="674"/>
      <c r="DB44" s="674"/>
      <c r="DC44" s="675"/>
      <c r="DD44" s="600">
        <v>665147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334</v>
      </c>
      <c r="CG45" s="589"/>
      <c r="CH45" s="589"/>
      <c r="CI45" s="589"/>
      <c r="CJ45" s="589"/>
      <c r="CK45" s="589"/>
      <c r="CL45" s="589"/>
      <c r="CM45" s="589"/>
      <c r="CN45" s="589"/>
      <c r="CO45" s="589"/>
      <c r="CP45" s="589"/>
      <c r="CQ45" s="590"/>
      <c r="CR45" s="591">
        <v>1831665</v>
      </c>
      <c r="CS45" s="623"/>
      <c r="CT45" s="623"/>
      <c r="CU45" s="623"/>
      <c r="CV45" s="623"/>
      <c r="CW45" s="623"/>
      <c r="CX45" s="623"/>
      <c r="CY45" s="624"/>
      <c r="CZ45" s="625">
        <v>7</v>
      </c>
      <c r="DA45" s="626"/>
      <c r="DB45" s="626"/>
      <c r="DC45" s="627"/>
      <c r="DD45" s="600">
        <v>114287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335</v>
      </c>
      <c r="CG46" s="589"/>
      <c r="CH46" s="589"/>
      <c r="CI46" s="589"/>
      <c r="CJ46" s="589"/>
      <c r="CK46" s="589"/>
      <c r="CL46" s="589"/>
      <c r="CM46" s="589"/>
      <c r="CN46" s="589"/>
      <c r="CO46" s="589"/>
      <c r="CP46" s="589"/>
      <c r="CQ46" s="590"/>
      <c r="CR46" s="591">
        <v>887302</v>
      </c>
      <c r="CS46" s="592"/>
      <c r="CT46" s="592"/>
      <c r="CU46" s="592"/>
      <c r="CV46" s="592"/>
      <c r="CW46" s="592"/>
      <c r="CX46" s="592"/>
      <c r="CY46" s="593"/>
      <c r="CZ46" s="625">
        <v>3.4</v>
      </c>
      <c r="DA46" s="674"/>
      <c r="DB46" s="674"/>
      <c r="DC46" s="675"/>
      <c r="DD46" s="600">
        <v>534334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336</v>
      </c>
      <c r="CG47" s="589"/>
      <c r="CH47" s="589"/>
      <c r="CI47" s="589"/>
      <c r="CJ47" s="589"/>
      <c r="CK47" s="589"/>
      <c r="CL47" s="589"/>
      <c r="CM47" s="589"/>
      <c r="CN47" s="589"/>
      <c r="CO47" s="589"/>
      <c r="CP47" s="589"/>
      <c r="CQ47" s="590"/>
      <c r="CR47" s="591">
        <v>56697</v>
      </c>
      <c r="CS47" s="623"/>
      <c r="CT47" s="623"/>
      <c r="CU47" s="623"/>
      <c r="CV47" s="623"/>
      <c r="CW47" s="623"/>
      <c r="CX47" s="623"/>
      <c r="CY47" s="624"/>
      <c r="CZ47" s="625">
        <v>0.2</v>
      </c>
      <c r="DA47" s="626"/>
      <c r="DB47" s="626"/>
      <c r="DC47" s="627"/>
      <c r="DD47" s="600">
        <v>4646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337</v>
      </c>
      <c r="CG48" s="589"/>
      <c r="CH48" s="589"/>
      <c r="CI48" s="589"/>
      <c r="CJ48" s="589"/>
      <c r="CK48" s="589"/>
      <c r="CL48" s="589"/>
      <c r="CM48" s="589"/>
      <c r="CN48" s="589"/>
      <c r="CO48" s="589"/>
      <c r="CP48" s="589"/>
      <c r="CQ48" s="590"/>
      <c r="CR48" s="591" t="s">
        <v>338</v>
      </c>
      <c r="CS48" s="592"/>
      <c r="CT48" s="592"/>
      <c r="CU48" s="592"/>
      <c r="CV48" s="592"/>
      <c r="CW48" s="592"/>
      <c r="CX48" s="592"/>
      <c r="CY48" s="593"/>
      <c r="CZ48" s="625" t="s">
        <v>338</v>
      </c>
      <c r="DA48" s="674"/>
      <c r="DB48" s="674"/>
      <c r="DC48" s="675"/>
      <c r="DD48" s="600" t="s">
        <v>338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339</v>
      </c>
      <c r="CE49" s="635"/>
      <c r="CF49" s="635"/>
      <c r="CG49" s="635"/>
      <c r="CH49" s="635"/>
      <c r="CI49" s="635"/>
      <c r="CJ49" s="635"/>
      <c r="CK49" s="635"/>
      <c r="CL49" s="635"/>
      <c r="CM49" s="635"/>
      <c r="CN49" s="635"/>
      <c r="CO49" s="635"/>
      <c r="CP49" s="635"/>
      <c r="CQ49" s="636"/>
      <c r="CR49" s="663">
        <v>26185484</v>
      </c>
      <c r="CS49" s="659"/>
      <c r="CT49" s="659"/>
      <c r="CU49" s="659"/>
      <c r="CV49" s="659"/>
      <c r="CW49" s="659"/>
      <c r="CX49" s="659"/>
      <c r="CY49" s="686"/>
      <c r="CZ49" s="687">
        <v>100</v>
      </c>
      <c r="DA49" s="688"/>
      <c r="DB49" s="688"/>
      <c r="DC49" s="689"/>
      <c r="DD49" s="690">
        <v>17746298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75" zoomScaleNormal="75" zoomScaleSheetLayoutView="70" workbookViewId="0">
      <selection activeCell="AF31" sqref="AF31:AJ3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362</v>
      </c>
      <c r="C7" s="718"/>
      <c r="D7" s="718"/>
      <c r="E7" s="718"/>
      <c r="F7" s="718"/>
      <c r="G7" s="718"/>
      <c r="H7" s="718"/>
      <c r="I7" s="718"/>
      <c r="J7" s="718"/>
      <c r="K7" s="718"/>
      <c r="L7" s="718"/>
      <c r="M7" s="718"/>
      <c r="N7" s="718"/>
      <c r="O7" s="718"/>
      <c r="P7" s="719"/>
      <c r="Q7" s="720">
        <v>26864</v>
      </c>
      <c r="R7" s="721"/>
      <c r="S7" s="721"/>
      <c r="T7" s="721"/>
      <c r="U7" s="721"/>
      <c r="V7" s="721">
        <v>26294</v>
      </c>
      <c r="W7" s="721"/>
      <c r="X7" s="721"/>
      <c r="Y7" s="721"/>
      <c r="Z7" s="721"/>
      <c r="AA7" s="721">
        <v>571</v>
      </c>
      <c r="AB7" s="721"/>
      <c r="AC7" s="721"/>
      <c r="AD7" s="721"/>
      <c r="AE7" s="722"/>
      <c r="AF7" s="723">
        <v>518</v>
      </c>
      <c r="AG7" s="724"/>
      <c r="AH7" s="724"/>
      <c r="AI7" s="724"/>
      <c r="AJ7" s="725"/>
      <c r="AK7" s="760">
        <v>186</v>
      </c>
      <c r="AL7" s="761"/>
      <c r="AM7" s="761"/>
      <c r="AN7" s="761"/>
      <c r="AO7" s="761"/>
      <c r="AP7" s="761">
        <v>27145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549</v>
      </c>
      <c r="BT7" s="765"/>
      <c r="BU7" s="765"/>
      <c r="BV7" s="765"/>
      <c r="BW7" s="765"/>
      <c r="BX7" s="765"/>
      <c r="BY7" s="765"/>
      <c r="BZ7" s="765"/>
      <c r="CA7" s="765"/>
      <c r="CB7" s="765"/>
      <c r="CC7" s="765"/>
      <c r="CD7" s="765"/>
      <c r="CE7" s="765"/>
      <c r="CF7" s="765"/>
      <c r="CG7" s="766"/>
      <c r="CH7" s="757">
        <v>0</v>
      </c>
      <c r="CI7" s="758"/>
      <c r="CJ7" s="758"/>
      <c r="CK7" s="758"/>
      <c r="CL7" s="759"/>
      <c r="CM7" s="757">
        <v>-4</v>
      </c>
      <c r="CN7" s="758"/>
      <c r="CO7" s="758"/>
      <c r="CP7" s="758"/>
      <c r="CQ7" s="759"/>
      <c r="CR7" s="757">
        <v>10</v>
      </c>
      <c r="CS7" s="758"/>
      <c r="CT7" s="758"/>
      <c r="CU7" s="758"/>
      <c r="CV7" s="759"/>
      <c r="CW7" s="757">
        <v>2</v>
      </c>
      <c r="CX7" s="758"/>
      <c r="CY7" s="758"/>
      <c r="CZ7" s="758"/>
      <c r="DA7" s="759"/>
      <c r="DB7" s="757" t="s">
        <v>555</v>
      </c>
      <c r="DC7" s="758"/>
      <c r="DD7" s="758"/>
      <c r="DE7" s="758"/>
      <c r="DF7" s="759"/>
      <c r="DG7" s="757" t="s">
        <v>555</v>
      </c>
      <c r="DH7" s="758"/>
      <c r="DI7" s="758"/>
      <c r="DJ7" s="758"/>
      <c r="DK7" s="759"/>
      <c r="DL7" s="757" t="s">
        <v>555</v>
      </c>
      <c r="DM7" s="758"/>
      <c r="DN7" s="758"/>
      <c r="DO7" s="758"/>
      <c r="DP7" s="759"/>
      <c r="DQ7" s="757" t="s">
        <v>555</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550</v>
      </c>
      <c r="BT8" s="755"/>
      <c r="BU8" s="755"/>
      <c r="BV8" s="755"/>
      <c r="BW8" s="755"/>
      <c r="BX8" s="755"/>
      <c r="BY8" s="755"/>
      <c r="BZ8" s="755"/>
      <c r="CA8" s="755"/>
      <c r="CB8" s="755"/>
      <c r="CC8" s="755"/>
      <c r="CD8" s="755"/>
      <c r="CE8" s="755"/>
      <c r="CF8" s="755"/>
      <c r="CG8" s="756"/>
      <c r="CH8" s="767">
        <v>-4</v>
      </c>
      <c r="CI8" s="768"/>
      <c r="CJ8" s="768"/>
      <c r="CK8" s="768"/>
      <c r="CL8" s="769"/>
      <c r="CM8" s="767">
        <v>235</v>
      </c>
      <c r="CN8" s="768"/>
      <c r="CO8" s="768"/>
      <c r="CP8" s="768"/>
      <c r="CQ8" s="769"/>
      <c r="CR8" s="767">
        <v>10</v>
      </c>
      <c r="CS8" s="768"/>
      <c r="CT8" s="768"/>
      <c r="CU8" s="768"/>
      <c r="CV8" s="769"/>
      <c r="CW8" s="767">
        <v>14</v>
      </c>
      <c r="CX8" s="768"/>
      <c r="CY8" s="768"/>
      <c r="CZ8" s="768"/>
      <c r="DA8" s="769"/>
      <c r="DB8" s="767" t="s">
        <v>555</v>
      </c>
      <c r="DC8" s="768"/>
      <c r="DD8" s="768"/>
      <c r="DE8" s="768"/>
      <c r="DF8" s="769"/>
      <c r="DG8" s="767">
        <v>2209</v>
      </c>
      <c r="DH8" s="768"/>
      <c r="DI8" s="768"/>
      <c r="DJ8" s="768"/>
      <c r="DK8" s="769"/>
      <c r="DL8" s="767" t="s">
        <v>555</v>
      </c>
      <c r="DM8" s="768"/>
      <c r="DN8" s="768"/>
      <c r="DO8" s="768"/>
      <c r="DP8" s="769"/>
      <c r="DQ8" s="767">
        <v>607</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551</v>
      </c>
      <c r="BT9" s="755"/>
      <c r="BU9" s="755"/>
      <c r="BV9" s="755"/>
      <c r="BW9" s="755"/>
      <c r="BX9" s="755"/>
      <c r="BY9" s="755"/>
      <c r="BZ9" s="755"/>
      <c r="CA9" s="755"/>
      <c r="CB9" s="755"/>
      <c r="CC9" s="755"/>
      <c r="CD9" s="755"/>
      <c r="CE9" s="755"/>
      <c r="CF9" s="755"/>
      <c r="CG9" s="756"/>
      <c r="CH9" s="767">
        <v>-2</v>
      </c>
      <c r="CI9" s="768"/>
      <c r="CJ9" s="768"/>
      <c r="CK9" s="768"/>
      <c r="CL9" s="769"/>
      <c r="CM9" s="767">
        <v>12088</v>
      </c>
      <c r="CN9" s="768"/>
      <c r="CO9" s="768"/>
      <c r="CP9" s="768"/>
      <c r="CQ9" s="769"/>
      <c r="CR9" s="767">
        <v>3</v>
      </c>
      <c r="CS9" s="768"/>
      <c r="CT9" s="768"/>
      <c r="CU9" s="768"/>
      <c r="CV9" s="769"/>
      <c r="CW9" s="767">
        <v>0</v>
      </c>
      <c r="CX9" s="768"/>
      <c r="CY9" s="768"/>
      <c r="CZ9" s="768"/>
      <c r="DA9" s="769"/>
      <c r="DB9" s="767" t="s">
        <v>555</v>
      </c>
      <c r="DC9" s="768"/>
      <c r="DD9" s="768"/>
      <c r="DE9" s="768"/>
      <c r="DF9" s="769"/>
      <c r="DG9" s="767" t="s">
        <v>555</v>
      </c>
      <c r="DH9" s="768"/>
      <c r="DI9" s="768"/>
      <c r="DJ9" s="768"/>
      <c r="DK9" s="769"/>
      <c r="DL9" s="767" t="s">
        <v>555</v>
      </c>
      <c r="DM9" s="768"/>
      <c r="DN9" s="768"/>
      <c r="DO9" s="768"/>
      <c r="DP9" s="769"/>
      <c r="DQ9" s="767" t="s">
        <v>555</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552</v>
      </c>
      <c r="BT10" s="755"/>
      <c r="BU10" s="755"/>
      <c r="BV10" s="755"/>
      <c r="BW10" s="755"/>
      <c r="BX10" s="755"/>
      <c r="BY10" s="755"/>
      <c r="BZ10" s="755"/>
      <c r="CA10" s="755"/>
      <c r="CB10" s="755"/>
      <c r="CC10" s="755"/>
      <c r="CD10" s="755"/>
      <c r="CE10" s="755"/>
      <c r="CF10" s="755"/>
      <c r="CG10" s="756"/>
      <c r="CH10" s="767">
        <v>-1</v>
      </c>
      <c r="CI10" s="768"/>
      <c r="CJ10" s="768"/>
      <c r="CK10" s="768"/>
      <c r="CL10" s="769"/>
      <c r="CM10" s="767">
        <v>759</v>
      </c>
      <c r="CN10" s="768"/>
      <c r="CO10" s="768"/>
      <c r="CP10" s="768"/>
      <c r="CQ10" s="769"/>
      <c r="CR10" s="767">
        <v>8</v>
      </c>
      <c r="CS10" s="768"/>
      <c r="CT10" s="768"/>
      <c r="CU10" s="768"/>
      <c r="CV10" s="769"/>
      <c r="CW10" s="767">
        <v>0</v>
      </c>
      <c r="CX10" s="768"/>
      <c r="CY10" s="768"/>
      <c r="CZ10" s="768"/>
      <c r="DA10" s="769"/>
      <c r="DB10" s="767" t="s">
        <v>555</v>
      </c>
      <c r="DC10" s="768"/>
      <c r="DD10" s="768"/>
      <c r="DE10" s="768"/>
      <c r="DF10" s="769"/>
      <c r="DG10" s="767" t="s">
        <v>555</v>
      </c>
      <c r="DH10" s="768"/>
      <c r="DI10" s="768"/>
      <c r="DJ10" s="768"/>
      <c r="DK10" s="769"/>
      <c r="DL10" s="767" t="s">
        <v>555</v>
      </c>
      <c r="DM10" s="768"/>
      <c r="DN10" s="768"/>
      <c r="DO10" s="768"/>
      <c r="DP10" s="769"/>
      <c r="DQ10" s="767" t="s">
        <v>555</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363</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364</v>
      </c>
      <c r="B23" s="776" t="s">
        <v>365</v>
      </c>
      <c r="C23" s="777"/>
      <c r="D23" s="777"/>
      <c r="E23" s="777"/>
      <c r="F23" s="777"/>
      <c r="G23" s="777"/>
      <c r="H23" s="777"/>
      <c r="I23" s="777"/>
      <c r="J23" s="777"/>
      <c r="K23" s="777"/>
      <c r="L23" s="777"/>
      <c r="M23" s="777"/>
      <c r="N23" s="777"/>
      <c r="O23" s="777"/>
      <c r="P23" s="778"/>
      <c r="Q23" s="779">
        <v>26864</v>
      </c>
      <c r="R23" s="780"/>
      <c r="S23" s="780"/>
      <c r="T23" s="780"/>
      <c r="U23" s="780"/>
      <c r="V23" s="780">
        <v>26294</v>
      </c>
      <c r="W23" s="780"/>
      <c r="X23" s="780"/>
      <c r="Y23" s="780"/>
      <c r="Z23" s="780"/>
      <c r="AA23" s="780">
        <v>571</v>
      </c>
      <c r="AB23" s="780"/>
      <c r="AC23" s="780"/>
      <c r="AD23" s="780"/>
      <c r="AE23" s="781"/>
      <c r="AF23" s="782">
        <v>518</v>
      </c>
      <c r="AG23" s="780"/>
      <c r="AH23" s="780"/>
      <c r="AI23" s="780"/>
      <c r="AJ23" s="783"/>
      <c r="AK23" s="784"/>
      <c r="AL23" s="785"/>
      <c r="AM23" s="785"/>
      <c r="AN23" s="785"/>
      <c r="AO23" s="785"/>
      <c r="AP23" s="780">
        <v>27145</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366</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367</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345</v>
      </c>
      <c r="B26" s="727"/>
      <c r="C26" s="727"/>
      <c r="D26" s="727"/>
      <c r="E26" s="727"/>
      <c r="F26" s="727"/>
      <c r="G26" s="727"/>
      <c r="H26" s="727"/>
      <c r="I26" s="727"/>
      <c r="J26" s="727"/>
      <c r="K26" s="727"/>
      <c r="L26" s="727"/>
      <c r="M26" s="727"/>
      <c r="N26" s="727"/>
      <c r="O26" s="727"/>
      <c r="P26" s="728"/>
      <c r="Q26" s="703" t="s">
        <v>368</v>
      </c>
      <c r="R26" s="704"/>
      <c r="S26" s="704"/>
      <c r="T26" s="704"/>
      <c r="U26" s="705"/>
      <c r="V26" s="703" t="s">
        <v>369</v>
      </c>
      <c r="W26" s="704"/>
      <c r="X26" s="704"/>
      <c r="Y26" s="704"/>
      <c r="Z26" s="705"/>
      <c r="AA26" s="703" t="s">
        <v>370</v>
      </c>
      <c r="AB26" s="704"/>
      <c r="AC26" s="704"/>
      <c r="AD26" s="704"/>
      <c r="AE26" s="704"/>
      <c r="AF26" s="798" t="s">
        <v>371</v>
      </c>
      <c r="AG26" s="799"/>
      <c r="AH26" s="799"/>
      <c r="AI26" s="799"/>
      <c r="AJ26" s="800"/>
      <c r="AK26" s="704" t="s">
        <v>372</v>
      </c>
      <c r="AL26" s="704"/>
      <c r="AM26" s="704"/>
      <c r="AN26" s="704"/>
      <c r="AO26" s="705"/>
      <c r="AP26" s="703" t="s">
        <v>373</v>
      </c>
      <c r="AQ26" s="704"/>
      <c r="AR26" s="704"/>
      <c r="AS26" s="704"/>
      <c r="AT26" s="705"/>
      <c r="AU26" s="703" t="s">
        <v>374</v>
      </c>
      <c r="AV26" s="704"/>
      <c r="AW26" s="704"/>
      <c r="AX26" s="704"/>
      <c r="AY26" s="705"/>
      <c r="AZ26" s="703" t="s">
        <v>375</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376</v>
      </c>
      <c r="C28" s="718"/>
      <c r="D28" s="718"/>
      <c r="E28" s="718"/>
      <c r="F28" s="718"/>
      <c r="G28" s="718"/>
      <c r="H28" s="718"/>
      <c r="I28" s="718"/>
      <c r="J28" s="718"/>
      <c r="K28" s="718"/>
      <c r="L28" s="718"/>
      <c r="M28" s="718"/>
      <c r="N28" s="718"/>
      <c r="O28" s="718"/>
      <c r="P28" s="719"/>
      <c r="Q28" s="808">
        <v>7882</v>
      </c>
      <c r="R28" s="809"/>
      <c r="S28" s="809"/>
      <c r="T28" s="809"/>
      <c r="U28" s="809"/>
      <c r="V28" s="809">
        <v>7559</v>
      </c>
      <c r="W28" s="809"/>
      <c r="X28" s="809"/>
      <c r="Y28" s="809"/>
      <c r="Z28" s="809"/>
      <c r="AA28" s="809">
        <v>323</v>
      </c>
      <c r="AB28" s="809"/>
      <c r="AC28" s="809"/>
      <c r="AD28" s="809"/>
      <c r="AE28" s="810"/>
      <c r="AF28" s="811">
        <v>323</v>
      </c>
      <c r="AG28" s="809"/>
      <c r="AH28" s="809"/>
      <c r="AI28" s="809"/>
      <c r="AJ28" s="812"/>
      <c r="AK28" s="813">
        <v>506</v>
      </c>
      <c r="AL28" s="804"/>
      <c r="AM28" s="804"/>
      <c r="AN28" s="804"/>
      <c r="AO28" s="804"/>
      <c r="AP28" s="804" t="s">
        <v>553</v>
      </c>
      <c r="AQ28" s="804"/>
      <c r="AR28" s="804"/>
      <c r="AS28" s="804"/>
      <c r="AT28" s="804"/>
      <c r="AU28" s="804" t="s">
        <v>553</v>
      </c>
      <c r="AV28" s="804"/>
      <c r="AW28" s="804"/>
      <c r="AX28" s="804"/>
      <c r="AY28" s="804"/>
      <c r="AZ28" s="805" t="s">
        <v>553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377</v>
      </c>
      <c r="C29" s="742"/>
      <c r="D29" s="742"/>
      <c r="E29" s="742"/>
      <c r="F29" s="742"/>
      <c r="G29" s="742"/>
      <c r="H29" s="742"/>
      <c r="I29" s="742"/>
      <c r="J29" s="742"/>
      <c r="K29" s="742"/>
      <c r="L29" s="742"/>
      <c r="M29" s="742"/>
      <c r="N29" s="742"/>
      <c r="O29" s="742"/>
      <c r="P29" s="743"/>
      <c r="Q29" s="744">
        <v>5590</v>
      </c>
      <c r="R29" s="745"/>
      <c r="S29" s="745"/>
      <c r="T29" s="745"/>
      <c r="U29" s="745"/>
      <c r="V29" s="745">
        <v>5521</v>
      </c>
      <c r="W29" s="745"/>
      <c r="X29" s="745"/>
      <c r="Y29" s="745"/>
      <c r="Z29" s="745"/>
      <c r="AA29" s="745">
        <v>69</v>
      </c>
      <c r="AB29" s="745"/>
      <c r="AC29" s="745"/>
      <c r="AD29" s="745"/>
      <c r="AE29" s="746"/>
      <c r="AF29" s="747">
        <v>69</v>
      </c>
      <c r="AG29" s="748"/>
      <c r="AH29" s="748"/>
      <c r="AI29" s="748"/>
      <c r="AJ29" s="749"/>
      <c r="AK29" s="816">
        <v>818</v>
      </c>
      <c r="AL29" s="817"/>
      <c r="AM29" s="817"/>
      <c r="AN29" s="817"/>
      <c r="AO29" s="817"/>
      <c r="AP29" s="817" t="s">
        <v>553</v>
      </c>
      <c r="AQ29" s="817"/>
      <c r="AR29" s="817"/>
      <c r="AS29" s="817"/>
      <c r="AT29" s="817"/>
      <c r="AU29" s="817" t="s">
        <v>553</v>
      </c>
      <c r="AV29" s="817"/>
      <c r="AW29" s="817"/>
      <c r="AX29" s="817"/>
      <c r="AY29" s="817"/>
      <c r="AZ29" s="818" t="s">
        <v>553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378</v>
      </c>
      <c r="C30" s="742"/>
      <c r="D30" s="742"/>
      <c r="E30" s="742"/>
      <c r="F30" s="742"/>
      <c r="G30" s="742"/>
      <c r="H30" s="742"/>
      <c r="I30" s="742"/>
      <c r="J30" s="742"/>
      <c r="K30" s="742"/>
      <c r="L30" s="742"/>
      <c r="M30" s="742"/>
      <c r="N30" s="742"/>
      <c r="O30" s="742"/>
      <c r="P30" s="743"/>
      <c r="Q30" s="744">
        <v>887</v>
      </c>
      <c r="R30" s="745"/>
      <c r="S30" s="745"/>
      <c r="T30" s="745"/>
      <c r="U30" s="745"/>
      <c r="V30" s="745">
        <v>886</v>
      </c>
      <c r="W30" s="745"/>
      <c r="X30" s="745"/>
      <c r="Y30" s="745"/>
      <c r="Z30" s="745"/>
      <c r="AA30" s="745">
        <v>1</v>
      </c>
      <c r="AB30" s="745"/>
      <c r="AC30" s="745"/>
      <c r="AD30" s="745"/>
      <c r="AE30" s="746"/>
      <c r="AF30" s="747">
        <v>1</v>
      </c>
      <c r="AG30" s="748"/>
      <c r="AH30" s="748"/>
      <c r="AI30" s="748"/>
      <c r="AJ30" s="749"/>
      <c r="AK30" s="816">
        <v>200</v>
      </c>
      <c r="AL30" s="817"/>
      <c r="AM30" s="817"/>
      <c r="AN30" s="817"/>
      <c r="AO30" s="817"/>
      <c r="AP30" s="817" t="s">
        <v>553</v>
      </c>
      <c r="AQ30" s="817"/>
      <c r="AR30" s="817"/>
      <c r="AS30" s="817"/>
      <c r="AT30" s="817"/>
      <c r="AU30" s="817" t="s">
        <v>553</v>
      </c>
      <c r="AV30" s="817"/>
      <c r="AW30" s="817"/>
      <c r="AX30" s="817"/>
      <c r="AY30" s="817"/>
      <c r="AZ30" s="818" t="s">
        <v>553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379</v>
      </c>
      <c r="C31" s="742"/>
      <c r="D31" s="742"/>
      <c r="E31" s="742"/>
      <c r="F31" s="742"/>
      <c r="G31" s="742"/>
      <c r="H31" s="742"/>
      <c r="I31" s="742"/>
      <c r="J31" s="742"/>
      <c r="K31" s="742"/>
      <c r="L31" s="742"/>
      <c r="M31" s="742"/>
      <c r="N31" s="742"/>
      <c r="O31" s="742"/>
      <c r="P31" s="743"/>
      <c r="Q31" s="744">
        <v>33</v>
      </c>
      <c r="R31" s="745"/>
      <c r="S31" s="745"/>
      <c r="T31" s="745"/>
      <c r="U31" s="745"/>
      <c r="V31" s="745">
        <v>24</v>
      </c>
      <c r="W31" s="745"/>
      <c r="X31" s="745"/>
      <c r="Y31" s="745"/>
      <c r="Z31" s="745"/>
      <c r="AA31" s="745">
        <v>9</v>
      </c>
      <c r="AB31" s="745"/>
      <c r="AC31" s="745"/>
      <c r="AD31" s="745"/>
      <c r="AE31" s="746"/>
      <c r="AF31" s="747">
        <v>9</v>
      </c>
      <c r="AG31" s="748"/>
      <c r="AH31" s="748"/>
      <c r="AI31" s="748"/>
      <c r="AJ31" s="749"/>
      <c r="AK31" s="816" t="s">
        <v>553</v>
      </c>
      <c r="AL31" s="817"/>
      <c r="AM31" s="817"/>
      <c r="AN31" s="817"/>
      <c r="AO31" s="817"/>
      <c r="AP31" s="817">
        <v>80</v>
      </c>
      <c r="AQ31" s="817"/>
      <c r="AR31" s="817"/>
      <c r="AS31" s="817"/>
      <c r="AT31" s="817"/>
      <c r="AU31" s="817" t="s">
        <v>553</v>
      </c>
      <c r="AV31" s="817"/>
      <c r="AW31" s="817"/>
      <c r="AX31" s="817"/>
      <c r="AY31" s="817"/>
      <c r="AZ31" s="818" t="s">
        <v>553</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380</v>
      </c>
      <c r="C32" s="742"/>
      <c r="D32" s="742"/>
      <c r="E32" s="742"/>
      <c r="F32" s="742"/>
      <c r="G32" s="742"/>
      <c r="H32" s="742"/>
      <c r="I32" s="742"/>
      <c r="J32" s="742"/>
      <c r="K32" s="742"/>
      <c r="L32" s="742"/>
      <c r="M32" s="742"/>
      <c r="N32" s="742"/>
      <c r="O32" s="742"/>
      <c r="P32" s="743"/>
      <c r="Q32" s="744">
        <v>7253</v>
      </c>
      <c r="R32" s="745"/>
      <c r="S32" s="745"/>
      <c r="T32" s="745"/>
      <c r="U32" s="745"/>
      <c r="V32" s="745">
        <v>7794</v>
      </c>
      <c r="W32" s="745"/>
      <c r="X32" s="745"/>
      <c r="Y32" s="745"/>
      <c r="Z32" s="745"/>
      <c r="AA32" s="745">
        <v>-541</v>
      </c>
      <c r="AB32" s="745"/>
      <c r="AC32" s="745"/>
      <c r="AD32" s="745"/>
      <c r="AE32" s="746"/>
      <c r="AF32" s="747">
        <v>-541</v>
      </c>
      <c r="AG32" s="748"/>
      <c r="AH32" s="748"/>
      <c r="AI32" s="748"/>
      <c r="AJ32" s="749"/>
      <c r="AK32" s="816">
        <v>89</v>
      </c>
      <c r="AL32" s="817"/>
      <c r="AM32" s="817"/>
      <c r="AN32" s="817"/>
      <c r="AO32" s="817"/>
      <c r="AP32" s="817" t="s">
        <v>553</v>
      </c>
      <c r="AQ32" s="817"/>
      <c r="AR32" s="817"/>
      <c r="AS32" s="817"/>
      <c r="AT32" s="817"/>
      <c r="AU32" s="817" t="s">
        <v>554</v>
      </c>
      <c r="AV32" s="817"/>
      <c r="AW32" s="817"/>
      <c r="AX32" s="817"/>
      <c r="AY32" s="817"/>
      <c r="AZ32" s="818" t="s">
        <v>554</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381</v>
      </c>
      <c r="C33" s="742"/>
      <c r="D33" s="742"/>
      <c r="E33" s="742"/>
      <c r="F33" s="742"/>
      <c r="G33" s="742"/>
      <c r="H33" s="742"/>
      <c r="I33" s="742"/>
      <c r="J33" s="742"/>
      <c r="K33" s="742"/>
      <c r="L33" s="742"/>
      <c r="M33" s="742"/>
      <c r="N33" s="742"/>
      <c r="O33" s="742"/>
      <c r="P33" s="743"/>
      <c r="Q33" s="744">
        <v>1424</v>
      </c>
      <c r="R33" s="745"/>
      <c r="S33" s="745"/>
      <c r="T33" s="745"/>
      <c r="U33" s="745"/>
      <c r="V33" s="745">
        <v>1267</v>
      </c>
      <c r="W33" s="745"/>
      <c r="X33" s="745"/>
      <c r="Y33" s="745"/>
      <c r="Z33" s="745"/>
      <c r="AA33" s="745">
        <v>156</v>
      </c>
      <c r="AB33" s="745"/>
      <c r="AC33" s="745"/>
      <c r="AD33" s="745"/>
      <c r="AE33" s="746"/>
      <c r="AF33" s="747">
        <v>1276</v>
      </c>
      <c r="AG33" s="748"/>
      <c r="AH33" s="748"/>
      <c r="AI33" s="748"/>
      <c r="AJ33" s="749"/>
      <c r="AK33" s="816">
        <v>45</v>
      </c>
      <c r="AL33" s="817"/>
      <c r="AM33" s="817"/>
      <c r="AN33" s="817"/>
      <c r="AO33" s="817"/>
      <c r="AP33" s="817">
        <v>3700</v>
      </c>
      <c r="AQ33" s="817"/>
      <c r="AR33" s="817"/>
      <c r="AS33" s="817"/>
      <c r="AT33" s="817"/>
      <c r="AU33" s="817">
        <v>96</v>
      </c>
      <c r="AV33" s="817"/>
      <c r="AW33" s="817"/>
      <c r="AX33" s="817"/>
      <c r="AY33" s="817"/>
      <c r="AZ33" s="818" t="s">
        <v>554</v>
      </c>
      <c r="BA33" s="818"/>
      <c r="BB33" s="818"/>
      <c r="BC33" s="818"/>
      <c r="BD33" s="818"/>
      <c r="BE33" s="814" t="s">
        <v>382</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383</v>
      </c>
      <c r="C34" s="742"/>
      <c r="D34" s="742"/>
      <c r="E34" s="742"/>
      <c r="F34" s="742"/>
      <c r="G34" s="742"/>
      <c r="H34" s="742"/>
      <c r="I34" s="742"/>
      <c r="J34" s="742"/>
      <c r="K34" s="742"/>
      <c r="L34" s="742"/>
      <c r="M34" s="742"/>
      <c r="N34" s="742"/>
      <c r="O34" s="742"/>
      <c r="P34" s="743"/>
      <c r="Q34" s="744">
        <v>280</v>
      </c>
      <c r="R34" s="745"/>
      <c r="S34" s="745"/>
      <c r="T34" s="745"/>
      <c r="U34" s="745"/>
      <c r="V34" s="745">
        <v>246</v>
      </c>
      <c r="W34" s="745"/>
      <c r="X34" s="745"/>
      <c r="Y34" s="745"/>
      <c r="Z34" s="745"/>
      <c r="AA34" s="745">
        <v>34</v>
      </c>
      <c r="AB34" s="745"/>
      <c r="AC34" s="745"/>
      <c r="AD34" s="745"/>
      <c r="AE34" s="746"/>
      <c r="AF34" s="747">
        <v>541</v>
      </c>
      <c r="AG34" s="748"/>
      <c r="AH34" s="748"/>
      <c r="AI34" s="748"/>
      <c r="AJ34" s="749"/>
      <c r="AK34" s="816">
        <v>1</v>
      </c>
      <c r="AL34" s="817"/>
      <c r="AM34" s="817"/>
      <c r="AN34" s="817"/>
      <c r="AO34" s="817"/>
      <c r="AP34" s="817">
        <v>271</v>
      </c>
      <c r="AQ34" s="817"/>
      <c r="AR34" s="817"/>
      <c r="AS34" s="817"/>
      <c r="AT34" s="817"/>
      <c r="AU34" s="817" t="s">
        <v>553</v>
      </c>
      <c r="AV34" s="817"/>
      <c r="AW34" s="817"/>
      <c r="AX34" s="817"/>
      <c r="AY34" s="817"/>
      <c r="AZ34" s="818" t="s">
        <v>553</v>
      </c>
      <c r="BA34" s="818"/>
      <c r="BB34" s="818"/>
      <c r="BC34" s="818"/>
      <c r="BD34" s="818"/>
      <c r="BE34" s="814" t="s">
        <v>382</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384</v>
      </c>
      <c r="C35" s="742"/>
      <c r="D35" s="742"/>
      <c r="E35" s="742"/>
      <c r="F35" s="742"/>
      <c r="G35" s="742"/>
      <c r="H35" s="742"/>
      <c r="I35" s="742"/>
      <c r="J35" s="742"/>
      <c r="K35" s="742"/>
      <c r="L35" s="742"/>
      <c r="M35" s="742"/>
      <c r="N35" s="742"/>
      <c r="O35" s="742"/>
      <c r="P35" s="743"/>
      <c r="Q35" s="744">
        <v>3778</v>
      </c>
      <c r="R35" s="745"/>
      <c r="S35" s="745"/>
      <c r="T35" s="745"/>
      <c r="U35" s="745"/>
      <c r="V35" s="745">
        <v>3741</v>
      </c>
      <c r="W35" s="745"/>
      <c r="X35" s="745"/>
      <c r="Y35" s="745"/>
      <c r="Z35" s="745"/>
      <c r="AA35" s="745">
        <v>38</v>
      </c>
      <c r="AB35" s="745"/>
      <c r="AC35" s="745"/>
      <c r="AD35" s="745"/>
      <c r="AE35" s="746"/>
      <c r="AF35" s="747" t="s">
        <v>112</v>
      </c>
      <c r="AG35" s="748"/>
      <c r="AH35" s="748"/>
      <c r="AI35" s="748"/>
      <c r="AJ35" s="749"/>
      <c r="AK35" s="816">
        <v>720</v>
      </c>
      <c r="AL35" s="817"/>
      <c r="AM35" s="817"/>
      <c r="AN35" s="817"/>
      <c r="AO35" s="817"/>
      <c r="AP35" s="817">
        <v>1958</v>
      </c>
      <c r="AQ35" s="817"/>
      <c r="AR35" s="817"/>
      <c r="AS35" s="817"/>
      <c r="AT35" s="817"/>
      <c r="AU35" s="817">
        <v>631</v>
      </c>
      <c r="AV35" s="817"/>
      <c r="AW35" s="817"/>
      <c r="AX35" s="817"/>
      <c r="AY35" s="817"/>
      <c r="AZ35" s="818" t="s">
        <v>553</v>
      </c>
      <c r="BA35" s="818"/>
      <c r="BB35" s="818"/>
      <c r="BC35" s="818"/>
      <c r="BD35" s="818"/>
      <c r="BE35" s="814" t="s">
        <v>382</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385</v>
      </c>
      <c r="C36" s="742"/>
      <c r="D36" s="742"/>
      <c r="E36" s="742"/>
      <c r="F36" s="742"/>
      <c r="G36" s="742"/>
      <c r="H36" s="742"/>
      <c r="I36" s="742"/>
      <c r="J36" s="742"/>
      <c r="K36" s="742"/>
      <c r="L36" s="742"/>
      <c r="M36" s="742"/>
      <c r="N36" s="742"/>
      <c r="O36" s="742"/>
      <c r="P36" s="743"/>
      <c r="Q36" s="744">
        <v>12</v>
      </c>
      <c r="R36" s="745"/>
      <c r="S36" s="745"/>
      <c r="T36" s="745"/>
      <c r="U36" s="745"/>
      <c r="V36" s="745">
        <v>12</v>
      </c>
      <c r="W36" s="745"/>
      <c r="X36" s="745"/>
      <c r="Y36" s="745"/>
      <c r="Z36" s="745"/>
      <c r="AA36" s="745">
        <v>0</v>
      </c>
      <c r="AB36" s="745"/>
      <c r="AC36" s="745"/>
      <c r="AD36" s="745"/>
      <c r="AE36" s="746"/>
      <c r="AF36" s="747">
        <v>0</v>
      </c>
      <c r="AG36" s="748"/>
      <c r="AH36" s="748"/>
      <c r="AI36" s="748"/>
      <c r="AJ36" s="749"/>
      <c r="AK36" s="816">
        <v>9</v>
      </c>
      <c r="AL36" s="817"/>
      <c r="AM36" s="817"/>
      <c r="AN36" s="817"/>
      <c r="AO36" s="817"/>
      <c r="AP36" s="817" t="s">
        <v>553</v>
      </c>
      <c r="AQ36" s="817"/>
      <c r="AR36" s="817"/>
      <c r="AS36" s="817"/>
      <c r="AT36" s="817"/>
      <c r="AU36" s="817" t="s">
        <v>553</v>
      </c>
      <c r="AV36" s="817"/>
      <c r="AW36" s="817"/>
      <c r="AX36" s="817"/>
      <c r="AY36" s="817"/>
      <c r="AZ36" s="818" t="s">
        <v>553</v>
      </c>
      <c r="BA36" s="818"/>
      <c r="BB36" s="818"/>
      <c r="BC36" s="818"/>
      <c r="BD36" s="818"/>
      <c r="BE36" s="814" t="s">
        <v>386</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387</v>
      </c>
      <c r="C37" s="742"/>
      <c r="D37" s="742"/>
      <c r="E37" s="742"/>
      <c r="F37" s="742"/>
      <c r="G37" s="742"/>
      <c r="H37" s="742"/>
      <c r="I37" s="742"/>
      <c r="J37" s="742"/>
      <c r="K37" s="742"/>
      <c r="L37" s="742"/>
      <c r="M37" s="742"/>
      <c r="N37" s="742"/>
      <c r="O37" s="742"/>
      <c r="P37" s="743"/>
      <c r="Q37" s="744">
        <v>2694</v>
      </c>
      <c r="R37" s="745"/>
      <c r="S37" s="745"/>
      <c r="T37" s="745"/>
      <c r="U37" s="745"/>
      <c r="V37" s="745">
        <v>2692</v>
      </c>
      <c r="W37" s="745"/>
      <c r="X37" s="745"/>
      <c r="Y37" s="745"/>
      <c r="Z37" s="745"/>
      <c r="AA37" s="745">
        <v>3</v>
      </c>
      <c r="AB37" s="745"/>
      <c r="AC37" s="745"/>
      <c r="AD37" s="745"/>
      <c r="AE37" s="746"/>
      <c r="AF37" s="747">
        <v>2</v>
      </c>
      <c r="AG37" s="748"/>
      <c r="AH37" s="748"/>
      <c r="AI37" s="748"/>
      <c r="AJ37" s="749"/>
      <c r="AK37" s="816">
        <v>952</v>
      </c>
      <c r="AL37" s="817"/>
      <c r="AM37" s="817"/>
      <c r="AN37" s="817"/>
      <c r="AO37" s="817"/>
      <c r="AP37" s="817">
        <v>19741</v>
      </c>
      <c r="AQ37" s="817"/>
      <c r="AR37" s="817"/>
      <c r="AS37" s="817"/>
      <c r="AT37" s="817"/>
      <c r="AU37" s="817">
        <v>15734</v>
      </c>
      <c r="AV37" s="817"/>
      <c r="AW37" s="817"/>
      <c r="AX37" s="817"/>
      <c r="AY37" s="817"/>
      <c r="AZ37" s="818" t="s">
        <v>553</v>
      </c>
      <c r="BA37" s="818"/>
      <c r="BB37" s="818"/>
      <c r="BC37" s="818"/>
      <c r="BD37" s="818"/>
      <c r="BE37" s="814" t="s">
        <v>386</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388</v>
      </c>
      <c r="C38" s="742"/>
      <c r="D38" s="742"/>
      <c r="E38" s="742"/>
      <c r="F38" s="742"/>
      <c r="G38" s="742"/>
      <c r="H38" s="742"/>
      <c r="I38" s="742"/>
      <c r="J38" s="742"/>
      <c r="K38" s="742"/>
      <c r="L38" s="742"/>
      <c r="M38" s="742"/>
      <c r="N38" s="742"/>
      <c r="O38" s="742"/>
      <c r="P38" s="743"/>
      <c r="Q38" s="744">
        <v>87</v>
      </c>
      <c r="R38" s="745"/>
      <c r="S38" s="745"/>
      <c r="T38" s="745"/>
      <c r="U38" s="745"/>
      <c r="V38" s="745">
        <v>87</v>
      </c>
      <c r="W38" s="745"/>
      <c r="X38" s="745"/>
      <c r="Y38" s="745"/>
      <c r="Z38" s="745"/>
      <c r="AA38" s="745">
        <v>0</v>
      </c>
      <c r="AB38" s="745"/>
      <c r="AC38" s="745"/>
      <c r="AD38" s="745"/>
      <c r="AE38" s="746"/>
      <c r="AF38" s="747">
        <v>0</v>
      </c>
      <c r="AG38" s="748"/>
      <c r="AH38" s="748"/>
      <c r="AI38" s="748"/>
      <c r="AJ38" s="749"/>
      <c r="AK38" s="816">
        <v>61</v>
      </c>
      <c r="AL38" s="817"/>
      <c r="AM38" s="817"/>
      <c r="AN38" s="817"/>
      <c r="AO38" s="817"/>
      <c r="AP38" s="817">
        <v>567</v>
      </c>
      <c r="AQ38" s="817"/>
      <c r="AR38" s="817"/>
      <c r="AS38" s="817"/>
      <c r="AT38" s="817"/>
      <c r="AU38" s="817">
        <v>516</v>
      </c>
      <c r="AV38" s="817"/>
      <c r="AW38" s="817"/>
      <c r="AX38" s="817"/>
      <c r="AY38" s="817"/>
      <c r="AZ38" s="818" t="s">
        <v>553</v>
      </c>
      <c r="BA38" s="818"/>
      <c r="BB38" s="818"/>
      <c r="BC38" s="818"/>
      <c r="BD38" s="818"/>
      <c r="BE38" s="814" t="s">
        <v>386</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364</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1590</v>
      </c>
      <c r="AG63" s="828"/>
      <c r="AH63" s="828"/>
      <c r="AI63" s="828"/>
      <c r="AJ63" s="829"/>
      <c r="AK63" s="830"/>
      <c r="AL63" s="825"/>
      <c r="AM63" s="825"/>
      <c r="AN63" s="825"/>
      <c r="AO63" s="825"/>
      <c r="AP63" s="828">
        <v>26317</v>
      </c>
      <c r="AQ63" s="828"/>
      <c r="AR63" s="828"/>
      <c r="AS63" s="828"/>
      <c r="AT63" s="828"/>
      <c r="AU63" s="828">
        <v>16977</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368</v>
      </c>
      <c r="R66" s="704"/>
      <c r="S66" s="704"/>
      <c r="T66" s="704"/>
      <c r="U66" s="705"/>
      <c r="V66" s="703" t="s">
        <v>369</v>
      </c>
      <c r="W66" s="704"/>
      <c r="X66" s="704"/>
      <c r="Y66" s="704"/>
      <c r="Z66" s="705"/>
      <c r="AA66" s="703" t="s">
        <v>370</v>
      </c>
      <c r="AB66" s="704"/>
      <c r="AC66" s="704"/>
      <c r="AD66" s="704"/>
      <c r="AE66" s="705"/>
      <c r="AF66" s="838" t="s">
        <v>371</v>
      </c>
      <c r="AG66" s="799"/>
      <c r="AH66" s="799"/>
      <c r="AI66" s="799"/>
      <c r="AJ66" s="839"/>
      <c r="AK66" s="703" t="s">
        <v>372</v>
      </c>
      <c r="AL66" s="727"/>
      <c r="AM66" s="727"/>
      <c r="AN66" s="727"/>
      <c r="AO66" s="728"/>
      <c r="AP66" s="703" t="s">
        <v>373</v>
      </c>
      <c r="AQ66" s="704"/>
      <c r="AR66" s="704"/>
      <c r="AS66" s="704"/>
      <c r="AT66" s="705"/>
      <c r="AU66" s="703" t="s">
        <v>393</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539</v>
      </c>
      <c r="C68" s="856"/>
      <c r="D68" s="856"/>
      <c r="E68" s="856"/>
      <c r="F68" s="856"/>
      <c r="G68" s="856"/>
      <c r="H68" s="856"/>
      <c r="I68" s="856"/>
      <c r="J68" s="856"/>
      <c r="K68" s="856"/>
      <c r="L68" s="856"/>
      <c r="M68" s="856"/>
      <c r="N68" s="856"/>
      <c r="O68" s="856"/>
      <c r="P68" s="857"/>
      <c r="Q68" s="858">
        <v>140</v>
      </c>
      <c r="R68" s="852"/>
      <c r="S68" s="852"/>
      <c r="T68" s="852"/>
      <c r="U68" s="852"/>
      <c r="V68" s="852">
        <v>134</v>
      </c>
      <c r="W68" s="852"/>
      <c r="X68" s="852"/>
      <c r="Y68" s="852"/>
      <c r="Z68" s="852"/>
      <c r="AA68" s="852">
        <v>6</v>
      </c>
      <c r="AB68" s="852"/>
      <c r="AC68" s="852"/>
      <c r="AD68" s="852"/>
      <c r="AE68" s="852"/>
      <c r="AF68" s="852">
        <v>6</v>
      </c>
      <c r="AG68" s="852"/>
      <c r="AH68" s="852"/>
      <c r="AI68" s="852"/>
      <c r="AJ68" s="852"/>
      <c r="AK68" s="852" t="s">
        <v>553</v>
      </c>
      <c r="AL68" s="852"/>
      <c r="AM68" s="852"/>
      <c r="AN68" s="852"/>
      <c r="AO68" s="852"/>
      <c r="AP68" s="852">
        <v>13</v>
      </c>
      <c r="AQ68" s="852"/>
      <c r="AR68" s="852"/>
      <c r="AS68" s="852"/>
      <c r="AT68" s="852"/>
      <c r="AU68" s="852">
        <v>11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540</v>
      </c>
      <c r="C69" s="860"/>
      <c r="D69" s="860"/>
      <c r="E69" s="860"/>
      <c r="F69" s="860"/>
      <c r="G69" s="860"/>
      <c r="H69" s="860"/>
      <c r="I69" s="860"/>
      <c r="J69" s="860"/>
      <c r="K69" s="860"/>
      <c r="L69" s="860"/>
      <c r="M69" s="860"/>
      <c r="N69" s="860"/>
      <c r="O69" s="860"/>
      <c r="P69" s="861"/>
      <c r="Q69" s="862">
        <v>5</v>
      </c>
      <c r="R69" s="817"/>
      <c r="S69" s="817"/>
      <c r="T69" s="817"/>
      <c r="U69" s="817"/>
      <c r="V69" s="817">
        <v>6</v>
      </c>
      <c r="W69" s="817"/>
      <c r="X69" s="817"/>
      <c r="Y69" s="817"/>
      <c r="Z69" s="817"/>
      <c r="AA69" s="817">
        <v>0</v>
      </c>
      <c r="AB69" s="817"/>
      <c r="AC69" s="817"/>
      <c r="AD69" s="817"/>
      <c r="AE69" s="817"/>
      <c r="AF69" s="817">
        <v>0</v>
      </c>
      <c r="AG69" s="817"/>
      <c r="AH69" s="817"/>
      <c r="AI69" s="817"/>
      <c r="AJ69" s="817"/>
      <c r="AK69" s="817" t="s">
        <v>553</v>
      </c>
      <c r="AL69" s="817"/>
      <c r="AM69" s="817"/>
      <c r="AN69" s="817"/>
      <c r="AO69" s="817"/>
      <c r="AP69" s="817" t="s">
        <v>553</v>
      </c>
      <c r="AQ69" s="817"/>
      <c r="AR69" s="817"/>
      <c r="AS69" s="817"/>
      <c r="AT69" s="817"/>
      <c r="AU69" s="817" t="s">
        <v>553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541</v>
      </c>
      <c r="C70" s="860"/>
      <c r="D70" s="860"/>
      <c r="E70" s="860"/>
      <c r="F70" s="860"/>
      <c r="G70" s="860"/>
      <c r="H70" s="860"/>
      <c r="I70" s="860"/>
      <c r="J70" s="860"/>
      <c r="K70" s="860"/>
      <c r="L70" s="860"/>
      <c r="M70" s="860"/>
      <c r="N70" s="860"/>
      <c r="O70" s="860"/>
      <c r="P70" s="861"/>
      <c r="Q70" s="862">
        <v>4195</v>
      </c>
      <c r="R70" s="817"/>
      <c r="S70" s="817"/>
      <c r="T70" s="817"/>
      <c r="U70" s="817"/>
      <c r="V70" s="817">
        <v>4167</v>
      </c>
      <c r="W70" s="817"/>
      <c r="X70" s="817"/>
      <c r="Y70" s="817"/>
      <c r="Z70" s="817"/>
      <c r="AA70" s="817">
        <v>29</v>
      </c>
      <c r="AB70" s="817"/>
      <c r="AC70" s="817"/>
      <c r="AD70" s="817"/>
      <c r="AE70" s="817"/>
      <c r="AF70" s="817">
        <v>29</v>
      </c>
      <c r="AG70" s="817"/>
      <c r="AH70" s="817"/>
      <c r="AI70" s="817"/>
      <c r="AJ70" s="817"/>
      <c r="AK70" s="817" t="s">
        <v>553</v>
      </c>
      <c r="AL70" s="817"/>
      <c r="AM70" s="817"/>
      <c r="AN70" s="817"/>
      <c r="AO70" s="817"/>
      <c r="AP70" s="817">
        <v>737</v>
      </c>
      <c r="AQ70" s="817"/>
      <c r="AR70" s="817"/>
      <c r="AS70" s="817"/>
      <c r="AT70" s="817"/>
      <c r="AU70" s="817">
        <v>291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542</v>
      </c>
      <c r="C71" s="860"/>
      <c r="D71" s="860"/>
      <c r="E71" s="860"/>
      <c r="F71" s="860"/>
      <c r="G71" s="860"/>
      <c r="H71" s="860"/>
      <c r="I71" s="860"/>
      <c r="J71" s="860"/>
      <c r="K71" s="860"/>
      <c r="L71" s="860"/>
      <c r="M71" s="860"/>
      <c r="N71" s="860"/>
      <c r="O71" s="860"/>
      <c r="P71" s="861"/>
      <c r="Q71" s="862">
        <v>731</v>
      </c>
      <c r="R71" s="817"/>
      <c r="S71" s="817"/>
      <c r="T71" s="817"/>
      <c r="U71" s="817"/>
      <c r="V71" s="817">
        <v>712</v>
      </c>
      <c r="W71" s="817"/>
      <c r="X71" s="817"/>
      <c r="Y71" s="817"/>
      <c r="Z71" s="817"/>
      <c r="AA71" s="817">
        <v>20</v>
      </c>
      <c r="AB71" s="817"/>
      <c r="AC71" s="817"/>
      <c r="AD71" s="817"/>
      <c r="AE71" s="817"/>
      <c r="AF71" s="817">
        <v>20</v>
      </c>
      <c r="AG71" s="817"/>
      <c r="AH71" s="817"/>
      <c r="AI71" s="817"/>
      <c r="AJ71" s="817"/>
      <c r="AK71" s="817">
        <v>525</v>
      </c>
      <c r="AL71" s="817"/>
      <c r="AM71" s="817"/>
      <c r="AN71" s="817"/>
      <c r="AO71" s="817"/>
      <c r="AP71" s="817" t="s">
        <v>553</v>
      </c>
      <c r="AQ71" s="817"/>
      <c r="AR71" s="817"/>
      <c r="AS71" s="817"/>
      <c r="AT71" s="817"/>
      <c r="AU71" s="817" t="s">
        <v>553</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543</v>
      </c>
      <c r="C72" s="860"/>
      <c r="D72" s="860"/>
      <c r="E72" s="860"/>
      <c r="F72" s="860"/>
      <c r="G72" s="860"/>
      <c r="H72" s="860"/>
      <c r="I72" s="860"/>
      <c r="J72" s="860"/>
      <c r="K72" s="860"/>
      <c r="L72" s="860"/>
      <c r="M72" s="860"/>
      <c r="N72" s="860"/>
      <c r="O72" s="860"/>
      <c r="P72" s="861"/>
      <c r="Q72" s="862">
        <v>206</v>
      </c>
      <c r="R72" s="817"/>
      <c r="S72" s="817"/>
      <c r="T72" s="817"/>
      <c r="U72" s="817"/>
      <c r="V72" s="817">
        <v>206</v>
      </c>
      <c r="W72" s="817"/>
      <c r="X72" s="817"/>
      <c r="Y72" s="817"/>
      <c r="Z72" s="817"/>
      <c r="AA72" s="817" t="s">
        <v>553</v>
      </c>
      <c r="AB72" s="817"/>
      <c r="AC72" s="817"/>
      <c r="AD72" s="817"/>
      <c r="AE72" s="817"/>
      <c r="AF72" s="817" t="s">
        <v>553</v>
      </c>
      <c r="AG72" s="817"/>
      <c r="AH72" s="817"/>
      <c r="AI72" s="817"/>
      <c r="AJ72" s="817"/>
      <c r="AK72" s="817" t="s">
        <v>553</v>
      </c>
      <c r="AL72" s="817"/>
      <c r="AM72" s="817"/>
      <c r="AN72" s="817"/>
      <c r="AO72" s="817"/>
      <c r="AP72" s="817" t="s">
        <v>553</v>
      </c>
      <c r="AQ72" s="817"/>
      <c r="AR72" s="817"/>
      <c r="AS72" s="817"/>
      <c r="AT72" s="817"/>
      <c r="AU72" s="817" t="s">
        <v>553</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544</v>
      </c>
      <c r="C73" s="860"/>
      <c r="D73" s="860"/>
      <c r="E73" s="860"/>
      <c r="F73" s="860"/>
      <c r="G73" s="860"/>
      <c r="H73" s="860"/>
      <c r="I73" s="860"/>
      <c r="J73" s="860"/>
      <c r="K73" s="860"/>
      <c r="L73" s="860"/>
      <c r="M73" s="860"/>
      <c r="N73" s="860"/>
      <c r="O73" s="860"/>
      <c r="P73" s="861"/>
      <c r="Q73" s="862">
        <v>16</v>
      </c>
      <c r="R73" s="817"/>
      <c r="S73" s="817"/>
      <c r="T73" s="817"/>
      <c r="U73" s="817"/>
      <c r="V73" s="817">
        <v>12</v>
      </c>
      <c r="W73" s="817"/>
      <c r="X73" s="817"/>
      <c r="Y73" s="817"/>
      <c r="Z73" s="817"/>
      <c r="AA73" s="817">
        <v>4</v>
      </c>
      <c r="AB73" s="817"/>
      <c r="AC73" s="817"/>
      <c r="AD73" s="817"/>
      <c r="AE73" s="817"/>
      <c r="AF73" s="817">
        <v>4</v>
      </c>
      <c r="AG73" s="817"/>
      <c r="AH73" s="817"/>
      <c r="AI73" s="817"/>
      <c r="AJ73" s="817"/>
      <c r="AK73" s="817" t="s">
        <v>553</v>
      </c>
      <c r="AL73" s="817"/>
      <c r="AM73" s="817"/>
      <c r="AN73" s="817"/>
      <c r="AO73" s="817"/>
      <c r="AP73" s="817" t="s">
        <v>553</v>
      </c>
      <c r="AQ73" s="817"/>
      <c r="AR73" s="817"/>
      <c r="AS73" s="817"/>
      <c r="AT73" s="817"/>
      <c r="AU73" s="817" t="s">
        <v>553</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545</v>
      </c>
      <c r="C74" s="860"/>
      <c r="D74" s="860"/>
      <c r="E74" s="860"/>
      <c r="F74" s="860"/>
      <c r="G74" s="860"/>
      <c r="H74" s="860"/>
      <c r="I74" s="860"/>
      <c r="J74" s="860"/>
      <c r="K74" s="860"/>
      <c r="L74" s="860"/>
      <c r="M74" s="860"/>
      <c r="N74" s="860"/>
      <c r="O74" s="860"/>
      <c r="P74" s="861"/>
      <c r="Q74" s="862">
        <v>17</v>
      </c>
      <c r="R74" s="817"/>
      <c r="S74" s="817"/>
      <c r="T74" s="817"/>
      <c r="U74" s="817"/>
      <c r="V74" s="817">
        <v>11</v>
      </c>
      <c r="W74" s="817"/>
      <c r="X74" s="817"/>
      <c r="Y74" s="817"/>
      <c r="Z74" s="817"/>
      <c r="AA74" s="817">
        <v>5</v>
      </c>
      <c r="AB74" s="817"/>
      <c r="AC74" s="817"/>
      <c r="AD74" s="817"/>
      <c r="AE74" s="817"/>
      <c r="AF74" s="817" t="s">
        <v>553</v>
      </c>
      <c r="AG74" s="817"/>
      <c r="AH74" s="817"/>
      <c r="AI74" s="817"/>
      <c r="AJ74" s="817"/>
      <c r="AK74" s="817" t="s">
        <v>553</v>
      </c>
      <c r="AL74" s="817"/>
      <c r="AM74" s="817"/>
      <c r="AN74" s="817"/>
      <c r="AO74" s="817"/>
      <c r="AP74" s="817" t="s">
        <v>553</v>
      </c>
      <c r="AQ74" s="817"/>
      <c r="AR74" s="817"/>
      <c r="AS74" s="817"/>
      <c r="AT74" s="817"/>
      <c r="AU74" s="817" t="s">
        <v>553</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546</v>
      </c>
      <c r="C75" s="860"/>
      <c r="D75" s="860"/>
      <c r="E75" s="860"/>
      <c r="F75" s="860"/>
      <c r="G75" s="860"/>
      <c r="H75" s="860"/>
      <c r="I75" s="860"/>
      <c r="J75" s="860"/>
      <c r="K75" s="860"/>
      <c r="L75" s="860"/>
      <c r="M75" s="860"/>
      <c r="N75" s="860"/>
      <c r="O75" s="860"/>
      <c r="P75" s="861"/>
      <c r="Q75" s="865">
        <v>58</v>
      </c>
      <c r="R75" s="866"/>
      <c r="S75" s="866"/>
      <c r="T75" s="866"/>
      <c r="U75" s="816"/>
      <c r="V75" s="867">
        <v>55</v>
      </c>
      <c r="W75" s="866"/>
      <c r="X75" s="866"/>
      <c r="Y75" s="866"/>
      <c r="Z75" s="816"/>
      <c r="AA75" s="867">
        <v>4</v>
      </c>
      <c r="AB75" s="866"/>
      <c r="AC75" s="866"/>
      <c r="AD75" s="866"/>
      <c r="AE75" s="816"/>
      <c r="AF75" s="867">
        <v>4</v>
      </c>
      <c r="AG75" s="866"/>
      <c r="AH75" s="866"/>
      <c r="AI75" s="866"/>
      <c r="AJ75" s="816"/>
      <c r="AK75" s="867">
        <v>7</v>
      </c>
      <c r="AL75" s="866"/>
      <c r="AM75" s="866"/>
      <c r="AN75" s="866"/>
      <c r="AO75" s="816"/>
      <c r="AP75" s="867" t="s">
        <v>553</v>
      </c>
      <c r="AQ75" s="866"/>
      <c r="AR75" s="866"/>
      <c r="AS75" s="866"/>
      <c r="AT75" s="816"/>
      <c r="AU75" s="867" t="s">
        <v>553</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547</v>
      </c>
      <c r="C76" s="860"/>
      <c r="D76" s="860"/>
      <c r="E76" s="860"/>
      <c r="F76" s="860"/>
      <c r="G76" s="860"/>
      <c r="H76" s="860"/>
      <c r="I76" s="860"/>
      <c r="J76" s="860"/>
      <c r="K76" s="860"/>
      <c r="L76" s="860"/>
      <c r="M76" s="860"/>
      <c r="N76" s="860"/>
      <c r="O76" s="860"/>
      <c r="P76" s="861"/>
      <c r="Q76" s="865">
        <v>79</v>
      </c>
      <c r="R76" s="866"/>
      <c r="S76" s="866"/>
      <c r="T76" s="866"/>
      <c r="U76" s="816"/>
      <c r="V76" s="867">
        <v>76</v>
      </c>
      <c r="W76" s="866"/>
      <c r="X76" s="866"/>
      <c r="Y76" s="866"/>
      <c r="Z76" s="816"/>
      <c r="AA76" s="867">
        <v>3</v>
      </c>
      <c r="AB76" s="866"/>
      <c r="AC76" s="866"/>
      <c r="AD76" s="866"/>
      <c r="AE76" s="816"/>
      <c r="AF76" s="867">
        <v>3</v>
      </c>
      <c r="AG76" s="866"/>
      <c r="AH76" s="866"/>
      <c r="AI76" s="866"/>
      <c r="AJ76" s="816"/>
      <c r="AK76" s="867">
        <v>1</v>
      </c>
      <c r="AL76" s="866"/>
      <c r="AM76" s="866"/>
      <c r="AN76" s="866"/>
      <c r="AO76" s="816"/>
      <c r="AP76" s="867" t="s">
        <v>553</v>
      </c>
      <c r="AQ76" s="866"/>
      <c r="AR76" s="866"/>
      <c r="AS76" s="866"/>
      <c r="AT76" s="816"/>
      <c r="AU76" s="867" t="s">
        <v>553</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548</v>
      </c>
      <c r="C77" s="860"/>
      <c r="D77" s="860"/>
      <c r="E77" s="860"/>
      <c r="F77" s="860"/>
      <c r="G77" s="860"/>
      <c r="H77" s="860"/>
      <c r="I77" s="860"/>
      <c r="J77" s="860"/>
      <c r="K77" s="860"/>
      <c r="L77" s="860"/>
      <c r="M77" s="860"/>
      <c r="N77" s="860"/>
      <c r="O77" s="860"/>
      <c r="P77" s="861"/>
      <c r="Q77" s="865">
        <v>220669</v>
      </c>
      <c r="R77" s="866"/>
      <c r="S77" s="866"/>
      <c r="T77" s="866"/>
      <c r="U77" s="816"/>
      <c r="V77" s="867">
        <v>215980</v>
      </c>
      <c r="W77" s="866"/>
      <c r="X77" s="866"/>
      <c r="Y77" s="866"/>
      <c r="Z77" s="816"/>
      <c r="AA77" s="867">
        <v>4689</v>
      </c>
      <c r="AB77" s="866"/>
      <c r="AC77" s="866"/>
      <c r="AD77" s="866"/>
      <c r="AE77" s="816"/>
      <c r="AF77" s="867">
        <v>4689</v>
      </c>
      <c r="AG77" s="866"/>
      <c r="AH77" s="866"/>
      <c r="AI77" s="866"/>
      <c r="AJ77" s="816"/>
      <c r="AK77" s="867">
        <v>1346</v>
      </c>
      <c r="AL77" s="866"/>
      <c r="AM77" s="866"/>
      <c r="AN77" s="866"/>
      <c r="AO77" s="816"/>
      <c r="AP77" s="867" t="s">
        <v>553</v>
      </c>
      <c r="AQ77" s="866"/>
      <c r="AR77" s="866"/>
      <c r="AS77" s="866"/>
      <c r="AT77" s="816"/>
      <c r="AU77" s="867" t="s">
        <v>553</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364</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4755</v>
      </c>
      <c r="AG88" s="828"/>
      <c r="AH88" s="828"/>
      <c r="AI88" s="828"/>
      <c r="AJ88" s="828"/>
      <c r="AK88" s="825"/>
      <c r="AL88" s="825"/>
      <c r="AM88" s="825"/>
      <c r="AN88" s="825"/>
      <c r="AO88" s="825"/>
      <c r="AP88" s="828">
        <v>750</v>
      </c>
      <c r="AQ88" s="828"/>
      <c r="AR88" s="828"/>
      <c r="AS88" s="828"/>
      <c r="AT88" s="828"/>
      <c r="AU88" s="828">
        <v>302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31</v>
      </c>
      <c r="CS102" s="836"/>
      <c r="CT102" s="836"/>
      <c r="CU102" s="836"/>
      <c r="CV102" s="879"/>
      <c r="CW102" s="878">
        <v>16</v>
      </c>
      <c r="CX102" s="836"/>
      <c r="CY102" s="836"/>
      <c r="CZ102" s="836"/>
      <c r="DA102" s="879"/>
      <c r="DB102" s="878" t="s">
        <v>556</v>
      </c>
      <c r="DC102" s="836"/>
      <c r="DD102" s="836"/>
      <c r="DE102" s="836"/>
      <c r="DF102" s="879"/>
      <c r="DG102" s="878">
        <v>2209</v>
      </c>
      <c r="DH102" s="836"/>
      <c r="DI102" s="836"/>
      <c r="DJ102" s="836"/>
      <c r="DK102" s="879"/>
      <c r="DL102" s="878" t="s">
        <v>556</v>
      </c>
      <c r="DM102" s="836"/>
      <c r="DN102" s="836"/>
      <c r="DO102" s="836"/>
      <c r="DP102" s="879"/>
      <c r="DQ102" s="878">
        <v>607</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285</v>
      </c>
      <c r="AG109" s="881"/>
      <c r="AH109" s="881"/>
      <c r="AI109" s="881"/>
      <c r="AJ109" s="882"/>
      <c r="AK109" s="880" t="s">
        <v>284</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285</v>
      </c>
      <c r="BW109" s="881"/>
      <c r="BX109" s="881"/>
      <c r="BY109" s="881"/>
      <c r="BZ109" s="882"/>
      <c r="CA109" s="880" t="s">
        <v>284</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285</v>
      </c>
      <c r="DM109" s="881"/>
      <c r="DN109" s="881"/>
      <c r="DO109" s="881"/>
      <c r="DP109" s="882"/>
      <c r="DQ109" s="880" t="s">
        <v>284</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3702043</v>
      </c>
      <c r="AB110" s="888"/>
      <c r="AC110" s="888"/>
      <c r="AD110" s="888"/>
      <c r="AE110" s="889"/>
      <c r="AF110" s="890">
        <v>3761984</v>
      </c>
      <c r="AG110" s="888"/>
      <c r="AH110" s="888"/>
      <c r="AI110" s="888"/>
      <c r="AJ110" s="889"/>
      <c r="AK110" s="890">
        <v>3730909</v>
      </c>
      <c r="AL110" s="888"/>
      <c r="AM110" s="888"/>
      <c r="AN110" s="888"/>
      <c r="AO110" s="889"/>
      <c r="AP110" s="891">
        <v>27.5</v>
      </c>
      <c r="AQ110" s="892"/>
      <c r="AR110" s="892"/>
      <c r="AS110" s="892"/>
      <c r="AT110" s="893"/>
      <c r="AU110" s="894" t="s">
        <v>60</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28679399</v>
      </c>
      <c r="BR110" s="925"/>
      <c r="BS110" s="925"/>
      <c r="BT110" s="925"/>
      <c r="BU110" s="925"/>
      <c r="BV110" s="925">
        <v>27548124</v>
      </c>
      <c r="BW110" s="925"/>
      <c r="BX110" s="925"/>
      <c r="BY110" s="925"/>
      <c r="BZ110" s="925"/>
      <c r="CA110" s="925">
        <v>27145350</v>
      </c>
      <c r="CB110" s="925"/>
      <c r="CC110" s="925"/>
      <c r="CD110" s="925"/>
      <c r="CE110" s="925"/>
      <c r="CF110" s="939">
        <v>199.9</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1716499</v>
      </c>
      <c r="BR111" s="918"/>
      <c r="BS111" s="918"/>
      <c r="BT111" s="918"/>
      <c r="BU111" s="918"/>
      <c r="BV111" s="918">
        <v>1306798</v>
      </c>
      <c r="BW111" s="918"/>
      <c r="BX111" s="918"/>
      <c r="BY111" s="918"/>
      <c r="BZ111" s="918"/>
      <c r="CA111" s="918">
        <v>1106982</v>
      </c>
      <c r="CB111" s="918"/>
      <c r="CC111" s="918"/>
      <c r="CD111" s="918"/>
      <c r="CE111" s="918"/>
      <c r="CF111" s="912">
        <v>8.1999999999999993</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17393856</v>
      </c>
      <c r="BR112" s="918"/>
      <c r="BS112" s="918"/>
      <c r="BT112" s="918"/>
      <c r="BU112" s="918"/>
      <c r="BV112" s="918">
        <v>17556642</v>
      </c>
      <c r="BW112" s="918"/>
      <c r="BX112" s="918"/>
      <c r="BY112" s="918"/>
      <c r="BZ112" s="918"/>
      <c r="CA112" s="918">
        <v>16976820</v>
      </c>
      <c r="CB112" s="918"/>
      <c r="CC112" s="918"/>
      <c r="CD112" s="918"/>
      <c r="CE112" s="918"/>
      <c r="CF112" s="912">
        <v>125</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1111440</v>
      </c>
      <c r="AB113" s="932"/>
      <c r="AC113" s="932"/>
      <c r="AD113" s="932"/>
      <c r="AE113" s="933"/>
      <c r="AF113" s="934">
        <v>991437</v>
      </c>
      <c r="AG113" s="932"/>
      <c r="AH113" s="932"/>
      <c r="AI113" s="932"/>
      <c r="AJ113" s="933"/>
      <c r="AK113" s="934">
        <v>1030231</v>
      </c>
      <c r="AL113" s="932"/>
      <c r="AM113" s="932"/>
      <c r="AN113" s="932"/>
      <c r="AO113" s="933"/>
      <c r="AP113" s="935">
        <v>7.6</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15372</v>
      </c>
      <c r="BR113" s="918"/>
      <c r="BS113" s="918"/>
      <c r="BT113" s="918"/>
      <c r="BU113" s="918"/>
      <c r="BV113" s="918">
        <v>19744</v>
      </c>
      <c r="BW113" s="918"/>
      <c r="BX113" s="918"/>
      <c r="BY113" s="918"/>
      <c r="BZ113" s="918"/>
      <c r="CA113" s="918">
        <v>302299</v>
      </c>
      <c r="CB113" s="918"/>
      <c r="CC113" s="918"/>
      <c r="CD113" s="918"/>
      <c r="CE113" s="918"/>
      <c r="CF113" s="912">
        <v>2.2000000000000002</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1088563</v>
      </c>
      <c r="DH113" s="957"/>
      <c r="DI113" s="957"/>
      <c r="DJ113" s="957"/>
      <c r="DK113" s="958"/>
      <c r="DL113" s="959">
        <v>967404</v>
      </c>
      <c r="DM113" s="957"/>
      <c r="DN113" s="957"/>
      <c r="DO113" s="957"/>
      <c r="DP113" s="958"/>
      <c r="DQ113" s="959">
        <v>846246</v>
      </c>
      <c r="DR113" s="957"/>
      <c r="DS113" s="957"/>
      <c r="DT113" s="957"/>
      <c r="DU113" s="958"/>
      <c r="DV113" s="960">
        <v>6.2</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29</v>
      </c>
      <c r="AB114" s="957"/>
      <c r="AC114" s="957"/>
      <c r="AD114" s="957"/>
      <c r="AE114" s="958"/>
      <c r="AF114" s="959">
        <v>379</v>
      </c>
      <c r="AG114" s="957"/>
      <c r="AH114" s="957"/>
      <c r="AI114" s="957"/>
      <c r="AJ114" s="958"/>
      <c r="AK114" s="959">
        <v>411</v>
      </c>
      <c r="AL114" s="957"/>
      <c r="AM114" s="957"/>
      <c r="AN114" s="957"/>
      <c r="AO114" s="958"/>
      <c r="AP114" s="960">
        <v>0</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5473908</v>
      </c>
      <c r="BR114" s="918"/>
      <c r="BS114" s="918"/>
      <c r="BT114" s="918"/>
      <c r="BU114" s="918"/>
      <c r="BV114" s="918">
        <v>5433597</v>
      </c>
      <c r="BW114" s="918"/>
      <c r="BX114" s="918"/>
      <c r="BY114" s="918"/>
      <c r="BZ114" s="918"/>
      <c r="CA114" s="918">
        <v>5127472</v>
      </c>
      <c r="CB114" s="918"/>
      <c r="CC114" s="918"/>
      <c r="CD114" s="918"/>
      <c r="CE114" s="918"/>
      <c r="CF114" s="912">
        <v>37.799999999999997</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289303</v>
      </c>
      <c r="AB115" s="932"/>
      <c r="AC115" s="932"/>
      <c r="AD115" s="932"/>
      <c r="AE115" s="933"/>
      <c r="AF115" s="934">
        <v>238440</v>
      </c>
      <c r="AG115" s="932"/>
      <c r="AH115" s="932"/>
      <c r="AI115" s="932"/>
      <c r="AJ115" s="933"/>
      <c r="AK115" s="934">
        <v>217049</v>
      </c>
      <c r="AL115" s="932"/>
      <c r="AM115" s="932"/>
      <c r="AN115" s="932"/>
      <c r="AO115" s="933"/>
      <c r="AP115" s="935">
        <v>1.6</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v>444104</v>
      </c>
      <c r="BR115" s="918"/>
      <c r="BS115" s="918"/>
      <c r="BT115" s="918"/>
      <c r="BU115" s="918"/>
      <c r="BV115" s="918">
        <v>579006</v>
      </c>
      <c r="BW115" s="918"/>
      <c r="BX115" s="918"/>
      <c r="BY115" s="918"/>
      <c r="BZ115" s="918"/>
      <c r="CA115" s="918">
        <v>608432</v>
      </c>
      <c r="CB115" s="918"/>
      <c r="CC115" s="918"/>
      <c r="CD115" s="918"/>
      <c r="CE115" s="918"/>
      <c r="CF115" s="912">
        <v>4.5</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193801</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2054</v>
      </c>
      <c r="AB116" s="957"/>
      <c r="AC116" s="957"/>
      <c r="AD116" s="957"/>
      <c r="AE116" s="958"/>
      <c r="AF116" s="959">
        <v>766</v>
      </c>
      <c r="AG116" s="957"/>
      <c r="AH116" s="957"/>
      <c r="AI116" s="957"/>
      <c r="AJ116" s="958"/>
      <c r="AK116" s="959">
        <v>446</v>
      </c>
      <c r="AL116" s="957"/>
      <c r="AM116" s="957"/>
      <c r="AN116" s="957"/>
      <c r="AO116" s="958"/>
      <c r="AP116" s="960">
        <v>0</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204654</v>
      </c>
      <c r="DH116" s="957"/>
      <c r="DI116" s="957"/>
      <c r="DJ116" s="957"/>
      <c r="DK116" s="958"/>
      <c r="DL116" s="959">
        <v>166594</v>
      </c>
      <c r="DM116" s="957"/>
      <c r="DN116" s="957"/>
      <c r="DO116" s="957"/>
      <c r="DP116" s="958"/>
      <c r="DQ116" s="959">
        <v>128534</v>
      </c>
      <c r="DR116" s="957"/>
      <c r="DS116" s="957"/>
      <c r="DT116" s="957"/>
      <c r="DU116" s="958"/>
      <c r="DV116" s="960">
        <v>0.9</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5104869</v>
      </c>
      <c r="AB117" s="964"/>
      <c r="AC117" s="964"/>
      <c r="AD117" s="964"/>
      <c r="AE117" s="965"/>
      <c r="AF117" s="963">
        <v>4993006</v>
      </c>
      <c r="AG117" s="964"/>
      <c r="AH117" s="964"/>
      <c r="AI117" s="964"/>
      <c r="AJ117" s="965"/>
      <c r="AK117" s="963">
        <v>4979046</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285</v>
      </c>
      <c r="AG118" s="881"/>
      <c r="AH118" s="881"/>
      <c r="AI118" s="881"/>
      <c r="AJ118" s="882"/>
      <c r="AK118" s="880" t="s">
        <v>284</v>
      </c>
      <c r="AL118" s="881"/>
      <c r="AM118" s="881"/>
      <c r="AN118" s="881"/>
      <c r="AO118" s="882"/>
      <c r="AP118" s="988" t="s">
        <v>404</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432</v>
      </c>
      <c r="BP118" s="992"/>
      <c r="BQ118" s="983">
        <v>53723138</v>
      </c>
      <c r="BR118" s="984"/>
      <c r="BS118" s="984"/>
      <c r="BT118" s="984"/>
      <c r="BU118" s="984"/>
      <c r="BV118" s="984">
        <v>52443911</v>
      </c>
      <c r="BW118" s="984"/>
      <c r="BX118" s="984"/>
      <c r="BY118" s="984"/>
      <c r="BZ118" s="984"/>
      <c r="CA118" s="984">
        <v>51267355</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3771404</v>
      </c>
      <c r="BR119" s="925"/>
      <c r="BS119" s="925"/>
      <c r="BT119" s="925"/>
      <c r="BU119" s="925"/>
      <c r="BV119" s="925">
        <v>4385653</v>
      </c>
      <c r="BW119" s="925"/>
      <c r="BX119" s="925"/>
      <c r="BY119" s="925"/>
      <c r="BZ119" s="925"/>
      <c r="CA119" s="925">
        <v>5196771</v>
      </c>
      <c r="CB119" s="925"/>
      <c r="CC119" s="925"/>
      <c r="CD119" s="925"/>
      <c r="CE119" s="925"/>
      <c r="CF119" s="939">
        <v>38.299999999999997</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229481</v>
      </c>
      <c r="DH119" s="996"/>
      <c r="DI119" s="996"/>
      <c r="DJ119" s="996"/>
      <c r="DK119" s="997"/>
      <c r="DL119" s="998">
        <v>172800</v>
      </c>
      <c r="DM119" s="996"/>
      <c r="DN119" s="996"/>
      <c r="DO119" s="996"/>
      <c r="DP119" s="997"/>
      <c r="DQ119" s="998">
        <v>132202</v>
      </c>
      <c r="DR119" s="996"/>
      <c r="DS119" s="996"/>
      <c r="DT119" s="996"/>
      <c r="DU119" s="997"/>
      <c r="DV119" s="999">
        <v>1</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9447154</v>
      </c>
      <c r="BR120" s="918"/>
      <c r="BS120" s="918"/>
      <c r="BT120" s="918"/>
      <c r="BU120" s="918"/>
      <c r="BV120" s="918">
        <v>9198593</v>
      </c>
      <c r="BW120" s="918"/>
      <c r="BX120" s="918"/>
      <c r="BY120" s="918"/>
      <c r="BZ120" s="918"/>
      <c r="CA120" s="918">
        <v>8691379</v>
      </c>
      <c r="CB120" s="918"/>
      <c r="CC120" s="918"/>
      <c r="CD120" s="918"/>
      <c r="CE120" s="918"/>
      <c r="CF120" s="912">
        <v>64</v>
      </c>
      <c r="CG120" s="913"/>
      <c r="CH120" s="913"/>
      <c r="CI120" s="913"/>
      <c r="CJ120" s="913"/>
      <c r="CK120" s="1011" t="s">
        <v>438</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16203164</v>
      </c>
      <c r="DH120" s="925"/>
      <c r="DI120" s="925"/>
      <c r="DJ120" s="925"/>
      <c r="DK120" s="925"/>
      <c r="DL120" s="925">
        <v>16021820</v>
      </c>
      <c r="DM120" s="925"/>
      <c r="DN120" s="925"/>
      <c r="DO120" s="925"/>
      <c r="DP120" s="925"/>
      <c r="DQ120" s="925">
        <v>15733796</v>
      </c>
      <c r="DR120" s="925"/>
      <c r="DS120" s="925"/>
      <c r="DT120" s="925"/>
      <c r="DU120" s="925"/>
      <c r="DV120" s="926">
        <v>115.9</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140248</v>
      </c>
      <c r="AB121" s="957"/>
      <c r="AC121" s="957"/>
      <c r="AD121" s="957"/>
      <c r="AE121" s="958"/>
      <c r="AF121" s="959">
        <v>126183</v>
      </c>
      <c r="AG121" s="957"/>
      <c r="AH121" s="957"/>
      <c r="AI121" s="957"/>
      <c r="AJ121" s="958"/>
      <c r="AK121" s="959">
        <v>122764</v>
      </c>
      <c r="AL121" s="957"/>
      <c r="AM121" s="957"/>
      <c r="AN121" s="957"/>
      <c r="AO121" s="958"/>
      <c r="AP121" s="960">
        <v>0.9</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27749134</v>
      </c>
      <c r="BR121" s="984"/>
      <c r="BS121" s="984"/>
      <c r="BT121" s="984"/>
      <c r="BU121" s="984"/>
      <c r="BV121" s="984">
        <v>27779514</v>
      </c>
      <c r="BW121" s="984"/>
      <c r="BX121" s="984"/>
      <c r="BY121" s="984"/>
      <c r="BZ121" s="984"/>
      <c r="CA121" s="984">
        <v>28450775</v>
      </c>
      <c r="CB121" s="984"/>
      <c r="CC121" s="984"/>
      <c r="CD121" s="984"/>
      <c r="CE121" s="984"/>
      <c r="CF121" s="1022">
        <v>209.5</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381945</v>
      </c>
      <c r="DH121" s="918"/>
      <c r="DI121" s="918"/>
      <c r="DJ121" s="918"/>
      <c r="DK121" s="918"/>
      <c r="DL121" s="918">
        <v>807122</v>
      </c>
      <c r="DM121" s="918"/>
      <c r="DN121" s="918"/>
      <c r="DO121" s="918"/>
      <c r="DP121" s="918"/>
      <c r="DQ121" s="918">
        <v>630634</v>
      </c>
      <c r="DR121" s="918"/>
      <c r="DS121" s="918"/>
      <c r="DT121" s="918"/>
      <c r="DU121" s="918"/>
      <c r="DV121" s="919">
        <v>4.5999999999999996</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441</v>
      </c>
      <c r="BP122" s="992"/>
      <c r="BQ122" s="1032">
        <v>40967692</v>
      </c>
      <c r="BR122" s="1033"/>
      <c r="BS122" s="1033"/>
      <c r="BT122" s="1033"/>
      <c r="BU122" s="1033"/>
      <c r="BV122" s="1033">
        <v>41363760</v>
      </c>
      <c r="BW122" s="1033"/>
      <c r="BX122" s="1033"/>
      <c r="BY122" s="1033"/>
      <c r="BZ122" s="1033"/>
      <c r="CA122" s="1033">
        <v>42338925</v>
      </c>
      <c r="CB122" s="1033"/>
      <c r="CC122" s="1033"/>
      <c r="CD122" s="1033"/>
      <c r="CE122" s="1033"/>
      <c r="CF122" s="985"/>
      <c r="CG122" s="986"/>
      <c r="CH122" s="986"/>
      <c r="CI122" s="986"/>
      <c r="CJ122" s="987"/>
      <c r="CK122" s="1014"/>
      <c r="CL122" s="1015"/>
      <c r="CM122" s="1015"/>
      <c r="CN122" s="1015"/>
      <c r="CO122" s="1016"/>
      <c r="CP122" s="1005" t="s">
        <v>388</v>
      </c>
      <c r="CQ122" s="1006"/>
      <c r="CR122" s="1006"/>
      <c r="CS122" s="1006"/>
      <c r="CT122" s="1006"/>
      <c r="CU122" s="1006"/>
      <c r="CV122" s="1006"/>
      <c r="CW122" s="1006"/>
      <c r="CX122" s="1006"/>
      <c r="CY122" s="1006"/>
      <c r="CZ122" s="1006"/>
      <c r="DA122" s="1006"/>
      <c r="DB122" s="1006"/>
      <c r="DC122" s="1006"/>
      <c r="DD122" s="1006"/>
      <c r="DE122" s="1006"/>
      <c r="DF122" s="1007"/>
      <c r="DG122" s="917">
        <v>570535</v>
      </c>
      <c r="DH122" s="918"/>
      <c r="DI122" s="918"/>
      <c r="DJ122" s="918"/>
      <c r="DK122" s="918"/>
      <c r="DL122" s="918">
        <v>541167</v>
      </c>
      <c r="DM122" s="918"/>
      <c r="DN122" s="918"/>
      <c r="DO122" s="918"/>
      <c r="DP122" s="918"/>
      <c r="DQ122" s="918">
        <v>516200</v>
      </c>
      <c r="DR122" s="918"/>
      <c r="DS122" s="918"/>
      <c r="DT122" s="918"/>
      <c r="DU122" s="918"/>
      <c r="DV122" s="919">
        <v>3.8</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23060</v>
      </c>
      <c r="AB123" s="957"/>
      <c r="AC123" s="957"/>
      <c r="AD123" s="957"/>
      <c r="AE123" s="958"/>
      <c r="AF123" s="959">
        <v>23060</v>
      </c>
      <c r="AG123" s="957"/>
      <c r="AH123" s="957"/>
      <c r="AI123" s="957"/>
      <c r="AJ123" s="958"/>
      <c r="AK123" s="959">
        <v>22567</v>
      </c>
      <c r="AL123" s="957"/>
      <c r="AM123" s="957"/>
      <c r="AN123" s="957"/>
      <c r="AO123" s="958"/>
      <c r="AP123" s="960">
        <v>0.2</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95.8</v>
      </c>
      <c r="BR123" s="1025"/>
      <c r="BS123" s="1025"/>
      <c r="BT123" s="1025"/>
      <c r="BU123" s="1025"/>
      <c r="BV123" s="1025">
        <v>82.1</v>
      </c>
      <c r="BW123" s="1025"/>
      <c r="BX123" s="1025"/>
      <c r="BY123" s="1025"/>
      <c r="BZ123" s="1025"/>
      <c r="CA123" s="1025">
        <v>65.7</v>
      </c>
      <c r="CB123" s="1025"/>
      <c r="CC123" s="1025"/>
      <c r="CD123" s="1025"/>
      <c r="CE123" s="1025"/>
      <c r="CF123" s="1026"/>
      <c r="CG123" s="1027"/>
      <c r="CH123" s="1027"/>
      <c r="CI123" s="1027"/>
      <c r="CJ123" s="1028"/>
      <c r="CK123" s="1014"/>
      <c r="CL123" s="1015"/>
      <c r="CM123" s="1015"/>
      <c r="CN123" s="1015"/>
      <c r="CO123" s="1016"/>
      <c r="CP123" s="1005" t="s">
        <v>381</v>
      </c>
      <c r="CQ123" s="1006"/>
      <c r="CR123" s="1006"/>
      <c r="CS123" s="1006"/>
      <c r="CT123" s="1006"/>
      <c r="CU123" s="1006"/>
      <c r="CV123" s="1006"/>
      <c r="CW123" s="1006"/>
      <c r="CX123" s="1006"/>
      <c r="CY123" s="1006"/>
      <c r="CZ123" s="1006"/>
      <c r="DA123" s="1006"/>
      <c r="DB123" s="1006"/>
      <c r="DC123" s="1006"/>
      <c r="DD123" s="1006"/>
      <c r="DE123" s="1006"/>
      <c r="DF123" s="1007"/>
      <c r="DG123" s="956">
        <v>238212</v>
      </c>
      <c r="DH123" s="957"/>
      <c r="DI123" s="957"/>
      <c r="DJ123" s="957"/>
      <c r="DK123" s="958"/>
      <c r="DL123" s="959">
        <v>186533</v>
      </c>
      <c r="DM123" s="957"/>
      <c r="DN123" s="957"/>
      <c r="DO123" s="957"/>
      <c r="DP123" s="958"/>
      <c r="DQ123" s="959">
        <v>96190</v>
      </c>
      <c r="DR123" s="957"/>
      <c r="DS123" s="957"/>
      <c r="DT123" s="957"/>
      <c r="DU123" s="958"/>
      <c r="DV123" s="960">
        <v>0.7</v>
      </c>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104058</v>
      </c>
      <c r="AB126" s="957"/>
      <c r="AC126" s="957"/>
      <c r="AD126" s="957"/>
      <c r="AE126" s="958"/>
      <c r="AF126" s="959">
        <v>71942</v>
      </c>
      <c r="AG126" s="957"/>
      <c r="AH126" s="957"/>
      <c r="AI126" s="957"/>
      <c r="AJ126" s="958"/>
      <c r="AK126" s="959">
        <v>59198</v>
      </c>
      <c r="AL126" s="957"/>
      <c r="AM126" s="957"/>
      <c r="AN126" s="957"/>
      <c r="AO126" s="958"/>
      <c r="AP126" s="960">
        <v>0.4</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v>442734</v>
      </c>
      <c r="DH126" s="918"/>
      <c r="DI126" s="918"/>
      <c r="DJ126" s="918"/>
      <c r="DK126" s="918"/>
      <c r="DL126" s="918">
        <v>577833</v>
      </c>
      <c r="DM126" s="918"/>
      <c r="DN126" s="918"/>
      <c r="DO126" s="918"/>
      <c r="DP126" s="918"/>
      <c r="DQ126" s="918">
        <v>607334</v>
      </c>
      <c r="DR126" s="918"/>
      <c r="DS126" s="918"/>
      <c r="DT126" s="918"/>
      <c r="DU126" s="918"/>
      <c r="DV126" s="919">
        <v>4.5</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21937</v>
      </c>
      <c r="AB127" s="957"/>
      <c r="AC127" s="957"/>
      <c r="AD127" s="957"/>
      <c r="AE127" s="958"/>
      <c r="AF127" s="959">
        <v>17255</v>
      </c>
      <c r="AG127" s="957"/>
      <c r="AH127" s="957"/>
      <c r="AI127" s="957"/>
      <c r="AJ127" s="958"/>
      <c r="AK127" s="959">
        <v>12520</v>
      </c>
      <c r="AL127" s="957"/>
      <c r="AM127" s="957"/>
      <c r="AN127" s="957"/>
      <c r="AO127" s="958"/>
      <c r="AP127" s="960">
        <v>0.1</v>
      </c>
      <c r="AQ127" s="961"/>
      <c r="AR127" s="961"/>
      <c r="AS127" s="961"/>
      <c r="AT127" s="962"/>
      <c r="AU127" s="233"/>
      <c r="AV127" s="233"/>
      <c r="AW127" s="233"/>
      <c r="AX127" s="884" t="s">
        <v>452</v>
      </c>
      <c r="AY127" s="885"/>
      <c r="AZ127" s="885"/>
      <c r="BA127" s="885"/>
      <c r="BB127" s="885"/>
      <c r="BC127" s="885"/>
      <c r="BD127" s="885"/>
      <c r="BE127" s="886"/>
      <c r="BF127" s="1039" t="s">
        <v>112</v>
      </c>
      <c r="BG127" s="1040"/>
      <c r="BH127" s="1040"/>
      <c r="BI127" s="1040"/>
      <c r="BJ127" s="1040"/>
      <c r="BK127" s="1040"/>
      <c r="BL127" s="1049"/>
      <c r="BM127" s="1039">
        <v>12.7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v>1370</v>
      </c>
      <c r="DH127" s="1046"/>
      <c r="DI127" s="1046"/>
      <c r="DJ127" s="1046"/>
      <c r="DK127" s="1046"/>
      <c r="DL127" s="1046">
        <v>1173</v>
      </c>
      <c r="DM127" s="1046"/>
      <c r="DN127" s="1046"/>
      <c r="DO127" s="1046"/>
      <c r="DP127" s="1046"/>
      <c r="DQ127" s="1046">
        <v>1098</v>
      </c>
      <c r="DR127" s="1046"/>
      <c r="DS127" s="1046"/>
      <c r="DT127" s="1046"/>
      <c r="DU127" s="1046"/>
      <c r="DV127" s="1047">
        <v>0</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704451</v>
      </c>
      <c r="AB128" s="1088"/>
      <c r="AC128" s="1088"/>
      <c r="AD128" s="1088"/>
      <c r="AE128" s="1089"/>
      <c r="AF128" s="1090">
        <v>657009</v>
      </c>
      <c r="AG128" s="1088"/>
      <c r="AH128" s="1088"/>
      <c r="AI128" s="1088"/>
      <c r="AJ128" s="1089"/>
      <c r="AK128" s="1090">
        <v>654407</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112</v>
      </c>
      <c r="BG128" s="1065"/>
      <c r="BH128" s="1065"/>
      <c r="BI128" s="1065"/>
      <c r="BJ128" s="1065"/>
      <c r="BK128" s="1065"/>
      <c r="BL128" s="1066"/>
      <c r="BM128" s="1064">
        <v>17.7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15617912</v>
      </c>
      <c r="AB129" s="957"/>
      <c r="AC129" s="957"/>
      <c r="AD129" s="957"/>
      <c r="AE129" s="958"/>
      <c r="AF129" s="959">
        <v>15879217</v>
      </c>
      <c r="AG129" s="957"/>
      <c r="AH129" s="957"/>
      <c r="AI129" s="957"/>
      <c r="AJ129" s="958"/>
      <c r="AK129" s="959">
        <v>16090060</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14.5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2305038</v>
      </c>
      <c r="AB130" s="957"/>
      <c r="AC130" s="957"/>
      <c r="AD130" s="957"/>
      <c r="AE130" s="958"/>
      <c r="AF130" s="959">
        <v>2387082</v>
      </c>
      <c r="AG130" s="957"/>
      <c r="AH130" s="957"/>
      <c r="AI130" s="957"/>
      <c r="AJ130" s="958"/>
      <c r="AK130" s="959">
        <v>2511214</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65.7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13312874</v>
      </c>
      <c r="AB131" s="996"/>
      <c r="AC131" s="996"/>
      <c r="AD131" s="996"/>
      <c r="AE131" s="997"/>
      <c r="AF131" s="998">
        <v>13492135</v>
      </c>
      <c r="AG131" s="996"/>
      <c r="AH131" s="996"/>
      <c r="AI131" s="996"/>
      <c r="AJ131" s="997"/>
      <c r="AK131" s="998">
        <v>13578846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15.739501479999999</v>
      </c>
      <c r="AB132" s="1102"/>
      <c r="AC132" s="1102"/>
      <c r="AD132" s="1102"/>
      <c r="AE132" s="1103"/>
      <c r="AF132" s="1104">
        <v>14.44482285</v>
      </c>
      <c r="AG132" s="1102"/>
      <c r="AH132" s="1102"/>
      <c r="AI132" s="1102"/>
      <c r="AJ132" s="1103"/>
      <c r="AK132" s="1104">
        <v>13.354779929999999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16.100000000000001</v>
      </c>
      <c r="AB133" s="1109"/>
      <c r="AC133" s="1109"/>
      <c r="AD133" s="1109"/>
      <c r="AE133" s="1110"/>
      <c r="AF133" s="1108">
        <v>15.3</v>
      </c>
      <c r="AG133" s="1109"/>
      <c r="AH133" s="1109"/>
      <c r="AI133" s="1109"/>
      <c r="AJ133" s="1110"/>
      <c r="AK133" s="1108">
        <v>14.5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61" zoomScaleNormal="85" zoomScaleSheetLayoutView="55" workbookViewId="0">
      <selection activeCell="AD53" sqref="AD5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5" sqref="B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3862519</v>
      </c>
      <c r="L9" s="264">
        <v>59461</v>
      </c>
      <c r="M9" s="265">
        <v>59577</v>
      </c>
      <c r="N9" s="266">
        <v>-0.2</v>
      </c>
    </row>
    <row r="10" spans="1:16">
      <c r="A10" s="248"/>
      <c r="B10" s="244"/>
      <c r="C10" s="244"/>
      <c r="D10" s="244"/>
      <c r="E10" s="244"/>
      <c r="F10" s="244"/>
      <c r="G10" s="1117" t="s">
        <v>474</v>
      </c>
      <c r="H10" s="1118"/>
      <c r="I10" s="1118"/>
      <c r="J10" s="1119"/>
      <c r="K10" s="267">
        <v>225155</v>
      </c>
      <c r="L10" s="268">
        <v>3466</v>
      </c>
      <c r="M10" s="269">
        <v>6072</v>
      </c>
      <c r="N10" s="270">
        <v>-42.9</v>
      </c>
    </row>
    <row r="11" spans="1:16" ht="13.5" customHeight="1">
      <c r="A11" s="248"/>
      <c r="B11" s="244"/>
      <c r="C11" s="244"/>
      <c r="D11" s="244"/>
      <c r="E11" s="244"/>
      <c r="F11" s="244"/>
      <c r="G11" s="1117" t="s">
        <v>475</v>
      </c>
      <c r="H11" s="1118"/>
      <c r="I11" s="1118"/>
      <c r="J11" s="1119"/>
      <c r="K11" s="267">
        <v>926454</v>
      </c>
      <c r="L11" s="268">
        <v>14262</v>
      </c>
      <c r="M11" s="269">
        <v>6337</v>
      </c>
      <c r="N11" s="270">
        <v>125.1</v>
      </c>
    </row>
    <row r="12" spans="1:16" ht="13.5" customHeight="1">
      <c r="A12" s="248"/>
      <c r="B12" s="244"/>
      <c r="C12" s="244"/>
      <c r="D12" s="244"/>
      <c r="E12" s="244"/>
      <c r="F12" s="244"/>
      <c r="G12" s="1117" t="s">
        <v>476</v>
      </c>
      <c r="H12" s="1118"/>
      <c r="I12" s="1118"/>
      <c r="J12" s="1119"/>
      <c r="K12" s="267">
        <v>64094</v>
      </c>
      <c r="L12" s="268">
        <v>987</v>
      </c>
      <c r="M12" s="269">
        <v>1374</v>
      </c>
      <c r="N12" s="270">
        <v>-28.2</v>
      </c>
    </row>
    <row r="13" spans="1:16" ht="13.5" customHeight="1">
      <c r="A13" s="248"/>
      <c r="B13" s="244"/>
      <c r="C13" s="244"/>
      <c r="D13" s="244"/>
      <c r="E13" s="244"/>
      <c r="F13" s="244"/>
      <c r="G13" s="1117" t="s">
        <v>477</v>
      </c>
      <c r="H13" s="1118"/>
      <c r="I13" s="1118"/>
      <c r="J13" s="1119"/>
      <c r="K13" s="267" t="s">
        <v>478</v>
      </c>
      <c r="L13" s="268" t="s">
        <v>478</v>
      </c>
      <c r="M13" s="269" t="s">
        <v>478</v>
      </c>
      <c r="N13" s="270" t="s">
        <v>478</v>
      </c>
    </row>
    <row r="14" spans="1:16" ht="13.5" customHeight="1">
      <c r="A14" s="248"/>
      <c r="B14" s="244"/>
      <c r="C14" s="244"/>
      <c r="D14" s="244"/>
      <c r="E14" s="244"/>
      <c r="F14" s="244"/>
      <c r="G14" s="1117" t="s">
        <v>479</v>
      </c>
      <c r="H14" s="1118"/>
      <c r="I14" s="1118"/>
      <c r="J14" s="1119"/>
      <c r="K14" s="267">
        <v>183512</v>
      </c>
      <c r="L14" s="268">
        <v>2825</v>
      </c>
      <c r="M14" s="269">
        <v>2292</v>
      </c>
      <c r="N14" s="270">
        <v>23.3</v>
      </c>
    </row>
    <row r="15" spans="1:16" ht="13.5" customHeight="1">
      <c r="A15" s="248"/>
      <c r="B15" s="244"/>
      <c r="C15" s="244"/>
      <c r="D15" s="244"/>
      <c r="E15" s="244"/>
      <c r="F15" s="244"/>
      <c r="G15" s="1117" t="s">
        <v>480</v>
      </c>
      <c r="H15" s="1118"/>
      <c r="I15" s="1118"/>
      <c r="J15" s="1119"/>
      <c r="K15" s="267">
        <v>97301</v>
      </c>
      <c r="L15" s="268">
        <v>1498</v>
      </c>
      <c r="M15" s="269">
        <v>1457</v>
      </c>
      <c r="N15" s="270">
        <v>2.8</v>
      </c>
    </row>
    <row r="16" spans="1:16">
      <c r="A16" s="248"/>
      <c r="B16" s="244"/>
      <c r="C16" s="244"/>
      <c r="D16" s="244"/>
      <c r="E16" s="244"/>
      <c r="F16" s="244"/>
      <c r="G16" s="1120" t="s">
        <v>481</v>
      </c>
      <c r="H16" s="1121"/>
      <c r="I16" s="1121"/>
      <c r="J16" s="1122"/>
      <c r="K16" s="268">
        <v>-548396</v>
      </c>
      <c r="L16" s="268">
        <v>-8442</v>
      </c>
      <c r="M16" s="269">
        <v>-7201</v>
      </c>
      <c r="N16" s="270">
        <v>17.2</v>
      </c>
    </row>
    <row r="17" spans="1:16">
      <c r="A17" s="248"/>
      <c r="B17" s="244"/>
      <c r="C17" s="244"/>
      <c r="D17" s="244"/>
      <c r="E17" s="244"/>
      <c r="F17" s="244"/>
      <c r="G17" s="1120" t="s">
        <v>169</v>
      </c>
      <c r="H17" s="1121"/>
      <c r="I17" s="1121"/>
      <c r="J17" s="1122"/>
      <c r="K17" s="268">
        <v>4810639</v>
      </c>
      <c r="L17" s="268">
        <v>74057</v>
      </c>
      <c r="M17" s="269">
        <v>69907</v>
      </c>
      <c r="N17" s="270">
        <v>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6.63</v>
      </c>
      <c r="L21" s="281">
        <v>6.96</v>
      </c>
      <c r="M21" s="282">
        <v>-0.33</v>
      </c>
      <c r="N21" s="249"/>
      <c r="O21" s="283"/>
      <c r="P21" s="279"/>
    </row>
    <row r="22" spans="1:16" s="284" customFormat="1">
      <c r="A22" s="279"/>
      <c r="B22" s="249"/>
      <c r="C22" s="249"/>
      <c r="D22" s="249"/>
      <c r="E22" s="249"/>
      <c r="F22" s="249"/>
      <c r="G22" s="1112" t="s">
        <v>487</v>
      </c>
      <c r="H22" s="1113"/>
      <c r="I22" s="1113"/>
      <c r="J22" s="1114"/>
      <c r="K22" s="285">
        <v>100.7</v>
      </c>
      <c r="L22" s="286">
        <v>98.3</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3730909</v>
      </c>
      <c r="L32" s="294">
        <v>57435</v>
      </c>
      <c r="M32" s="295">
        <v>42301</v>
      </c>
      <c r="N32" s="296">
        <v>35.799999999999997</v>
      </c>
    </row>
    <row r="33" spans="1:16" ht="13.5" customHeight="1">
      <c r="A33" s="248"/>
      <c r="B33" s="244"/>
      <c r="C33" s="244"/>
      <c r="D33" s="244"/>
      <c r="E33" s="244"/>
      <c r="F33" s="244"/>
      <c r="G33" s="1128" t="s">
        <v>492</v>
      </c>
      <c r="H33" s="1129"/>
      <c r="I33" s="1129"/>
      <c r="J33" s="1130"/>
      <c r="K33" s="294" t="s">
        <v>478</v>
      </c>
      <c r="L33" s="294" t="s">
        <v>478</v>
      </c>
      <c r="M33" s="295" t="s">
        <v>478</v>
      </c>
      <c r="N33" s="296" t="s">
        <v>478</v>
      </c>
    </row>
    <row r="34" spans="1:16" ht="27" customHeight="1">
      <c r="A34" s="248"/>
      <c r="B34" s="244"/>
      <c r="C34" s="244"/>
      <c r="D34" s="244"/>
      <c r="E34" s="244"/>
      <c r="F34" s="244"/>
      <c r="G34" s="1128" t="s">
        <v>493</v>
      </c>
      <c r="H34" s="1129"/>
      <c r="I34" s="1129"/>
      <c r="J34" s="1130"/>
      <c r="K34" s="294" t="s">
        <v>478</v>
      </c>
      <c r="L34" s="294" t="s">
        <v>478</v>
      </c>
      <c r="M34" s="295">
        <v>37</v>
      </c>
      <c r="N34" s="296" t="s">
        <v>478</v>
      </c>
    </row>
    <row r="35" spans="1:16" ht="27" customHeight="1">
      <c r="A35" s="248"/>
      <c r="B35" s="244"/>
      <c r="C35" s="244"/>
      <c r="D35" s="244"/>
      <c r="E35" s="244"/>
      <c r="F35" s="244"/>
      <c r="G35" s="1128" t="s">
        <v>494</v>
      </c>
      <c r="H35" s="1129"/>
      <c r="I35" s="1129"/>
      <c r="J35" s="1130"/>
      <c r="K35" s="294">
        <v>1030231</v>
      </c>
      <c r="L35" s="294">
        <v>15860</v>
      </c>
      <c r="M35" s="295">
        <v>17965</v>
      </c>
      <c r="N35" s="296">
        <v>-11.7</v>
      </c>
    </row>
    <row r="36" spans="1:16" ht="27" customHeight="1">
      <c r="A36" s="248"/>
      <c r="B36" s="244"/>
      <c r="C36" s="244"/>
      <c r="D36" s="244"/>
      <c r="E36" s="244"/>
      <c r="F36" s="244"/>
      <c r="G36" s="1128" t="s">
        <v>495</v>
      </c>
      <c r="H36" s="1129"/>
      <c r="I36" s="1129"/>
      <c r="J36" s="1130"/>
      <c r="K36" s="294">
        <v>411</v>
      </c>
      <c r="L36" s="294">
        <v>6</v>
      </c>
      <c r="M36" s="295">
        <v>1746</v>
      </c>
      <c r="N36" s="296">
        <v>-99.7</v>
      </c>
    </row>
    <row r="37" spans="1:16" ht="13.5" customHeight="1">
      <c r="A37" s="248"/>
      <c r="B37" s="244"/>
      <c r="C37" s="244"/>
      <c r="D37" s="244"/>
      <c r="E37" s="244"/>
      <c r="F37" s="244"/>
      <c r="G37" s="1128" t="s">
        <v>496</v>
      </c>
      <c r="H37" s="1129"/>
      <c r="I37" s="1129"/>
      <c r="J37" s="1130"/>
      <c r="K37" s="294">
        <v>217049</v>
      </c>
      <c r="L37" s="294">
        <v>3341</v>
      </c>
      <c r="M37" s="295">
        <v>1139</v>
      </c>
      <c r="N37" s="296">
        <v>193.3</v>
      </c>
    </row>
    <row r="38" spans="1:16" ht="27" customHeight="1">
      <c r="A38" s="248"/>
      <c r="B38" s="244"/>
      <c r="C38" s="244"/>
      <c r="D38" s="244"/>
      <c r="E38" s="244"/>
      <c r="F38" s="244"/>
      <c r="G38" s="1131" t="s">
        <v>497</v>
      </c>
      <c r="H38" s="1132"/>
      <c r="I38" s="1132"/>
      <c r="J38" s="1133"/>
      <c r="K38" s="297">
        <v>446</v>
      </c>
      <c r="L38" s="297">
        <v>7</v>
      </c>
      <c r="M38" s="298">
        <v>1</v>
      </c>
      <c r="N38" s="299">
        <v>600</v>
      </c>
      <c r="O38" s="293"/>
    </row>
    <row r="39" spans="1:16">
      <c r="A39" s="248"/>
      <c r="B39" s="244"/>
      <c r="C39" s="244"/>
      <c r="D39" s="244"/>
      <c r="E39" s="244"/>
      <c r="F39" s="244"/>
      <c r="G39" s="1131" t="s">
        <v>498</v>
      </c>
      <c r="H39" s="1132"/>
      <c r="I39" s="1132"/>
      <c r="J39" s="1133"/>
      <c r="K39" s="300">
        <v>-654407</v>
      </c>
      <c r="L39" s="300">
        <v>-10074</v>
      </c>
      <c r="M39" s="301">
        <v>-6957</v>
      </c>
      <c r="N39" s="302">
        <v>44.8</v>
      </c>
      <c r="O39" s="293"/>
    </row>
    <row r="40" spans="1:16" ht="27" customHeight="1">
      <c r="A40" s="248"/>
      <c r="B40" s="244"/>
      <c r="C40" s="244"/>
      <c r="D40" s="244"/>
      <c r="E40" s="244"/>
      <c r="F40" s="244"/>
      <c r="G40" s="1128" t="s">
        <v>499</v>
      </c>
      <c r="H40" s="1129"/>
      <c r="I40" s="1129"/>
      <c r="J40" s="1130"/>
      <c r="K40" s="300">
        <v>-2511214</v>
      </c>
      <c r="L40" s="300">
        <v>-38658</v>
      </c>
      <c r="M40" s="301">
        <v>-37780</v>
      </c>
      <c r="N40" s="302">
        <v>2.2999999999999998</v>
      </c>
      <c r="O40" s="293"/>
    </row>
    <row r="41" spans="1:16">
      <c r="A41" s="248"/>
      <c r="B41" s="244"/>
      <c r="C41" s="244"/>
      <c r="D41" s="244"/>
      <c r="E41" s="244"/>
      <c r="F41" s="244"/>
      <c r="G41" s="1134" t="s">
        <v>279</v>
      </c>
      <c r="H41" s="1135"/>
      <c r="I41" s="1135"/>
      <c r="J41" s="1136"/>
      <c r="K41" s="294">
        <v>1813425</v>
      </c>
      <c r="L41" s="300">
        <v>27916</v>
      </c>
      <c r="M41" s="301">
        <v>18452</v>
      </c>
      <c r="N41" s="302">
        <v>51.3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1914715</v>
      </c>
      <c r="J51" s="320">
        <v>29140</v>
      </c>
      <c r="K51" s="321">
        <v>-17.899999999999999</v>
      </c>
      <c r="L51" s="322">
        <v>47847</v>
      </c>
      <c r="M51" s="323">
        <v>16.600000000000001</v>
      </c>
      <c r="N51" s="324">
        <v>-34.5</v>
      </c>
    </row>
    <row r="52" spans="1:14">
      <c r="A52" s="248"/>
      <c r="B52" s="244"/>
      <c r="C52" s="244"/>
      <c r="D52" s="244"/>
      <c r="E52" s="244"/>
      <c r="F52" s="244"/>
      <c r="G52" s="325"/>
      <c r="H52" s="326" t="s">
        <v>510</v>
      </c>
      <c r="I52" s="327">
        <v>1508495</v>
      </c>
      <c r="J52" s="328">
        <v>22958</v>
      </c>
      <c r="K52" s="329">
        <v>-17.899999999999999</v>
      </c>
      <c r="L52" s="330">
        <v>27406</v>
      </c>
      <c r="M52" s="331">
        <v>7.2</v>
      </c>
      <c r="N52" s="332">
        <v>-25.1</v>
      </c>
    </row>
    <row r="53" spans="1:14">
      <c r="A53" s="248"/>
      <c r="B53" s="244"/>
      <c r="C53" s="244"/>
      <c r="D53" s="244"/>
      <c r="E53" s="244"/>
      <c r="F53" s="244"/>
      <c r="G53" s="310" t="s">
        <v>511</v>
      </c>
      <c r="H53" s="311"/>
      <c r="I53" s="319">
        <v>2370871</v>
      </c>
      <c r="J53" s="320">
        <v>36222</v>
      </c>
      <c r="K53" s="321">
        <v>24.3</v>
      </c>
      <c r="L53" s="322">
        <v>44162</v>
      </c>
      <c r="M53" s="323">
        <v>-7.7</v>
      </c>
      <c r="N53" s="324">
        <v>32</v>
      </c>
    </row>
    <row r="54" spans="1:14">
      <c r="A54" s="248"/>
      <c r="B54" s="244"/>
      <c r="C54" s="244"/>
      <c r="D54" s="244"/>
      <c r="E54" s="244"/>
      <c r="F54" s="244"/>
      <c r="G54" s="325"/>
      <c r="H54" s="326" t="s">
        <v>510</v>
      </c>
      <c r="I54" s="327">
        <v>1336589</v>
      </c>
      <c r="J54" s="328">
        <v>20421</v>
      </c>
      <c r="K54" s="329">
        <v>-11.1</v>
      </c>
      <c r="L54" s="330">
        <v>24931</v>
      </c>
      <c r="M54" s="331">
        <v>-9</v>
      </c>
      <c r="N54" s="332">
        <v>-2.1</v>
      </c>
    </row>
    <row r="55" spans="1:14">
      <c r="A55" s="248"/>
      <c r="B55" s="244"/>
      <c r="C55" s="244"/>
      <c r="D55" s="244"/>
      <c r="E55" s="244"/>
      <c r="F55" s="244"/>
      <c r="G55" s="310" t="s">
        <v>512</v>
      </c>
      <c r="H55" s="311"/>
      <c r="I55" s="319">
        <v>2590687</v>
      </c>
      <c r="J55" s="320">
        <v>39843</v>
      </c>
      <c r="K55" s="321">
        <v>10</v>
      </c>
      <c r="L55" s="322">
        <v>48103</v>
      </c>
      <c r="M55" s="323">
        <v>8.9</v>
      </c>
      <c r="N55" s="324">
        <v>1.1000000000000001</v>
      </c>
    </row>
    <row r="56" spans="1:14">
      <c r="A56" s="248"/>
      <c r="B56" s="244"/>
      <c r="C56" s="244"/>
      <c r="D56" s="244"/>
      <c r="E56" s="244"/>
      <c r="F56" s="244"/>
      <c r="G56" s="325"/>
      <c r="H56" s="326" t="s">
        <v>510</v>
      </c>
      <c r="I56" s="327">
        <v>1108341</v>
      </c>
      <c r="J56" s="328">
        <v>17045</v>
      </c>
      <c r="K56" s="329">
        <v>-16.5</v>
      </c>
      <c r="L56" s="330">
        <v>22640</v>
      </c>
      <c r="M56" s="331">
        <v>-9.1999999999999993</v>
      </c>
      <c r="N56" s="332">
        <v>-7.3</v>
      </c>
    </row>
    <row r="57" spans="1:14">
      <c r="A57" s="248"/>
      <c r="B57" s="244"/>
      <c r="C57" s="244"/>
      <c r="D57" s="244"/>
      <c r="E57" s="244"/>
      <c r="F57" s="244"/>
      <c r="G57" s="310" t="s">
        <v>513</v>
      </c>
      <c r="H57" s="311"/>
      <c r="I57" s="319">
        <v>2246342</v>
      </c>
      <c r="J57" s="320">
        <v>34414</v>
      </c>
      <c r="K57" s="321">
        <v>-13.6</v>
      </c>
      <c r="L57" s="322">
        <v>45761</v>
      </c>
      <c r="M57" s="323">
        <v>-4.9000000000000004</v>
      </c>
      <c r="N57" s="324">
        <v>-8.6999999999999993</v>
      </c>
    </row>
    <row r="58" spans="1:14">
      <c r="A58" s="248"/>
      <c r="B58" s="244"/>
      <c r="C58" s="244"/>
      <c r="D58" s="244"/>
      <c r="E58" s="244"/>
      <c r="F58" s="244"/>
      <c r="G58" s="325"/>
      <c r="H58" s="326" t="s">
        <v>510</v>
      </c>
      <c r="I58" s="327">
        <v>1612200</v>
      </c>
      <c r="J58" s="328">
        <v>24699</v>
      </c>
      <c r="K58" s="329">
        <v>44.9</v>
      </c>
      <c r="L58" s="330">
        <v>24777</v>
      </c>
      <c r="M58" s="331">
        <v>9.4</v>
      </c>
      <c r="N58" s="332">
        <v>35.5</v>
      </c>
    </row>
    <row r="59" spans="1:14">
      <c r="A59" s="248"/>
      <c r="B59" s="244"/>
      <c r="C59" s="244"/>
      <c r="D59" s="244"/>
      <c r="E59" s="244"/>
      <c r="F59" s="244"/>
      <c r="G59" s="310" t="s">
        <v>514</v>
      </c>
      <c r="H59" s="311"/>
      <c r="I59" s="319">
        <v>2806922</v>
      </c>
      <c r="J59" s="320">
        <v>43211</v>
      </c>
      <c r="K59" s="321">
        <v>25.6</v>
      </c>
      <c r="L59" s="322">
        <v>56255</v>
      </c>
      <c r="M59" s="323">
        <v>22.9</v>
      </c>
      <c r="N59" s="324">
        <v>2.7</v>
      </c>
    </row>
    <row r="60" spans="1:14">
      <c r="A60" s="248"/>
      <c r="B60" s="244"/>
      <c r="C60" s="244"/>
      <c r="D60" s="244"/>
      <c r="E60" s="244"/>
      <c r="F60" s="244"/>
      <c r="G60" s="325"/>
      <c r="H60" s="326" t="s">
        <v>510</v>
      </c>
      <c r="I60" s="333">
        <v>887302</v>
      </c>
      <c r="J60" s="328">
        <v>13659</v>
      </c>
      <c r="K60" s="329">
        <v>-44.7</v>
      </c>
      <c r="L60" s="330">
        <v>26957</v>
      </c>
      <c r="M60" s="331">
        <v>8.8000000000000007</v>
      </c>
      <c r="N60" s="332">
        <v>-53.5</v>
      </c>
    </row>
    <row r="61" spans="1:14">
      <c r="A61" s="248"/>
      <c r="B61" s="244"/>
      <c r="C61" s="244"/>
      <c r="D61" s="244"/>
      <c r="E61" s="244"/>
      <c r="F61" s="244"/>
      <c r="G61" s="310" t="s">
        <v>515</v>
      </c>
      <c r="H61" s="334"/>
      <c r="I61" s="335">
        <v>2385907</v>
      </c>
      <c r="J61" s="336">
        <v>36566</v>
      </c>
      <c r="K61" s="337">
        <v>5.7</v>
      </c>
      <c r="L61" s="338">
        <v>48426</v>
      </c>
      <c r="M61" s="339">
        <v>7.2</v>
      </c>
      <c r="N61" s="324">
        <v>-1.5</v>
      </c>
    </row>
    <row r="62" spans="1:14">
      <c r="A62" s="248"/>
      <c r="B62" s="244"/>
      <c r="C62" s="244"/>
      <c r="D62" s="244"/>
      <c r="E62" s="244"/>
      <c r="F62" s="244"/>
      <c r="G62" s="325"/>
      <c r="H62" s="326" t="s">
        <v>510</v>
      </c>
      <c r="I62" s="327">
        <v>1290585</v>
      </c>
      <c r="J62" s="328">
        <v>19756</v>
      </c>
      <c r="K62" s="329">
        <v>-9.1</v>
      </c>
      <c r="L62" s="330">
        <v>25342</v>
      </c>
      <c r="M62" s="331">
        <v>1.4</v>
      </c>
      <c r="N62" s="332">
        <v>-10.5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2"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3.18</v>
      </c>
      <c r="G47" s="12">
        <v>4.95</v>
      </c>
      <c r="H47" s="12">
        <v>7.12</v>
      </c>
      <c r="I47" s="12">
        <v>9.74</v>
      </c>
      <c r="J47" s="13">
        <v>12.79</v>
      </c>
    </row>
    <row r="48" spans="2:10" ht="57.75" customHeight="1">
      <c r="B48" s="14"/>
      <c r="C48" s="1139" t="s">
        <v>4</v>
      </c>
      <c r="D48" s="1139"/>
      <c r="E48" s="1140"/>
      <c r="F48" s="15">
        <v>1.37</v>
      </c>
      <c r="G48" s="16">
        <v>1.95</v>
      </c>
      <c r="H48" s="16">
        <v>4.37</v>
      </c>
      <c r="I48" s="16">
        <v>2.6</v>
      </c>
      <c r="J48" s="17">
        <v>3.22</v>
      </c>
    </row>
    <row r="49" spans="2:10" ht="57.75" customHeight="1" thickBot="1">
      <c r="B49" s="18"/>
      <c r="C49" s="1141" t="s">
        <v>5</v>
      </c>
      <c r="D49" s="1141"/>
      <c r="E49" s="1142"/>
      <c r="F49" s="19" t="s">
        <v>522</v>
      </c>
      <c r="G49" s="20">
        <v>2.4900000000000002</v>
      </c>
      <c r="H49" s="20">
        <v>4.6100000000000003</v>
      </c>
      <c r="I49" s="20">
        <v>1.19</v>
      </c>
      <c r="J49" s="21">
        <v>4.04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75" zoomScaleNormal="75" zoomScaleSheetLayoutView="100" workbookViewId="0">
      <selection activeCell="J34" sqref="J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t="s">
        <v>524</v>
      </c>
      <c r="G34" s="33" t="s">
        <v>525</v>
      </c>
      <c r="H34" s="33" t="s">
        <v>526</v>
      </c>
      <c r="I34" s="33" t="s">
        <v>527</v>
      </c>
      <c r="J34" s="34" t="s">
        <v>528</v>
      </c>
      <c r="K34" s="22"/>
      <c r="L34" s="22"/>
      <c r="M34" s="22"/>
      <c r="N34" s="22"/>
      <c r="O34" s="22"/>
      <c r="P34" s="22"/>
    </row>
    <row r="35" spans="1:16" ht="39" customHeight="1">
      <c r="A35" s="22"/>
      <c r="B35" s="35"/>
      <c r="C35" s="1143" t="s">
        <v>529</v>
      </c>
      <c r="D35" s="1144"/>
      <c r="E35" s="1145"/>
      <c r="F35" s="36">
        <v>4.47</v>
      </c>
      <c r="G35" s="37">
        <v>5.24</v>
      </c>
      <c r="H35" s="37">
        <v>6.44</v>
      </c>
      <c r="I35" s="37">
        <v>6.34</v>
      </c>
      <c r="J35" s="38">
        <v>7.93</v>
      </c>
      <c r="K35" s="22"/>
      <c r="L35" s="22"/>
      <c r="M35" s="22"/>
      <c r="N35" s="22"/>
      <c r="O35" s="22"/>
      <c r="P35" s="22"/>
    </row>
    <row r="36" spans="1:16" ht="39" customHeight="1">
      <c r="A36" s="22"/>
      <c r="B36" s="35"/>
      <c r="C36" s="1143" t="s">
        <v>530</v>
      </c>
      <c r="D36" s="1144"/>
      <c r="E36" s="1145"/>
      <c r="F36" s="36">
        <v>2.11</v>
      </c>
      <c r="G36" s="37">
        <v>2.4300000000000002</v>
      </c>
      <c r="H36" s="37">
        <v>2.71</v>
      </c>
      <c r="I36" s="37">
        <v>2.86</v>
      </c>
      <c r="J36" s="38">
        <v>3.36</v>
      </c>
      <c r="K36" s="22"/>
      <c r="L36" s="22"/>
      <c r="M36" s="22"/>
      <c r="N36" s="22"/>
      <c r="O36" s="22"/>
      <c r="P36" s="22"/>
    </row>
    <row r="37" spans="1:16" ht="39" customHeight="1">
      <c r="A37" s="22"/>
      <c r="B37" s="35"/>
      <c r="C37" s="1143" t="s">
        <v>531</v>
      </c>
      <c r="D37" s="1144"/>
      <c r="E37" s="1145"/>
      <c r="F37" s="36">
        <v>1.37</v>
      </c>
      <c r="G37" s="37">
        <v>1.95</v>
      </c>
      <c r="H37" s="37">
        <v>4.37</v>
      </c>
      <c r="I37" s="37">
        <v>2.6</v>
      </c>
      <c r="J37" s="38">
        <v>3.22</v>
      </c>
      <c r="K37" s="22"/>
      <c r="L37" s="22"/>
      <c r="M37" s="22"/>
      <c r="N37" s="22"/>
      <c r="O37" s="22"/>
      <c r="P37" s="22"/>
    </row>
    <row r="38" spans="1:16" ht="39" customHeight="1">
      <c r="A38" s="22"/>
      <c r="B38" s="35"/>
      <c r="C38" s="1143" t="s">
        <v>532</v>
      </c>
      <c r="D38" s="1144"/>
      <c r="E38" s="1145"/>
      <c r="F38" s="36" t="s">
        <v>533</v>
      </c>
      <c r="G38" s="37">
        <v>0.62</v>
      </c>
      <c r="H38" s="37">
        <v>1.74</v>
      </c>
      <c r="I38" s="37">
        <v>2.85</v>
      </c>
      <c r="J38" s="38">
        <v>2.0099999999999998</v>
      </c>
      <c r="K38" s="22"/>
      <c r="L38" s="22"/>
      <c r="M38" s="22"/>
      <c r="N38" s="22"/>
      <c r="O38" s="22"/>
      <c r="P38" s="22"/>
    </row>
    <row r="39" spans="1:16" ht="39" customHeight="1">
      <c r="A39" s="22"/>
      <c r="B39" s="35"/>
      <c r="C39" s="1143" t="s">
        <v>534</v>
      </c>
      <c r="D39" s="1144"/>
      <c r="E39" s="1145"/>
      <c r="F39" s="36">
        <v>0.59</v>
      </c>
      <c r="G39" s="37">
        <v>0.37</v>
      </c>
      <c r="H39" s="37">
        <v>0.81</v>
      </c>
      <c r="I39" s="37">
        <v>0.65</v>
      </c>
      <c r="J39" s="38">
        <v>0.43</v>
      </c>
      <c r="K39" s="22"/>
      <c r="L39" s="22"/>
      <c r="M39" s="22"/>
      <c r="N39" s="22"/>
      <c r="O39" s="22"/>
      <c r="P39" s="22"/>
    </row>
    <row r="40" spans="1:16" ht="39" customHeight="1">
      <c r="A40" s="22"/>
      <c r="B40" s="35"/>
      <c r="C40" s="1143" t="s">
        <v>535</v>
      </c>
      <c r="D40" s="1144"/>
      <c r="E40" s="1145"/>
      <c r="F40" s="36">
        <v>0.1</v>
      </c>
      <c r="G40" s="37">
        <v>0.04</v>
      </c>
      <c r="H40" s="37">
        <v>0.03</v>
      </c>
      <c r="I40" s="37">
        <v>0.04</v>
      </c>
      <c r="J40" s="38">
        <v>0.06</v>
      </c>
      <c r="K40" s="22"/>
      <c r="L40" s="22"/>
      <c r="M40" s="22"/>
      <c r="N40" s="22"/>
      <c r="O40" s="22"/>
      <c r="P40" s="22"/>
    </row>
    <row r="41" spans="1:16" ht="39" customHeight="1">
      <c r="A41" s="22"/>
      <c r="B41" s="35"/>
      <c r="C41" s="1143" t="s">
        <v>536</v>
      </c>
      <c r="D41" s="1144"/>
      <c r="E41" s="1145"/>
      <c r="F41" s="36">
        <v>0.01</v>
      </c>
      <c r="G41" s="37">
        <v>0.01</v>
      </c>
      <c r="H41" s="37">
        <v>0.01</v>
      </c>
      <c r="I41" s="37">
        <v>0.01</v>
      </c>
      <c r="J41" s="38">
        <v>0.01</v>
      </c>
      <c r="K41" s="22"/>
      <c r="L41" s="22"/>
      <c r="M41" s="22"/>
      <c r="N41" s="22"/>
      <c r="O41" s="22"/>
      <c r="P41" s="22"/>
    </row>
    <row r="42" spans="1:16" ht="39" customHeight="1">
      <c r="A42" s="22"/>
      <c r="B42" s="39"/>
      <c r="C42" s="1143" t="s">
        <v>537</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538</v>
      </c>
      <c r="D43" s="1147"/>
      <c r="E43" s="1148"/>
      <c r="F43" s="41">
        <v>0.77</v>
      </c>
      <c r="G43" s="42">
        <v>0.04</v>
      </c>
      <c r="H43" s="42">
        <v>0.04</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3418</v>
      </c>
      <c r="L45" s="60">
        <v>3636</v>
      </c>
      <c r="M45" s="60">
        <v>3702</v>
      </c>
      <c r="N45" s="60">
        <v>3762</v>
      </c>
      <c r="O45" s="61">
        <v>3731</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1101</v>
      </c>
      <c r="L48" s="64">
        <v>1041</v>
      </c>
      <c r="M48" s="64">
        <v>1111</v>
      </c>
      <c r="N48" s="64">
        <v>991</v>
      </c>
      <c r="O48" s="65">
        <v>1030</v>
      </c>
      <c r="P48" s="48"/>
      <c r="Q48" s="48"/>
      <c r="R48" s="48"/>
      <c r="S48" s="48"/>
      <c r="T48" s="48"/>
      <c r="U48" s="48"/>
    </row>
    <row r="49" spans="1:21" ht="30.75" customHeight="1">
      <c r="A49" s="48"/>
      <c r="B49" s="1161"/>
      <c r="C49" s="1162"/>
      <c r="D49" s="62"/>
      <c r="E49" s="1153" t="s">
        <v>16</v>
      </c>
      <c r="F49" s="1153"/>
      <c r="G49" s="1153"/>
      <c r="H49" s="1153"/>
      <c r="I49" s="1153"/>
      <c r="J49" s="1154"/>
      <c r="K49" s="63" t="s">
        <v>478</v>
      </c>
      <c r="L49" s="64" t="s">
        <v>478</v>
      </c>
      <c r="M49" s="64">
        <v>0</v>
      </c>
      <c r="N49" s="64">
        <v>0</v>
      </c>
      <c r="O49" s="65">
        <v>0</v>
      </c>
      <c r="P49" s="48"/>
      <c r="Q49" s="48"/>
      <c r="R49" s="48"/>
      <c r="S49" s="48"/>
      <c r="T49" s="48"/>
      <c r="U49" s="48"/>
    </row>
    <row r="50" spans="1:21" ht="30.75" customHeight="1">
      <c r="A50" s="48"/>
      <c r="B50" s="1161"/>
      <c r="C50" s="1162"/>
      <c r="D50" s="62"/>
      <c r="E50" s="1153" t="s">
        <v>17</v>
      </c>
      <c r="F50" s="1153"/>
      <c r="G50" s="1153"/>
      <c r="H50" s="1153"/>
      <c r="I50" s="1153"/>
      <c r="J50" s="1154"/>
      <c r="K50" s="63">
        <v>319</v>
      </c>
      <c r="L50" s="64">
        <v>299</v>
      </c>
      <c r="M50" s="64">
        <v>289</v>
      </c>
      <c r="N50" s="64">
        <v>238</v>
      </c>
      <c r="O50" s="65">
        <v>217</v>
      </c>
      <c r="P50" s="48"/>
      <c r="Q50" s="48"/>
      <c r="R50" s="48"/>
      <c r="S50" s="48"/>
      <c r="T50" s="48"/>
      <c r="U50" s="48"/>
    </row>
    <row r="51" spans="1:21" ht="30.75" customHeight="1">
      <c r="A51" s="48"/>
      <c r="B51" s="1163"/>
      <c r="C51" s="1164"/>
      <c r="D51" s="66"/>
      <c r="E51" s="1153" t="s">
        <v>18</v>
      </c>
      <c r="F51" s="1153"/>
      <c r="G51" s="1153"/>
      <c r="H51" s="1153"/>
      <c r="I51" s="1153"/>
      <c r="J51" s="1154"/>
      <c r="K51" s="63">
        <v>3</v>
      </c>
      <c r="L51" s="64">
        <v>3</v>
      </c>
      <c r="M51" s="64">
        <v>2</v>
      </c>
      <c r="N51" s="64">
        <v>1</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2655</v>
      </c>
      <c r="L52" s="64">
        <v>2838</v>
      </c>
      <c r="M52" s="64">
        <v>3008</v>
      </c>
      <c r="N52" s="64">
        <v>3045</v>
      </c>
      <c r="O52" s="65">
        <v>3165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2186</v>
      </c>
      <c r="L53" s="69">
        <v>2141</v>
      </c>
      <c r="M53" s="69">
        <v>2096</v>
      </c>
      <c r="N53" s="69">
        <v>1947</v>
      </c>
      <c r="O53" s="70">
        <v>1813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久保　光一</cp:lastModifiedBy>
  <cp:lastPrinted>2015-04-15T00:15:17Z</cp:lastPrinted>
  <dcterms:created xsi:type="dcterms:W3CDTF">2015-02-17T07:30:44Z</dcterms:created>
  <dcterms:modified xsi:type="dcterms:W3CDTF">2015-05-08T04:37:35Z</dcterms:modified>
  <cp:category/>
</cp:coreProperties>
</file>