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8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CO34" i="9"/>
  <c r="CO35" i="9" s="1"/>
  <c r="CO36" i="9" s="1"/>
  <c r="BW34" i="9"/>
  <c r="BW35" i="9" s="1"/>
  <c r="BW36" i="9" s="1"/>
  <c r="BW37" i="9" s="1"/>
  <c r="BW38" i="9" s="1"/>
  <c r="BW39" i="9" s="1"/>
  <c r="BW40" i="9" s="1"/>
  <c r="BW41" i="9" s="1"/>
  <c r="BW42" i="9" s="1"/>
  <c r="BW43" i="9" s="1"/>
  <c r="C34" i="9"/>
  <c r="C35" i="9" l="1"/>
  <c r="C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alcChain>
</file>

<file path=xl/sharedStrings.xml><?xml version="1.0" encoding="utf-8"?>
<sst xmlns="http://schemas.openxmlformats.org/spreadsheetml/2006/main" count="1077" uniqueCount="574">
  <si>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</si>
  <si>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</si>
  <si>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</si>
  <si>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</si>
  <si>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</si>
  <si>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</si>
  <si>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</si>
  <si>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</si>
  <si>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</si>
  <si>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</si>
  <si>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</si>
  <si>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</si>
  <si>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</si>
  <si>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</si>
  <si>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</si>
  <si>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</si>
  <si>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</si>
  <si>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</si>
  <si>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</si>
  <si>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</si>
  <si>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</si>
  <si>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</si>
  <si>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</si>
  <si>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</si>
  <si>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</si>
  <si>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</si>
  <si>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</si>
  <si>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</si>
  <si>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</si>
  <si>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</si>
  <si>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</si>
  <si>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</si>
  <si>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</si>
  <si>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</si>
  <si>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</si>
  <si>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</si>
  <si>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</si>
  <si>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</si>
  <si>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</si>
  <si>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</si>
  <si>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</si>
  <si>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</si>
  <si>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</si>
  <si>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</si>
  <si>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</si>
  <si>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</si>
  <si>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</si>
  <si>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</si>
  <si>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</si>
  <si>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</si>
  <si>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</si>
  <si>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</si>
  <si>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</si>
  <si>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</si>
  <si>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</si>
  <si>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</si>
  <si>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</si>
  <si>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</si>
  <si>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</si>
  <si>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</si>
  <si>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</si>
  <si>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</si>
  <si>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</si>
  <si>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</si>
  <si>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</si>
  <si>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</si>
  <si>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</si>
  <si>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</si>
  <si>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</si>
  <si>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</si>
  <si>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</si>
  <si>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</si>
  <si>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</si>
  <si>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</si>
  <si>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</si>
  <si>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</si>
  <si>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</si>
  <si>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</si>
  <si>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</si>
  <si>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</si>
  <si>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</si>
  <si>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</si>
  <si>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</si>
  <si>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</si>
  <si>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</si>
  <si>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</si>
  <si>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</si>
  <si>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</si>
  <si>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</si>
  <si>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</si>
  <si>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</si>
  <si>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</si>
  <si>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</si>
  <si>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</si>
  <si>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</si>
  <si>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</si>
  <si>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</si>
  <si>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</si>
  <si>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</si>
  <si>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</si>
  <si>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</si>
  <si>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</si>
  <si>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</si>
  <si>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</si>
  <si>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</si>
  <si>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</si>
  <si>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</si>
  <si>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</si>
  <si>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</si>
  <si>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</si>
  <si>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</si>
  <si>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</si>
  <si>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</si>
  <si>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</si>
  <si>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</si>
  <si>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</si>
  <si>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</si>
  <si>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</si>
  <si>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</si>
  <si>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</si>
  <si>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</si>
  <si>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</si>
  <si>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</si>
  <si>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</si>
  <si>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</si>
  <si>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</si>
  <si>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</si>
  <si>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</si>
  <si>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</si>
  <si>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</si>
  <si>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</si>
  <si>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</si>
  <si>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</si>
  <si>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</si>
  <si>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</si>
  <si>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</si>
  <si>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</si>
  <si>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</si>
  <si>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</si>
  <si>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</si>
  <si>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</si>
  <si>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</si>
  <si>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</si>
  <si>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</si>
  <si>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</si>
  <si>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</si>
  <si>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</si>
  <si>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</si>
  <si>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</si>
  <si>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</si>
  <si>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</si>
  <si>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</si>
  <si>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</si>
  <si>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</si>
  <si>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</si>
  <si>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</si>
  <si>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</si>
  <si>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</si>
  <si>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</si>
  <si>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</si>
  <si>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</si>
  <si>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</si>
  <si>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</si>
  <si>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</si>
  <si>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</si>
  <si>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</si>
  <si>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</si>
  <si>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</si>
  <si>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</si>
  <si>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</si>
  <si>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</si>
  <si>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</si>
  <si>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</si>
  <si>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</si>
  <si>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</si>
  <si>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</si>
  <si>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</si>
  <si>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</si>
  <si>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</si>
  <si>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</si>
  <si>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</si>
  <si>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</si>
  <si>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</si>
  <si>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</si>
  <si>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</si>
  <si>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</si>
  <si>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</si>
  <si>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</si>
  <si>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</si>
  <si>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</si>
  <si>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</si>
  <si>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</si>
  <si>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</si>
  <si>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山口県美祢市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</si>
  <si>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</si>
  <si>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</si>
  <si>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</si>
  <si>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</si>
  <si>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</si>
  <si>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</si>
  <si>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</si>
  <si>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</si>
  <si>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</si>
  <si>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</si>
  <si>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</si>
  <si>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</si>
  <si>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</si>
  <si>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</si>
  <si>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</si>
  <si>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</si>
  <si>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</si>
  <si>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</si>
  <si>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</si>
  <si>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</si>
  <si>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</si>
  <si>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</si>
  <si>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</si>
  <si>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</si>
  <si>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</si>
  <si>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</si>
  <si>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</si>
  <si>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</si>
  <si>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</si>
  <si>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</si>
  <si>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</si>
  <si>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</si>
  <si>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</si>
  <si>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</si>
  <si>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</si>
  <si>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</si>
  <si>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</si>
  <si>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</si>
  <si>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</si>
  <si>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</si>
  <si>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</si>
  <si>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</si>
  <si>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</si>
  <si>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</si>
  <si>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</si>
  <si>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</si>
  <si>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</si>
  <si>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</si>
  <si>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</si>
  <si>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</si>
  <si>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</si>
  <si>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</si>
  <si>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</si>
  <si>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</si>
  <si>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</si>
  <si>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</si>
  <si>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</si>
  <si>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</si>
  <si>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</si>
  <si>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</si>
  <si>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</si>
  <si>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</si>
  <si>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</si>
  <si>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</si>
  <si>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</si>
  <si>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</si>
  <si>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</si>
  <si>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</si>
  <si>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</si>
  <si>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</si>
  <si>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</si>
  <si>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</si>
  <si>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</si>
  <si>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</si>
  <si>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</si>
  <si>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</si>
  <si>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</si>
  <si>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</si>
  <si>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</si>
  <si>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</si>
  <si>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</si>
  <si>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</si>
  <si>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</si>
  <si>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</si>
  <si>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</si>
  <si>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</si>
  <si>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</si>
  <si>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</si>
  <si>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</si>
  <si>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</si>
  <si>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</si>
  <si>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</si>
  <si>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</si>
  <si>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</si>
  <si>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</si>
  <si>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</si>
  <si>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</si>
  <si>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</si>
  <si>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</si>
  <si>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</si>
  <si>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</si>
  <si>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</si>
  <si>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</si>
  <si>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</si>
  <si>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</si>
  <si>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</si>
  <si>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</si>
  <si>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</si>
  <si>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</si>
  <si>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</si>
  <si>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</si>
  <si>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</si>
  <si>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</si>
  <si>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</si>
  <si>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</si>
  <si>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</si>
  <si>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</si>
  <si>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</si>
  <si>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</si>
  <si>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</si>
  <si>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</si>
  <si>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</si>
  <si>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</si>
  <si>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</si>
  <si>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</si>
  <si>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</si>
  <si>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</si>
  <si>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</si>
  <si>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</si>
  <si>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</si>
  <si>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</si>
  <si>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</si>
  <si>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</si>
  <si>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</si>
  <si>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</si>
  <si>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</si>
  <si>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</si>
  <si>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</si>
  <si>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</si>
  <si>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</si>
  <si>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</si>
  <si>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</si>
  <si>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</si>
  <si>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</si>
  <si>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</si>
  <si>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</si>
  <si>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</si>
  <si>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山口県美祢市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</si>
  <si>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</si>
  <si>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</si>
  <si>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</si>
  <si>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</si>
  <si>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</si>
  <si>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</si>
  <si>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</si>
  <si>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</si>
  <si>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</si>
  <si>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</si>
  <si>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</si>
  <si>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</si>
  <si>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</si>
  <si>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</si>
  <si>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</si>
  <si>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</si>
  <si>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</si>
  <si>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</si>
  <si>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</si>
  <si>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</si>
  <si>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環境衛生事業特別会計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</si>
  <si>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</si>
  <si>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</si>
  <si>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</si>
  <si>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</si>
  <si>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</si>
  <si>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</si>
  <si>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</si>
  <si>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</si>
  <si>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</si>
  <si>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</si>
  <si>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</si>
  <si>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</si>
  <si>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</si>
  <si>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</si>
  <si>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</si>
  <si>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</si>
  <si>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</si>
  <si>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</si>
  <si>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病院等事業会計</t>
    <phoneticPr fontId="5"/>
  </si>
  <si>
    <t>公共下水道事業会計</t>
    <phoneticPr fontId="5"/>
  </si>
  <si>
    <t>農業集落排水事業特別会計</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</si>
  <si>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</si>
  <si>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</si>
  <si>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</si>
  <si>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</si>
  <si>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</si>
  <si>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</si>
  <si>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</si>
  <si>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</si>
  <si>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</si>
  <si>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</si>
  <si>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</si>
  <si>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</si>
  <si>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</si>
  <si>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</si>
  <si>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</si>
  <si>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</si>
  <si>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</si>
  <si>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</si>
  <si>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</si>
  <si>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</si>
  <si>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</si>
  <si>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</si>
  <si>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</si>
  <si>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</si>
  <si>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</si>
  <si>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</si>
  <si>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</si>
  <si>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</si>
  <si>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</si>
  <si>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</si>
  <si>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</si>
  <si>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</si>
  <si>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</si>
  <si>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</si>
  <si>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</si>
  <si>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</si>
  <si>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</si>
  <si>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</si>
  <si>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</si>
  <si>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</si>
  <si>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</si>
  <si>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</si>
  <si>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</si>
  <si>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</si>
  <si>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</si>
  <si>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</si>
  <si>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</si>
  <si>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</si>
  <si>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</si>
  <si>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</si>
  <si>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</si>
  <si>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</si>
  <si>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</si>
  <si>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</si>
  <si>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</si>
  <si>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</si>
  <si>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病院等事業会計</t>
    <phoneticPr fontId="5"/>
  </si>
  <si>
    <t>(Ｆ)</t>
    <phoneticPr fontId="5"/>
  </si>
  <si>
    <t>水道事業会計</t>
    <phoneticPr fontId="5"/>
  </si>
  <si>
    <t>将来負担比率（(Ｅ)－(Ｆ)）／（(Ｃ)－(Ｄ)）×１００</t>
    <rPh sb="0" eb="2">
      <t>ショウライ</t>
    </rPh>
    <rPh sb="2" eb="4">
      <t>フタン</t>
    </rPh>
    <rPh sb="4" eb="6">
      <t>ヒリツ</t>
    </rPh>
    <phoneticPr fontId="5"/>
  </si>
  <si>
    <t>農業集落排水事業特別会計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</si>
  <si>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</si>
  <si>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</si>
  <si>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</si>
  <si>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</si>
  <si>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</si>
  <si>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</si>
  <si>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</si>
  <si>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</si>
  <si>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</si>
  <si>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</si>
  <si>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</si>
  <si>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</si>
  <si>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</si>
  <si>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</si>
  <si>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</si>
  <si>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</si>
  <si>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</si>
  <si>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</si>
  <si>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</si>
  <si>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</si>
  <si>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</si>
  <si>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</si>
  <si>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</si>
  <si>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</si>
  <si>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</si>
  <si>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</si>
  <si>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</si>
  <si>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</si>
  <si>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</si>
  <si>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</si>
  <si>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</si>
  <si>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</si>
  <si>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</si>
  <si>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</si>
  <si>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</si>
  <si>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</si>
  <si>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</si>
  <si>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</si>
  <si>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</si>
  <si>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</si>
  <si>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</si>
  <si>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</si>
  <si>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</si>
  <si>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</si>
  <si>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</si>
  <si>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</si>
  <si>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</si>
  <si>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</si>
  <si>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</si>
  <si>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</si>
  <si>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</si>
  <si>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</si>
  <si>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</si>
  <si>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</si>
  <si>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</si>
  <si>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</si>
  <si>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</si>
  <si>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</si>
  <si>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</si>
  <si>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</si>
  <si>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</si>
  <si>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</si>
  <si>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</si>
  <si>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</si>
  <si>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</si>
  <si>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</si>
  <si>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</si>
  <si>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</si>
  <si>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</si>
  <si>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</si>
  <si>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</si>
  <si>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</si>
  <si>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</si>
  <si>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</si>
  <si>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</si>
  <si>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</si>
  <si>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</si>
  <si>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</si>
  <si>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</si>
  <si>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</si>
  <si>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</si>
  <si>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</si>
  <si>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住宅資金貸付事業特別会計</t>
  </si>
  <si>
    <t>▲ 0.28</t>
  </si>
  <si>
    <t>▲ 0.27</t>
  </si>
  <si>
    <t>▲ 0.26</t>
  </si>
  <si>
    <t>病院等事業会計</t>
  </si>
  <si>
    <t>一般会計</t>
  </si>
  <si>
    <t>水道事業会計</t>
  </si>
  <si>
    <t>公共下水道事業会計</t>
  </si>
  <si>
    <t>国民健康保険事業特別会計</t>
  </si>
  <si>
    <t>観光事業特別会計</t>
  </si>
  <si>
    <t>▲ 6.31</t>
  </si>
  <si>
    <t>▲ 4.06</t>
  </si>
  <si>
    <t>▲ 2.41</t>
  </si>
  <si>
    <t>▲ 0.64</t>
  </si>
  <si>
    <t>介護保険事業特別会計</t>
  </si>
  <si>
    <t>その他会計（赤字）</t>
  </si>
  <si>
    <t>その他会計（黒字）</t>
  </si>
  <si>
    <t>法適用企業</t>
  </si>
  <si>
    <t>法非適用企業</t>
  </si>
  <si>
    <t>養護老人ホーム秋楽園組合一般会計</t>
    <rPh sb="0" eb="2">
      <t>ヨウゴ</t>
    </rPh>
    <rPh sb="2" eb="4">
      <t>ロウジン</t>
    </rPh>
    <rPh sb="7" eb="8">
      <t>アキ</t>
    </rPh>
    <rPh sb="8" eb="9">
      <t>タノ</t>
    </rPh>
    <rPh sb="9" eb="10">
      <t>エン</t>
    </rPh>
    <rPh sb="10" eb="12">
      <t>クミアイ</t>
    </rPh>
    <rPh sb="12" eb="14">
      <t>イッパン</t>
    </rPh>
    <rPh sb="14" eb="16">
      <t>カイケイ</t>
    </rPh>
    <phoneticPr fontId="10"/>
  </si>
  <si>
    <t>美祢市萩市競艇組合競艇事業一般会計</t>
    <rPh sb="0" eb="3">
      <t>ミネシ</t>
    </rPh>
    <rPh sb="3" eb="5">
      <t>ハギシ</t>
    </rPh>
    <rPh sb="5" eb="7">
      <t>キョウテイ</t>
    </rPh>
    <rPh sb="7" eb="9">
      <t>クミアイ</t>
    </rPh>
    <rPh sb="9" eb="11">
      <t>キョウテイ</t>
    </rPh>
    <rPh sb="11" eb="13">
      <t>ジギョウ</t>
    </rPh>
    <rPh sb="13" eb="15">
      <t>イッパン</t>
    </rPh>
    <rPh sb="15" eb="17">
      <t>カイケイ</t>
    </rPh>
    <phoneticPr fontId="10"/>
  </si>
  <si>
    <t>美祢市萩市競艇組合競艇事業特別会計</t>
    <rPh sb="0" eb="3">
      <t>ミネシ</t>
    </rPh>
    <rPh sb="3" eb="5">
      <t>ハギシ</t>
    </rPh>
    <rPh sb="5" eb="7">
      <t>キョウテイ</t>
    </rPh>
    <rPh sb="7" eb="9">
      <t>クミアイ</t>
    </rPh>
    <rPh sb="9" eb="11">
      <t>キョウテイ</t>
    </rPh>
    <rPh sb="11" eb="13">
      <t>ジギョウ</t>
    </rPh>
    <rPh sb="13" eb="15">
      <t>トクベツ</t>
    </rPh>
    <rPh sb="15" eb="17">
      <t>カイケイ</t>
    </rPh>
    <phoneticPr fontId="10"/>
  </si>
  <si>
    <t>山口県市町総合事務組合一般会計</t>
    <rPh sb="0" eb="3">
      <t>ヤマグチケン</t>
    </rPh>
    <rPh sb="3" eb="4">
      <t>シ</t>
    </rPh>
    <rPh sb="4" eb="5">
      <t>マチ</t>
    </rPh>
    <rPh sb="5" eb="7">
      <t>ソウゴウ</t>
    </rPh>
    <rPh sb="7" eb="9">
      <t>ジム</t>
    </rPh>
    <rPh sb="9" eb="11">
      <t>クミアイ</t>
    </rPh>
    <rPh sb="11" eb="13">
      <t>イッパン</t>
    </rPh>
    <rPh sb="13" eb="15">
      <t>カイケイ</t>
    </rPh>
    <phoneticPr fontId="10"/>
  </si>
  <si>
    <t>山口県市町総合事務組合退職手当特別会計</t>
    <rPh sb="0" eb="3">
      <t>ヤマグチケン</t>
    </rPh>
    <rPh sb="3" eb="4">
      <t>シ</t>
    </rPh>
    <rPh sb="4" eb="5">
      <t>マチ</t>
    </rPh>
    <rPh sb="5" eb="7">
      <t>ソウゴウ</t>
    </rPh>
    <rPh sb="7" eb="9">
      <t>ジム</t>
    </rPh>
    <rPh sb="9" eb="11">
      <t>クミアイ</t>
    </rPh>
    <rPh sb="11" eb="13">
      <t>タイショク</t>
    </rPh>
    <rPh sb="13" eb="15">
      <t>テアテ</t>
    </rPh>
    <rPh sb="15" eb="17">
      <t>トクベツ</t>
    </rPh>
    <rPh sb="17" eb="19">
      <t>カイケイ</t>
    </rPh>
    <phoneticPr fontId="10"/>
  </si>
  <si>
    <t>山口県市町総合事務組合消防団員補償等特別会計</t>
    <rPh sb="0" eb="3">
      <t>ヤマグチケン</t>
    </rPh>
    <rPh sb="3" eb="4">
      <t>シ</t>
    </rPh>
    <rPh sb="4" eb="5">
      <t>マチ</t>
    </rPh>
    <rPh sb="5" eb="7">
      <t>ソウゴウ</t>
    </rPh>
    <rPh sb="7" eb="9">
      <t>ジム</t>
    </rPh>
    <rPh sb="9" eb="11">
      <t>クミアイ</t>
    </rPh>
    <rPh sb="11" eb="14">
      <t>ショウボウダン</t>
    </rPh>
    <rPh sb="14" eb="15">
      <t>イン</t>
    </rPh>
    <rPh sb="15" eb="17">
      <t>ホショウ</t>
    </rPh>
    <rPh sb="17" eb="18">
      <t>トウ</t>
    </rPh>
    <rPh sb="18" eb="20">
      <t>トクベツ</t>
    </rPh>
    <rPh sb="20" eb="22">
      <t>カイケイ</t>
    </rPh>
    <phoneticPr fontId="10"/>
  </si>
  <si>
    <t>山口県総合事務組合非常勤職員公務災害補償特別会計</t>
    <rPh sb="0" eb="3">
      <t>ヤマグチケン</t>
    </rPh>
    <rPh sb="3" eb="5">
      <t>ソウゴウ</t>
    </rPh>
    <rPh sb="5" eb="7">
      <t>ジム</t>
    </rPh>
    <rPh sb="7" eb="9">
      <t>クミアイ</t>
    </rPh>
    <rPh sb="9" eb="12">
      <t>ヒジョウキン</t>
    </rPh>
    <rPh sb="12" eb="14">
      <t>ショクイン</t>
    </rPh>
    <rPh sb="14" eb="16">
      <t>コウム</t>
    </rPh>
    <rPh sb="16" eb="18">
      <t>サイガイ</t>
    </rPh>
    <rPh sb="18" eb="20">
      <t>ホショウ</t>
    </rPh>
    <rPh sb="20" eb="22">
      <t>トクベツ</t>
    </rPh>
    <rPh sb="22" eb="24">
      <t>カイケイ</t>
    </rPh>
    <phoneticPr fontId="10"/>
  </si>
  <si>
    <t>山口県市町総合事務組合山口県市町公平委員会特別会計</t>
    <rPh sb="0" eb="3">
      <t>ヤマグチケン</t>
    </rPh>
    <rPh sb="3" eb="4">
      <t>シ</t>
    </rPh>
    <rPh sb="4" eb="5">
      <t>マチ</t>
    </rPh>
    <rPh sb="5" eb="7">
      <t>ソウゴウ</t>
    </rPh>
    <rPh sb="7" eb="9">
      <t>ジム</t>
    </rPh>
    <rPh sb="9" eb="11">
      <t>クミアイ</t>
    </rPh>
    <rPh sb="11" eb="14">
      <t>ヤマグチケン</t>
    </rPh>
    <rPh sb="14" eb="15">
      <t>シ</t>
    </rPh>
    <rPh sb="15" eb="16">
      <t>マチ</t>
    </rPh>
    <rPh sb="16" eb="18">
      <t>コウヘイ</t>
    </rPh>
    <rPh sb="18" eb="21">
      <t>イインカイ</t>
    </rPh>
    <rPh sb="21" eb="23">
      <t>トクベツ</t>
    </rPh>
    <rPh sb="23" eb="25">
      <t>カイケイ</t>
    </rPh>
    <phoneticPr fontId="10"/>
  </si>
  <si>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</si>
  <si>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</si>
  <si>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</si>
  <si>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</si>
  <si>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美祢観光開発</t>
    <rPh sb="0" eb="2">
      <t>ミネ</t>
    </rPh>
    <rPh sb="2" eb="4">
      <t>カンコウ</t>
    </rPh>
    <rPh sb="4" eb="6">
      <t>カイハツ</t>
    </rPh>
    <phoneticPr fontId="10"/>
  </si>
  <si>
    <t>美祢農林開発</t>
    <rPh sb="0" eb="2">
      <t>ミネ</t>
    </rPh>
    <rPh sb="2" eb="4">
      <t>ノウリン</t>
    </rPh>
    <rPh sb="4" eb="6">
      <t>カイハツ</t>
    </rPh>
    <phoneticPr fontId="10"/>
  </si>
  <si>
    <t>やまぐち農林振興公社</t>
    <rPh sb="4" eb="6">
      <t>ノウリン</t>
    </rPh>
    <rPh sb="6" eb="8">
      <t>シンコウ</t>
    </rPh>
    <rPh sb="8" eb="10">
      <t>コウシャ</t>
    </rPh>
    <phoneticPr fontId="1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</si>
  <si>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</si>
  <si>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</si>
  <si>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</si>
  <si>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</si>
  <si>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</si>
  <si>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</si>
  <si>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</si>
  <si>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</si>
  <si>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</si>
  <si>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</si>
  <si>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</si>
  <si>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</si>
  <si>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実質公債費比率は類似団体と比較して高いものの、将来負担比率は低くなっている。合併後の新市において新規の地方債発行を取捨選択し抑制してきたことや、職員数を削減してきたこと及び
安定的な財政運営を行っていくための基金を積み立ててきたことが要因である。
　一方、実質公債費比率は、主に土地開発公社解散に伴う三セク債の影響により高い水準意にあるが、将来負担比率が低下傾向にあるため今後は低下していくものと想定される。</t>
    <rPh sb="39" eb="42">
      <t>ガッペイゴ</t>
    </rPh>
    <rPh sb="43" eb="45">
      <t>シンシ</t>
    </rPh>
    <rPh sb="49" eb="51">
      <t>シンキ</t>
    </rPh>
    <rPh sb="52" eb="55">
      <t>チホウサイ</t>
    </rPh>
    <rPh sb="55" eb="57">
      <t>ハッコウ</t>
    </rPh>
    <rPh sb="58" eb="60">
      <t>シュシャ</t>
    </rPh>
    <rPh sb="60" eb="62">
      <t>センタク</t>
    </rPh>
    <rPh sb="63" eb="65">
      <t>ヨクセイ</t>
    </rPh>
    <rPh sb="73" eb="76">
      <t>ショクインスウ</t>
    </rPh>
    <rPh sb="77" eb="79">
      <t>サクゲン</t>
    </rPh>
    <rPh sb="85" eb="86">
      <t>オヨ</t>
    </rPh>
    <rPh sb="88" eb="91">
      <t>アンテイテキ</t>
    </rPh>
    <rPh sb="92" eb="94">
      <t>ザイセイ</t>
    </rPh>
    <rPh sb="94" eb="96">
      <t>ウンエイ</t>
    </rPh>
    <rPh sb="97" eb="98">
      <t>オコナ</t>
    </rPh>
    <rPh sb="105" eb="107">
      <t>キキン</t>
    </rPh>
    <rPh sb="108" eb="109">
      <t>ツ</t>
    </rPh>
    <rPh sb="110" eb="111">
      <t>タ</t>
    </rPh>
    <rPh sb="118" eb="120">
      <t>ヨウイン</t>
    </rPh>
    <rPh sb="126" eb="128">
      <t>イッポウ</t>
    </rPh>
    <rPh sb="129" eb="131">
      <t>ジッシツ</t>
    </rPh>
    <rPh sb="131" eb="134">
      <t>コウサイヒ</t>
    </rPh>
    <rPh sb="134" eb="136">
      <t>ヒリツ</t>
    </rPh>
    <rPh sb="138" eb="139">
      <t>オモ</t>
    </rPh>
    <rPh sb="140" eb="142">
      <t>トチ</t>
    </rPh>
    <rPh sb="142" eb="144">
      <t>カイハツ</t>
    </rPh>
    <rPh sb="144" eb="146">
      <t>コウシャ</t>
    </rPh>
    <rPh sb="146" eb="148">
      <t>カイサン</t>
    </rPh>
    <rPh sb="149" eb="150">
      <t>トモナ</t>
    </rPh>
    <rPh sb="151" eb="152">
      <t>サン</t>
    </rPh>
    <rPh sb="154" eb="155">
      <t>サイ</t>
    </rPh>
    <rPh sb="156" eb="158">
      <t>エイキョウ</t>
    </rPh>
    <rPh sb="161" eb="162">
      <t>タカ</t>
    </rPh>
    <rPh sb="163" eb="165">
      <t>スイジュン</t>
    </rPh>
    <rPh sb="165" eb="166">
      <t>イ</t>
    </rPh>
    <rPh sb="171" eb="173">
      <t>ショウライ</t>
    </rPh>
    <rPh sb="173" eb="175">
      <t>フタン</t>
    </rPh>
    <rPh sb="175" eb="177">
      <t>ヒリツ</t>
    </rPh>
    <rPh sb="178" eb="180">
      <t>テイカ</t>
    </rPh>
    <rPh sb="180" eb="182">
      <t>ケイコウ</t>
    </rPh>
    <rPh sb="187" eb="189">
      <t>コンゴ</t>
    </rPh>
    <rPh sb="190" eb="192">
      <t>テイカ</t>
    </rPh>
    <rPh sb="199" eb="201">
      <t>ソウテイ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</si>
</sst>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51852</c:v>
                </c:pt>
                <c:pt idx="1">
                  <c:v>81139</c:v>
                </c:pt>
                <c:pt idx="2">
                  <c:v>53858</c:v>
                </c:pt>
                <c:pt idx="3">
                  <c:v>43695</c:v>
                </c:pt>
                <c:pt idx="4">
                  <c:v>45417</c:v>
                </c:pt>
              </c:numCache>
            </c:numRef>
          </c:val>
          <c:smooth val="0"/>
        </c:ser>
        <c:dLbls>
          <c:showLegendKey val="0"/>
          <c:showVal val="0"/>
          <c:showCatName val="0"/>
          <c:showSerName val="0"/>
          <c:showPercent val="0"/>
          <c:showBubbleSize val="0"/>
        </c:dLbls>
        <c:marker val="1"/>
        <c:smooth val="0"/>
        <c:axId val="91809664"/>
        <c:axId val="96342016"/>
      </c:lineChart>
      <c:catAx>
        <c:axId val="918096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42016"/>
        <c:crosses val="autoZero"/>
        <c:auto val="1"/>
        <c:lblAlgn val="ctr"/>
        <c:lblOffset val="100"/>
        <c:tickLblSkip val="1"/>
        <c:tickMarkSkip val="1"/>
        <c:noMultiLvlLbl val="0"/>
      </c:catAx>
      <c:valAx>
        <c:axId val="96342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809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7.32</c:v>
                </c:pt>
                <c:pt idx="1">
                  <c:v>9.77</c:v>
                </c:pt>
                <c:pt idx="2">
                  <c:v>9.27</c:v>
                </c:pt>
                <c:pt idx="3">
                  <c:v>6.74</c:v>
                </c:pt>
                <c:pt idx="4">
                  <c:v>7.71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9.94</c:v>
                </c:pt>
                <c:pt idx="1">
                  <c:v>12.67</c:v>
                </c:pt>
                <c:pt idx="2">
                  <c:v>17.52</c:v>
                </c:pt>
                <c:pt idx="3">
                  <c:v>23.57</c:v>
                </c:pt>
                <c:pt idx="4">
                  <c:v>23.54</c:v>
                </c:pt>
              </c:numCache>
            </c:numRef>
          </c:val>
        </c:ser>
        <c:dLbls>
          <c:showLegendKey val="0"/>
          <c:showVal val="0"/>
          <c:showCatName val="0"/>
          <c:showSerName val="0"/>
          <c:showPercent val="0"/>
          <c:showBubbleSize val="0"/>
        </c:dLbls>
        <c:gapWidth val="250"/>
        <c:overlap val="100"/>
        <c:axId val="107476864"/>
        <c:axId val="10747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4.57</c:v>
                </c:pt>
                <c:pt idx="1">
                  <c:v>4.99</c:v>
                </c:pt>
                <c:pt idx="2">
                  <c:v>4.0999999999999996</c:v>
                </c:pt>
                <c:pt idx="3">
                  <c:v>2.85</c:v>
                </c:pt>
                <c:pt idx="4">
                  <c:v>0.99</c:v>
                </c:pt>
              </c:numCache>
            </c:numRef>
          </c:val>
          <c:smooth val="0"/>
        </c:ser>
        <c:dLbls>
          <c:showLegendKey val="0"/>
          <c:showVal val="0"/>
          <c:showCatName val="0"/>
          <c:showSerName val="0"/>
          <c:showPercent val="0"/>
          <c:showBubbleSize val="0"/>
        </c:dLbls>
        <c:marker val="1"/>
        <c:smooth val="0"/>
        <c:axId val="107476864"/>
        <c:axId val="107478400"/>
      </c:lineChart>
      <c:catAx>
        <c:axId val="1074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78400"/>
        <c:crosses val="autoZero"/>
        <c:auto val="1"/>
        <c:lblAlgn val="ctr"/>
        <c:lblOffset val="100"/>
        <c:tickLblSkip val="1"/>
        <c:tickMarkSkip val="1"/>
        <c:noMultiLvlLbl val="0"/>
      </c:catAx>
      <c:valAx>
        <c:axId val="10747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7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0.9</c:v>
                </c:pt>
                <c:pt idx="2">
                  <c:v>#N/A</c:v>
                </c:pt>
                <c:pt idx="3">
                  <c:v>0.06</c:v>
                </c:pt>
                <c:pt idx="4">
                  <c:v>#N/A</c:v>
                </c:pt>
                <c:pt idx="5">
                  <c:v>0.1</c:v>
                </c:pt>
                <c:pt idx="6">
                  <c:v>#N/A</c:v>
                </c:pt>
                <c:pt idx="7">
                  <c:v>0.23</c:v>
                </c:pt>
                <c:pt idx="8">
                  <c:v>#N/A</c:v>
                </c:pt>
                <c:pt idx="9">
                  <c:v>0.84</c:v>
                </c:pt>
              </c:numCache>
            </c:numRef>
          </c:val>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6.31</c:v>
                </c:pt>
                <c:pt idx="1">
                  <c:v>#N/A</c:v>
                </c:pt>
                <c:pt idx="2">
                  <c:v>4.0599999999999996</c:v>
                </c:pt>
                <c:pt idx="3">
                  <c:v>#N/A</c:v>
                </c:pt>
                <c:pt idx="4">
                  <c:v>2.41</c:v>
                </c:pt>
                <c:pt idx="5">
                  <c:v>#N/A</c:v>
                </c:pt>
                <c:pt idx="6">
                  <c:v>0.64</c:v>
                </c:pt>
                <c:pt idx="7">
                  <c:v>#N/A</c:v>
                </c:pt>
                <c:pt idx="8">
                  <c:v>#N/A</c:v>
                </c:pt>
                <c:pt idx="9">
                  <c:v>1.07</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0.71</c:v>
                </c:pt>
                <c:pt idx="2">
                  <c:v>#N/A</c:v>
                </c:pt>
                <c:pt idx="3">
                  <c:v>1</c:v>
                </c:pt>
                <c:pt idx="4">
                  <c:v>#N/A</c:v>
                </c:pt>
                <c:pt idx="5">
                  <c:v>2.11</c:v>
                </c:pt>
                <c:pt idx="6">
                  <c:v>#N/A</c:v>
                </c:pt>
                <c:pt idx="7">
                  <c:v>2.52</c:v>
                </c:pt>
                <c:pt idx="8">
                  <c:v>#N/A</c:v>
                </c:pt>
                <c:pt idx="9">
                  <c:v>2.73</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1.87</c:v>
                </c:pt>
                <c:pt idx="2">
                  <c:v>#N/A</c:v>
                </c:pt>
                <c:pt idx="3">
                  <c:v>2.52</c:v>
                </c:pt>
                <c:pt idx="4">
                  <c:v>#N/A</c:v>
                </c:pt>
                <c:pt idx="5">
                  <c:v>3.03</c:v>
                </c:pt>
                <c:pt idx="6">
                  <c:v>#N/A</c:v>
                </c:pt>
                <c:pt idx="7">
                  <c:v>3.35</c:v>
                </c:pt>
                <c:pt idx="8">
                  <c:v>#N/A</c:v>
                </c:pt>
                <c:pt idx="9">
                  <c:v>4.1900000000000004</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5.38</c:v>
                </c:pt>
                <c:pt idx="2">
                  <c:v>#N/A</c:v>
                </c:pt>
                <c:pt idx="3">
                  <c:v>5.12</c:v>
                </c:pt>
                <c:pt idx="4">
                  <c:v>#N/A</c:v>
                </c:pt>
                <c:pt idx="5">
                  <c:v>4.76</c:v>
                </c:pt>
                <c:pt idx="6">
                  <c:v>#N/A</c:v>
                </c:pt>
                <c:pt idx="7">
                  <c:v>4.55</c:v>
                </c:pt>
                <c:pt idx="8">
                  <c:v>#N/A</c:v>
                </c:pt>
                <c:pt idx="9">
                  <c:v>5.05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7.6</c:v>
                </c:pt>
                <c:pt idx="2">
                  <c:v>#N/A</c:v>
                </c:pt>
                <c:pt idx="3">
                  <c:v>10.039999999999999</c:v>
                </c:pt>
                <c:pt idx="4">
                  <c:v>#N/A</c:v>
                </c:pt>
                <c:pt idx="5">
                  <c:v>9.5299999999999994</c:v>
                </c:pt>
                <c:pt idx="6">
                  <c:v>#N/A</c:v>
                </c:pt>
                <c:pt idx="7">
                  <c:v>7.01</c:v>
                </c:pt>
                <c:pt idx="8">
                  <c:v>#N/A</c:v>
                </c:pt>
                <c:pt idx="9">
                  <c:v>7.97</c:v>
                </c:pt>
              </c:numCache>
            </c:numRef>
          </c:val>
        </c:ser>
        <c:ser>
          <c:idx val="8"/>
          <c:order val="8"/>
          <c:tx>
            <c:strRef>
              <c:f>データシート!$A$35</c:f>
              <c:strCache>
                <c:ptCount val="1"/>
                <c:pt idx="0">
                  <c:v>病院等事業会計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10.119999999999999</c:v>
                </c:pt>
                <c:pt idx="2">
                  <c:v>#N/A</c:v>
                </c:pt>
                <c:pt idx="3">
                  <c:v>12.65</c:v>
                </c:pt>
                <c:pt idx="4">
                  <c:v>#N/A</c:v>
                </c:pt>
                <c:pt idx="5">
                  <c:v>13.56</c:v>
                </c:pt>
                <c:pt idx="6">
                  <c:v>#N/A</c:v>
                </c:pt>
                <c:pt idx="7">
                  <c:v>14.58</c:v>
                </c:pt>
                <c:pt idx="8">
                  <c:v>#N/A</c:v>
                </c:pt>
                <c:pt idx="9">
                  <c:v>12.52</c:v>
                </c:pt>
              </c:numCache>
            </c:numRef>
          </c:val>
        </c:ser>
        <c:ser>
          <c:idx val="9"/>
          <c:order val="9"/>
          <c:tx>
            <c:strRef>
              <c:f>データシート!$A$36</c:f>
              <c:strCache>
                <c:ptCount val="1"/>
                <c:pt idx="0">
                  <c:v>住宅資金貸付事業特別会計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0.28000000000000003</c:v>
                </c:pt>
                <c:pt idx="1">
                  <c:v>#N/A</c:v>
                </c:pt>
                <c:pt idx="2">
                  <c:v>0.27</c:v>
                </c:pt>
                <c:pt idx="3">
                  <c:v>#N/A</c:v>
                </c:pt>
                <c:pt idx="4">
                  <c:v>0.27</c:v>
                </c:pt>
                <c:pt idx="5">
                  <c:v>#N/A</c:v>
                </c:pt>
                <c:pt idx="6">
                  <c:v>0.26</c:v>
                </c:pt>
                <c:pt idx="7">
                  <c:v>#N/A</c:v>
                </c:pt>
                <c:pt idx="8">
                  <c:v>0.26</c:v>
                </c:pt>
                <c:pt idx="9">
                  <c:v>#N/A</c:v>
                </c:pt>
              </c:numCache>
            </c:numRef>
          </c:val>
        </c:ser>
        <c:dLbls>
          <c:showLegendKey val="0"/>
          <c:showVal val="0"/>
          <c:showCatName val="0"/>
          <c:showSerName val="0"/>
          <c:showPercent val="0"/>
          <c:showBubbleSize val="0"/>
        </c:dLbls>
        <c:gapWidth val="150"/>
        <c:overlap val="100"/>
        <c:axId val="107560320"/>
        <c:axId val="107582592"/>
      </c:barChart>
      <c:catAx>
        <c:axId val="10756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582592"/>
        <c:crosses val="autoZero"/>
        <c:auto val="1"/>
        <c:lblAlgn val="ctr"/>
        <c:lblOffset val="100"/>
        <c:tickLblSkip val="1"/>
        <c:tickMarkSkip val="1"/>
        <c:noMultiLvlLbl val="0"/>
      </c:catAx>
      <c:valAx>
        <c:axId val="107582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60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1985</c:v>
                </c:pt>
                <c:pt idx="5">
                  <c:v>1963</c:v>
                </c:pt>
                <c:pt idx="8">
                  <c:v>1926</c:v>
                </c:pt>
                <c:pt idx="11">
                  <c:v>1919</c:v>
                </c:pt>
                <c:pt idx="14">
                  <c:v>1862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179</c:v>
                </c:pt>
                <c:pt idx="3">
                  <c:v>152</c:v>
                </c:pt>
                <c:pt idx="6">
                  <c:v>116</c:v>
                </c:pt>
                <c:pt idx="9">
                  <c:v>76</c:v>
                </c:pt>
                <c:pt idx="12">
                  <c:v>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4</c:v>
                </c:pt>
                <c:pt idx="9">
                  <c:v>2</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1060</c:v>
                </c:pt>
                <c:pt idx="3">
                  <c:v>1024</c:v>
                </c:pt>
                <c:pt idx="6">
                  <c:v>969</c:v>
                </c:pt>
                <c:pt idx="9">
                  <c:v>921</c:v>
                </c:pt>
                <c:pt idx="12">
                  <c:v>920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2190</c:v>
                </c:pt>
                <c:pt idx="3">
                  <c:v>2156</c:v>
                </c:pt>
                <c:pt idx="6">
                  <c:v>2226</c:v>
                </c:pt>
                <c:pt idx="9">
                  <c:v>2194</c:v>
                </c:pt>
                <c:pt idx="12">
                  <c:v>2121</c:v>
                </c:pt>
              </c:numCache>
            </c:numRef>
          </c:val>
        </c:ser>
        <c:dLbls>
          <c:showLegendKey val="0"/>
          <c:showVal val="0"/>
          <c:showCatName val="0"/>
          <c:showSerName val="0"/>
          <c:showPercent val="0"/>
          <c:showBubbleSize val="0"/>
        </c:dLbls>
        <c:gapWidth val="100"/>
        <c:overlap val="100"/>
        <c:axId val="107809792"/>
        <c:axId val="107811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1448</c:v>
                </c:pt>
                <c:pt idx="2">
                  <c:v>#N/A</c:v>
                </c:pt>
                <c:pt idx="3">
                  <c:v>#N/A</c:v>
                </c:pt>
                <c:pt idx="4">
                  <c:v>1373</c:v>
                </c:pt>
                <c:pt idx="5">
                  <c:v>#N/A</c:v>
                </c:pt>
                <c:pt idx="6">
                  <c:v>#N/A</c:v>
                </c:pt>
                <c:pt idx="7">
                  <c:v>1389</c:v>
                </c:pt>
                <c:pt idx="8">
                  <c:v>#N/A</c:v>
                </c:pt>
                <c:pt idx="9">
                  <c:v>#N/A</c:v>
                </c:pt>
                <c:pt idx="10">
                  <c:v>1274</c:v>
                </c:pt>
                <c:pt idx="11">
                  <c:v>#N/A</c:v>
                </c:pt>
                <c:pt idx="12">
                  <c:v>#N/A</c:v>
                </c:pt>
                <c:pt idx="13">
                  <c:v>1234</c:v>
                </c:pt>
                <c:pt idx="14">
                  <c:v>#N/A</c:v>
                </c:pt>
              </c:numCache>
            </c:numRef>
          </c:val>
          <c:smooth val="0"/>
        </c:ser>
        <c:dLbls>
          <c:showLegendKey val="0"/>
          <c:showVal val="0"/>
          <c:showCatName val="0"/>
          <c:showSerName val="0"/>
          <c:showPercent val="0"/>
          <c:showBubbleSize val="0"/>
        </c:dLbls>
        <c:marker val="1"/>
        <c:smooth val="0"/>
        <c:axId val="107809792"/>
        <c:axId val="107811968"/>
      </c:lineChart>
      <c:catAx>
        <c:axId val="10780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11968"/>
        <c:crosses val="autoZero"/>
        <c:auto val="1"/>
        <c:lblAlgn val="ctr"/>
        <c:lblOffset val="100"/>
        <c:tickLblSkip val="1"/>
        <c:tickMarkSkip val="1"/>
        <c:noMultiLvlLbl val="0"/>
      </c:catAx>
      <c:valAx>
        <c:axId val="10781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0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15498</c:v>
                </c:pt>
                <c:pt idx="5">
                  <c:v>14724</c:v>
                </c:pt>
                <c:pt idx="8">
                  <c:v>14761</c:v>
                </c:pt>
                <c:pt idx="11">
                  <c:v>15019</c:v>
                </c:pt>
                <c:pt idx="14">
                  <c:v>15121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2461</c:v>
                </c:pt>
                <c:pt idx="5">
                  <c:v>2458</c:v>
                </c:pt>
                <c:pt idx="8">
                  <c:v>2213</c:v>
                </c:pt>
                <c:pt idx="11">
                  <c:v>1985</c:v>
                </c:pt>
                <c:pt idx="14">
                  <c:v>1830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3772</c:v>
                </c:pt>
                <c:pt idx="5">
                  <c:v>4131</c:v>
                </c:pt>
                <c:pt idx="8">
                  <c:v>5059</c:v>
                </c:pt>
                <c:pt idx="11">
                  <c:v>5952</c:v>
                </c:pt>
                <c:pt idx="14">
                  <c:v>6523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416</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4017</c:v>
                </c:pt>
                <c:pt idx="3">
                  <c:v>3838</c:v>
                </c:pt>
                <c:pt idx="6">
                  <c:v>3547</c:v>
                </c:pt>
                <c:pt idx="9">
                  <c:v>3173</c:v>
                </c:pt>
                <c:pt idx="12">
                  <c:v>3090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c:v>
                </c:pt>
                <c:pt idx="3">
                  <c:v>6</c:v>
                </c:pt>
                <c:pt idx="6">
                  <c:v>2</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9391</c:v>
                </c:pt>
                <c:pt idx="3">
                  <c:v>8945</c:v>
                </c:pt>
                <c:pt idx="6">
                  <c:v>8390</c:v>
                </c:pt>
                <c:pt idx="9">
                  <c:v>7495</c:v>
                </c:pt>
                <c:pt idx="12">
                  <c:v>6968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522</c:v>
                </c:pt>
                <c:pt idx="3">
                  <c:v>393</c:v>
                </c:pt>
                <c:pt idx="6">
                  <c:v>287</c:v>
                </c:pt>
                <c:pt idx="9">
                  <c:v>212</c:v>
                </c:pt>
                <c:pt idx="12">
                  <c:v>158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17866</c:v>
                </c:pt>
                <c:pt idx="3">
                  <c:v>19788</c:v>
                </c:pt>
                <c:pt idx="6">
                  <c:v>19386</c:v>
                </c:pt>
                <c:pt idx="9">
                  <c:v>18877</c:v>
                </c:pt>
                <c:pt idx="12">
                  <c:v>18342</c:v>
                </c:pt>
              </c:numCache>
            </c:numRef>
          </c:val>
        </c:ser>
        <c:dLbls>
          <c:showLegendKey val="0"/>
          <c:showVal val="0"/>
          <c:showCatName val="0"/>
          <c:showSerName val="0"/>
          <c:showPercent val="0"/>
          <c:showBubbleSize val="0"/>
        </c:dLbls>
        <c:gapWidth val="100"/>
        <c:overlap val="100"/>
        <c:axId val="107534976"/>
        <c:axId val="107537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10490</c:v>
                </c:pt>
                <c:pt idx="2">
                  <c:v>#N/A</c:v>
                </c:pt>
                <c:pt idx="3">
                  <c:v>#N/A</c:v>
                </c:pt>
                <c:pt idx="4">
                  <c:v>11657</c:v>
                </c:pt>
                <c:pt idx="5">
                  <c:v>#N/A</c:v>
                </c:pt>
                <c:pt idx="6">
                  <c:v>#N/A</c:v>
                </c:pt>
                <c:pt idx="7">
                  <c:v>9578</c:v>
                </c:pt>
                <c:pt idx="8">
                  <c:v>#N/A</c:v>
                </c:pt>
                <c:pt idx="9">
                  <c:v>#N/A</c:v>
                </c:pt>
                <c:pt idx="10">
                  <c:v>6800</c:v>
                </c:pt>
                <c:pt idx="11">
                  <c:v>#N/A</c:v>
                </c:pt>
                <c:pt idx="12">
                  <c:v>#N/A</c:v>
                </c:pt>
                <c:pt idx="13">
                  <c:v>5083</c:v>
                </c:pt>
                <c:pt idx="14">
                  <c:v>#N/A</c:v>
                </c:pt>
              </c:numCache>
            </c:numRef>
          </c:val>
          <c:smooth val="0"/>
        </c:ser>
        <c:dLbls>
          <c:showLegendKey val="0"/>
          <c:showVal val="0"/>
          <c:showCatName val="0"/>
          <c:showSerName val="0"/>
          <c:showPercent val="0"/>
          <c:showBubbleSize val="0"/>
        </c:dLbls>
        <c:marker val="1"/>
        <c:smooth val="0"/>
        <c:axId val="107534976"/>
        <c:axId val="107537152"/>
      </c:lineChart>
      <c:catAx>
        <c:axId val="10753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7537152"/>
        <c:crosses val="autoZero"/>
        <c:auto val="1"/>
        <c:lblAlgn val="ctr"/>
        <c:lblOffset val="100"/>
        <c:tickLblSkip val="1"/>
        <c:tickMarkSkip val="1"/>
        <c:noMultiLvlLbl val="0"/>
      </c:catAx>
      <c:valAx>
        <c:axId val="107537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53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046976"/>
        <c:axId val="108061440"/>
      </c:scatterChart>
      <c:valAx>
        <c:axId val="108046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061440"/>
        <c:crosses val="autoZero"/>
        <c:crossBetween val="midCat"/>
      </c:valAx>
      <c:valAx>
        <c:axId val="1080614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046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16.2</c:v>
                </c:pt>
                <c:pt idx="1">
                  <c:v>15.5</c:v>
                </c:pt>
                <c:pt idx="2">
                  <c:v>15.5</c:v>
                </c:pt>
                <c:pt idx="3">
                  <c:v>15.1</c:v>
                </c:pt>
                <c:pt idx="4">
                  <c:v>14.7</c:v>
                </c:pt>
              </c:numCache>
            </c:numRef>
          </c:xVal>
          <c:yVal>
            <c:numRef>
              <c:f>公会計指標分析・財政指標組合せ分析表!$K$73:$O$73</c:f>
              <c:numCache>
                <c:formatCode>#,##0.0;"▲ "#,##0.0</c:formatCode>
                <c:ptCount val="5"/>
                <c:pt idx="0">
                  <c:v>114.7</c:v>
                </c:pt>
                <c:pt idx="1">
                  <c:v>129</c:v>
                </c:pt>
                <c:pt idx="2">
                  <c:v>106.8</c:v>
                </c:pt>
                <c:pt idx="3">
                  <c:v>78.2</c:v>
                </c:pt>
                <c:pt idx="4">
                  <c:v>58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95848320"/>
        <c:axId val="95875072"/>
      </c:scatterChart>
      <c:valAx>
        <c:axId val="95848320"/>
        <c:scaling>
          <c:orientation val="minMax"/>
          <c:max val="16.700000000000003"/>
          <c:min val="10.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5875072"/>
        <c:crosses val="autoZero"/>
        <c:crossBetween val="midCat"/>
      </c:valAx>
      <c:valAx>
        <c:axId val="95875072"/>
        <c:scaling>
          <c:orientation val="minMax"/>
          <c:max val="141"/>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8483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分子の構造については、元利償還金等（Ａ）の中で、元利償還金が</a:t>
          </a:r>
          <a:r>
            <a:rPr kumimoji="1" lang="en-US" altLang="ja-JP" sz="1300">
              <a:solidFill>
                <a:schemeClr val="dk1"/>
              </a:solidFill>
              <a:effectLst/>
              <a:latin typeface="+mj-ea"/>
              <a:ea typeface="+mj-ea"/>
              <a:cs typeface="+mn-cs"/>
            </a:rPr>
            <a:t>73</a:t>
          </a:r>
          <a:r>
            <a:rPr kumimoji="1" lang="ja-JP" altLang="ja-JP" sz="1300">
              <a:solidFill>
                <a:schemeClr val="dk1"/>
              </a:solidFill>
              <a:effectLst/>
              <a:latin typeface="+mj-ea"/>
              <a:ea typeface="+mj-ea"/>
              <a:cs typeface="+mn-cs"/>
            </a:rPr>
            <a:t>百万円の減少、公営企業債の元利償還金に対する繰入金が百万円の減少、債務負担行為に基づく支出額が</a:t>
          </a:r>
          <a:r>
            <a:rPr kumimoji="1" lang="en-US" altLang="ja-JP" sz="1300">
              <a:solidFill>
                <a:schemeClr val="dk1"/>
              </a:solidFill>
              <a:effectLst/>
              <a:latin typeface="+mj-ea"/>
              <a:ea typeface="+mj-ea"/>
              <a:cs typeface="+mn-cs"/>
            </a:rPr>
            <a:t>21</a:t>
          </a:r>
          <a:r>
            <a:rPr kumimoji="1" lang="ja-JP" altLang="ja-JP" sz="1300">
              <a:solidFill>
                <a:schemeClr val="dk1"/>
              </a:solidFill>
              <a:effectLst/>
              <a:latin typeface="+mj-ea"/>
              <a:ea typeface="+mj-ea"/>
              <a:cs typeface="+mn-cs"/>
            </a:rPr>
            <a:t>百万円減少している。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算入公債費等が</a:t>
          </a:r>
          <a:r>
            <a:rPr kumimoji="1" lang="en-US" altLang="ja-JP" sz="1300">
              <a:solidFill>
                <a:schemeClr val="dk1"/>
              </a:solidFill>
              <a:effectLst/>
              <a:latin typeface="+mj-ea"/>
              <a:ea typeface="+mj-ea"/>
              <a:cs typeface="+mn-cs"/>
            </a:rPr>
            <a:t>57</a:t>
          </a:r>
          <a:r>
            <a:rPr kumimoji="1" lang="ja-JP" altLang="ja-JP" sz="1300">
              <a:solidFill>
                <a:schemeClr val="dk1"/>
              </a:solidFill>
              <a:effectLst/>
              <a:latin typeface="+mj-ea"/>
              <a:ea typeface="+mj-ea"/>
              <a:cs typeface="+mn-cs"/>
            </a:rPr>
            <a:t>百万円減少しており、実質公債費比率の分子についても</a:t>
          </a:r>
          <a:r>
            <a:rPr kumimoji="1" lang="en-US" altLang="ja-JP" sz="1300">
              <a:solidFill>
                <a:schemeClr val="dk1"/>
              </a:solidFill>
              <a:effectLst/>
              <a:latin typeface="+mj-ea"/>
              <a:ea typeface="+mj-ea"/>
              <a:cs typeface="+mn-cs"/>
            </a:rPr>
            <a:t>40</a:t>
          </a:r>
          <a:r>
            <a:rPr kumimoji="1" lang="ja-JP" altLang="ja-JP" sz="1300">
              <a:solidFill>
                <a:schemeClr val="dk1"/>
              </a:solidFill>
              <a:effectLst/>
              <a:latin typeface="+mj-ea"/>
              <a:ea typeface="+mj-ea"/>
              <a:cs typeface="+mn-cs"/>
            </a:rPr>
            <a:t>百万円減少している。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引き続き普通建設事業等の必要性・効率性・緊急度を勘案しながら事業の取捨選択を行い、地方債の発行を抑制することにより改善を図る。</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将来負担額の構造については、一般会計等に係る地方債の現在高が</a:t>
          </a:r>
          <a:r>
            <a:rPr kumimoji="1" lang="en-US" altLang="ja-JP" sz="1300">
              <a:solidFill>
                <a:schemeClr val="dk1"/>
              </a:solidFill>
              <a:effectLst/>
              <a:latin typeface="+mj-ea"/>
              <a:ea typeface="+mj-ea"/>
              <a:cs typeface="+mn-cs"/>
            </a:rPr>
            <a:t>535</a:t>
          </a:r>
          <a:r>
            <a:rPr kumimoji="1" lang="ja-JP" altLang="ja-JP" sz="1300">
              <a:solidFill>
                <a:schemeClr val="dk1"/>
              </a:solidFill>
              <a:effectLst/>
              <a:latin typeface="+mj-ea"/>
              <a:ea typeface="+mj-ea"/>
              <a:cs typeface="+mn-cs"/>
            </a:rPr>
            <a:t>百万円の減少、公営企業債等繰入見込額が</a:t>
          </a:r>
          <a:r>
            <a:rPr kumimoji="1" lang="en-US" altLang="ja-JP" sz="1300">
              <a:solidFill>
                <a:schemeClr val="dk1"/>
              </a:solidFill>
              <a:effectLst/>
              <a:latin typeface="+mj-ea"/>
              <a:ea typeface="+mj-ea"/>
              <a:cs typeface="+mn-cs"/>
            </a:rPr>
            <a:t>527</a:t>
          </a:r>
          <a:r>
            <a:rPr kumimoji="1" lang="ja-JP" altLang="ja-JP" sz="1300">
              <a:solidFill>
                <a:schemeClr val="dk1"/>
              </a:solidFill>
              <a:effectLst/>
              <a:latin typeface="+mj-ea"/>
              <a:ea typeface="+mj-ea"/>
              <a:cs typeface="+mn-cs"/>
            </a:rPr>
            <a:t>百万円の減少、退職手当負担見込額が</a:t>
          </a:r>
          <a:r>
            <a:rPr kumimoji="1" lang="en-US" altLang="ja-JP" sz="1300">
              <a:solidFill>
                <a:schemeClr val="dk1"/>
              </a:solidFill>
              <a:effectLst/>
              <a:latin typeface="+mj-ea"/>
              <a:ea typeface="+mj-ea"/>
              <a:cs typeface="+mn-cs"/>
            </a:rPr>
            <a:t>83</a:t>
          </a:r>
          <a:r>
            <a:rPr kumimoji="1" lang="ja-JP" altLang="ja-JP" sz="1300">
              <a:solidFill>
                <a:schemeClr val="dk1"/>
              </a:solidFill>
              <a:effectLst/>
              <a:latin typeface="+mj-ea"/>
              <a:ea typeface="+mj-ea"/>
              <a:cs typeface="+mn-cs"/>
            </a:rPr>
            <a:t>百万円の減少となっている。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充当可能財源等の構造については、充当可能基金が</a:t>
          </a:r>
          <a:r>
            <a:rPr kumimoji="1" lang="en-US" altLang="ja-JP" sz="1300">
              <a:solidFill>
                <a:schemeClr val="dk1"/>
              </a:solidFill>
              <a:effectLst/>
              <a:latin typeface="+mj-ea"/>
              <a:ea typeface="+mj-ea"/>
              <a:cs typeface="+mn-cs"/>
            </a:rPr>
            <a:t>571</a:t>
          </a:r>
          <a:r>
            <a:rPr kumimoji="1" lang="ja-JP" altLang="ja-JP" sz="1300">
              <a:solidFill>
                <a:schemeClr val="dk1"/>
              </a:solidFill>
              <a:effectLst/>
              <a:latin typeface="+mj-ea"/>
              <a:ea typeface="+mj-ea"/>
              <a:cs typeface="+mn-cs"/>
            </a:rPr>
            <a:t>百万円の増加、基準財政需要額算入見込額が</a:t>
          </a:r>
          <a:r>
            <a:rPr kumimoji="1" lang="en-US" altLang="ja-JP" sz="1300">
              <a:solidFill>
                <a:schemeClr val="dk1"/>
              </a:solidFill>
              <a:effectLst/>
              <a:latin typeface="+mj-ea"/>
              <a:ea typeface="+mj-ea"/>
              <a:cs typeface="+mn-cs"/>
            </a:rPr>
            <a:t>102</a:t>
          </a:r>
          <a:r>
            <a:rPr kumimoji="1" lang="ja-JP" altLang="ja-JP" sz="1300">
              <a:solidFill>
                <a:schemeClr val="dk1"/>
              </a:solidFill>
              <a:effectLst/>
              <a:latin typeface="+mj-ea"/>
              <a:ea typeface="+mj-ea"/>
              <a:cs typeface="+mn-cs"/>
            </a:rPr>
            <a:t>百万円の増加となっている。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将来負担額（Ａ）の合計は</a:t>
          </a:r>
          <a:r>
            <a:rPr kumimoji="1" lang="en-US" altLang="ja-JP" sz="1300">
              <a:solidFill>
                <a:schemeClr val="dk1"/>
              </a:solidFill>
              <a:effectLst/>
              <a:latin typeface="+mj-ea"/>
              <a:ea typeface="+mj-ea"/>
              <a:cs typeface="+mn-cs"/>
            </a:rPr>
            <a:t>28,558</a:t>
          </a:r>
          <a:r>
            <a:rPr kumimoji="1" lang="ja-JP" altLang="ja-JP" sz="1300">
              <a:solidFill>
                <a:schemeClr val="dk1"/>
              </a:solidFill>
              <a:effectLst/>
              <a:latin typeface="+mj-ea"/>
              <a:ea typeface="+mj-ea"/>
              <a:cs typeface="+mn-cs"/>
            </a:rPr>
            <a:t>百万円で、</a:t>
          </a:r>
          <a:r>
            <a:rPr kumimoji="1" lang="en-US" altLang="ja-JP" sz="1300">
              <a:solidFill>
                <a:schemeClr val="dk1"/>
              </a:solidFill>
              <a:effectLst/>
              <a:latin typeface="+mj-ea"/>
              <a:ea typeface="+mj-ea"/>
              <a:cs typeface="+mn-cs"/>
            </a:rPr>
            <a:t>1,199</a:t>
          </a:r>
          <a:r>
            <a:rPr kumimoji="1" lang="ja-JP" altLang="ja-JP" sz="1300">
              <a:solidFill>
                <a:schemeClr val="dk1"/>
              </a:solidFill>
              <a:effectLst/>
              <a:latin typeface="+mj-ea"/>
              <a:ea typeface="+mj-ea"/>
              <a:cs typeface="+mn-cs"/>
            </a:rPr>
            <a:t>百万円の減少となり、充当可能財源等（Ｂ）の合計は</a:t>
          </a:r>
          <a:r>
            <a:rPr kumimoji="1" lang="en-US" altLang="ja-JP" sz="1300">
              <a:solidFill>
                <a:schemeClr val="dk1"/>
              </a:solidFill>
              <a:effectLst/>
              <a:latin typeface="+mj-ea"/>
              <a:ea typeface="+mj-ea"/>
              <a:cs typeface="+mn-cs"/>
            </a:rPr>
            <a:t>23,474</a:t>
          </a:r>
          <a:r>
            <a:rPr kumimoji="1" lang="ja-JP" altLang="ja-JP" sz="1300">
              <a:solidFill>
                <a:schemeClr val="dk1"/>
              </a:solidFill>
              <a:effectLst/>
              <a:latin typeface="+mj-ea"/>
              <a:ea typeface="+mj-ea"/>
              <a:cs typeface="+mn-cs"/>
            </a:rPr>
            <a:t>百万円で</a:t>
          </a:r>
          <a:r>
            <a:rPr kumimoji="1" lang="en-US" altLang="ja-JP" sz="1300">
              <a:solidFill>
                <a:schemeClr val="dk1"/>
              </a:solidFill>
              <a:effectLst/>
              <a:latin typeface="+mj-ea"/>
              <a:ea typeface="+mj-ea"/>
              <a:cs typeface="+mn-cs"/>
            </a:rPr>
            <a:t>518</a:t>
          </a:r>
          <a:r>
            <a:rPr kumimoji="1" lang="ja-JP" altLang="ja-JP" sz="1300">
              <a:solidFill>
                <a:schemeClr val="dk1"/>
              </a:solidFill>
              <a:effectLst/>
              <a:latin typeface="+mj-ea"/>
              <a:ea typeface="+mj-ea"/>
              <a:cs typeface="+mn-cs"/>
            </a:rPr>
            <a:t>百万円の増加となるため、将来負担比率の分子は</a:t>
          </a:r>
          <a:r>
            <a:rPr kumimoji="1" lang="en-US" altLang="ja-JP" sz="1300">
              <a:solidFill>
                <a:schemeClr val="dk1"/>
              </a:solidFill>
              <a:effectLst/>
              <a:latin typeface="+mj-ea"/>
              <a:ea typeface="+mj-ea"/>
              <a:cs typeface="+mn-cs"/>
            </a:rPr>
            <a:t>1,717</a:t>
          </a:r>
          <a:r>
            <a:rPr kumimoji="1" lang="ja-JP" altLang="ja-JP" sz="1300">
              <a:solidFill>
                <a:schemeClr val="dk1"/>
              </a:solidFill>
              <a:effectLst/>
              <a:latin typeface="+mj-ea"/>
              <a:ea typeface="+mj-ea"/>
              <a:cs typeface="+mn-cs"/>
            </a:rPr>
            <a:t>百万円の減少となった。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将来負担比率の数値は改善しているが、今後ともプライマリーバランスに留意するとともに、後世代の負担が過度にならないように努めながら、地方債の活用を図る。</a:t>
          </a:r>
          <a:endParaRPr lang="ja-JP" altLang="ja-JP" sz="1300">
            <a:effectLst/>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23</a:t>
          </a:r>
          <a:r>
            <a:rPr kumimoji="1" lang="ja-JP" altLang="en-US"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26</a:t>
          </a:r>
          <a:r>
            <a:rPr kumimoji="1" lang="ja-JP" altLang="ja-JP" sz="1300">
              <a:solidFill>
                <a:schemeClr val="dk1"/>
              </a:solidFill>
              <a:effectLst/>
              <a:latin typeface="+mj-ea"/>
              <a:ea typeface="+mj-ea"/>
              <a:cs typeface="+mn-cs"/>
            </a:rPr>
            <a:t>年度までと同数値で推移してきたが、平成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年度の財政力指数は</a:t>
          </a:r>
          <a:r>
            <a:rPr kumimoji="1" lang="en-US" altLang="ja-JP" sz="1300">
              <a:solidFill>
                <a:schemeClr val="dk1"/>
              </a:solidFill>
              <a:effectLst/>
              <a:latin typeface="+mj-ea"/>
              <a:ea typeface="+mj-ea"/>
              <a:cs typeface="+mn-cs"/>
            </a:rPr>
            <a:t>0.1</a:t>
          </a:r>
          <a:r>
            <a:rPr kumimoji="1" lang="ja-JP" altLang="ja-JP" sz="1300">
              <a:solidFill>
                <a:schemeClr val="dk1"/>
              </a:solidFill>
              <a:effectLst/>
              <a:latin typeface="+mj-ea"/>
              <a:ea typeface="+mj-ea"/>
              <a:cs typeface="+mn-cs"/>
            </a:rPr>
            <a:t>ポイント向上している。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当市は、自主財源の乏しい少子高齢化の進む中山間地域ではあるが、美祢市行政改革大綱に沿って定員管理の適正化を行い、人件費の抑制に努め、第１次美祢市総合計画に沿った事業の選択と集中により最少経費で最大の効果を発揮する行政運営を行い、引き続き、財政基盤の強化を図る。</a:t>
          </a:r>
          <a:endParaRPr lang="ja-JP" altLang="ja-JP" sz="1300">
            <a:effectLst/>
            <a:latin typeface="+mj-ea"/>
            <a:ea typeface="+mj-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75142</xdr:rowOff>
    </xdr:to>
    <xdr:cxnSp macro="">
      <xdr:nvCxnSpPr>
        <xdr:cNvPr id="68" name="直線コネクタ 67"/>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75142</xdr:rowOff>
    </xdr:to>
    <xdr:cxnSp macro="">
      <xdr:nvCxnSpPr>
        <xdr:cNvPr id="74" name="直線コネクタ 73"/>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75142</xdr:rowOff>
    </xdr:from>
    <xdr:to>
      <xdr:col>3</xdr:col>
      <xdr:colOff>279400</xdr:colOff>
      <xdr:row>43</xdr:row>
      <xdr:rowOff>75142</xdr:rowOff>
    </xdr:to>
    <xdr:cxnSp macro="">
      <xdr:nvCxnSpPr>
        <xdr:cNvPr id="77" name="直線コネクタ 76"/>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24342</xdr:rowOff>
    </xdr:from>
    <xdr:to>
      <xdr:col>3</xdr:col>
      <xdr:colOff>330200</xdr:colOff>
      <xdr:row>43</xdr:row>
      <xdr:rowOff>125942</xdr:rowOff>
    </xdr:to>
    <xdr:sp macro="" textlink="">
      <xdr:nvSpPr>
        <xdr:cNvPr id="93" name="円/楕円 92"/>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110719</xdr:rowOff>
    </xdr:from>
    <xdr:ext cx="762000" cy="259045"/>
    <xdr:sp macro="" textlink="">
      <xdr:nvSpPr>
        <xdr:cNvPr id="94" name="テキスト ボックス 93"/>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24342</xdr:rowOff>
    </xdr:from>
    <xdr:to>
      <xdr:col>2</xdr:col>
      <xdr:colOff>127000</xdr:colOff>
      <xdr:row>43</xdr:row>
      <xdr:rowOff>125942</xdr:rowOff>
    </xdr:to>
    <xdr:sp macro="" textlink="">
      <xdr:nvSpPr>
        <xdr:cNvPr id="95" name="円/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ポイント上昇し、類似団体平均値を</a:t>
          </a:r>
          <a:r>
            <a:rPr kumimoji="1" lang="en-US" altLang="ja-JP" sz="1300">
              <a:solidFill>
                <a:schemeClr val="dk1"/>
              </a:solidFill>
              <a:effectLst/>
              <a:latin typeface="+mj-ea"/>
              <a:ea typeface="+mj-ea"/>
              <a:cs typeface="+mn-cs"/>
            </a:rPr>
            <a:t>2.5</a:t>
          </a:r>
          <a:r>
            <a:rPr kumimoji="1" lang="ja-JP" altLang="ja-JP" sz="1300">
              <a:solidFill>
                <a:schemeClr val="dk1"/>
              </a:solidFill>
              <a:effectLst/>
              <a:latin typeface="+mj-ea"/>
              <a:ea typeface="+mj-ea"/>
              <a:cs typeface="+mn-cs"/>
            </a:rPr>
            <a:t>ポイント上回った。主な要因は物件費、扶助費、補助費等が増加したためである。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行政改革への取り組みを通じて義務的経費の削減に努めるとともに、</a:t>
          </a:r>
          <a:r>
            <a:rPr kumimoji="1" lang="en-US" altLang="ja-JP" sz="1300">
              <a:solidFill>
                <a:schemeClr val="dk1"/>
              </a:solidFill>
              <a:effectLst/>
              <a:latin typeface="+mj-ea"/>
              <a:ea typeface="+mj-ea"/>
              <a:cs typeface="+mn-cs"/>
            </a:rPr>
            <a:t>PDCA</a:t>
          </a:r>
          <a:r>
            <a:rPr kumimoji="1" lang="ja-JP" altLang="ja-JP" sz="1300">
              <a:solidFill>
                <a:schemeClr val="dk1"/>
              </a:solidFill>
              <a:effectLst/>
              <a:latin typeface="+mj-ea"/>
              <a:ea typeface="+mj-ea"/>
              <a:cs typeface="+mn-cs"/>
            </a:rPr>
            <a:t>サイクルに基づく施策優先順位の設定等、経営感覚を持った効率的・効果的な行財政運営に努め、経常経費の抑制・削減を図る。</a:t>
          </a:r>
          <a:endParaRPr lang="ja-JP" altLang="ja-JP" sz="1300">
            <a:effectLst/>
            <a:latin typeface="+mj-ea"/>
            <a:ea typeface="+mj-ea"/>
          </a:endParaRPr>
        </a:p>
        <a:p>
          <a:r>
            <a:rPr kumimoji="1" lang="ja-JP" altLang="ja-JP" sz="1300">
              <a:solidFill>
                <a:schemeClr val="dk1"/>
              </a:solidFill>
              <a:effectLst/>
              <a:latin typeface="+mj-ea"/>
              <a:ea typeface="+mj-ea"/>
              <a:cs typeface="+mn-cs"/>
            </a:rPr>
            <a:t>　また、補助費等において公営企業会計に対する繰出金が多額になっているため、公営企業会計の健全化にも取り組む。</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60</xdr:row>
      <xdr:rowOff>162137</xdr:rowOff>
    </xdr:to>
    <xdr:cxnSp macro="">
      <xdr:nvCxnSpPr>
        <xdr:cNvPr id="131" name="直線コネクタ 130"/>
        <xdr:cNvCxnSpPr/>
      </xdr:nvCxnSpPr>
      <xdr:spPr>
        <a:xfrm>
          <a:off x="4114800" y="104330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113877</xdr:rowOff>
    </xdr:from>
    <xdr:to>
      <xdr:col>6</xdr:col>
      <xdr:colOff>0</xdr:colOff>
      <xdr:row>60</xdr:row>
      <xdr:rowOff>146050</xdr:rowOff>
    </xdr:to>
    <xdr:cxnSp macro="">
      <xdr:nvCxnSpPr>
        <xdr:cNvPr id="134" name="直線コネクタ 133"/>
        <xdr:cNvCxnSpPr/>
      </xdr:nvCxnSpPr>
      <xdr:spPr>
        <a:xfrm>
          <a:off x="3225800" y="104008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77681</xdr:rowOff>
    </xdr:from>
    <xdr:to>
      <xdr:col>4</xdr:col>
      <xdr:colOff>482600</xdr:colOff>
      <xdr:row>60</xdr:row>
      <xdr:rowOff>113877</xdr:rowOff>
    </xdr:to>
    <xdr:cxnSp macro="">
      <xdr:nvCxnSpPr>
        <xdr:cNvPr id="137" name="直線コネクタ 136"/>
        <xdr:cNvCxnSpPr/>
      </xdr:nvCxnSpPr>
      <xdr:spPr>
        <a:xfrm>
          <a:off x="2336800" y="1036468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60</xdr:row>
      <xdr:rowOff>77681</xdr:rowOff>
    </xdr:to>
    <xdr:cxnSp macro="">
      <xdr:nvCxnSpPr>
        <xdr:cNvPr id="140" name="直線コネクタ 139"/>
        <xdr:cNvCxnSpPr/>
      </xdr:nvCxnSpPr>
      <xdr:spPr>
        <a:xfrm>
          <a:off x="1447800" y="103445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111337</xdr:rowOff>
    </xdr:from>
    <xdr:to>
      <xdr:col>7</xdr:col>
      <xdr:colOff>203200</xdr:colOff>
      <xdr:row>61</xdr:row>
      <xdr:rowOff>41487</xdr:rowOff>
    </xdr:to>
    <xdr:sp macro="" textlink="">
      <xdr:nvSpPr>
        <xdr:cNvPr id="150" name="円/楕円 149"/>
        <xdr:cNvSpPr/>
      </xdr:nvSpPr>
      <xdr:spPr>
        <a:xfrm>
          <a:off x="49022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83414</xdr:rowOff>
    </xdr:from>
    <xdr:ext cx="762000" cy="259045"/>
    <xdr:sp macro="" textlink="">
      <xdr:nvSpPr>
        <xdr:cNvPr id="151" name="財政構造の弾力性該当値テキスト"/>
        <xdr:cNvSpPr txBox="1"/>
      </xdr:nvSpPr>
      <xdr:spPr>
        <a:xfrm>
          <a:off x="5041900" y="1037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10177</xdr:rowOff>
    </xdr:from>
    <xdr:ext cx="736600" cy="259045"/>
    <xdr:sp macro="" textlink="">
      <xdr:nvSpPr>
        <xdr:cNvPr id="153" name="テキスト ボックス 152"/>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63077</xdr:rowOff>
    </xdr:from>
    <xdr:to>
      <xdr:col>4</xdr:col>
      <xdr:colOff>533400</xdr:colOff>
      <xdr:row>60</xdr:row>
      <xdr:rowOff>164677</xdr:rowOff>
    </xdr:to>
    <xdr:sp macro="" textlink="">
      <xdr:nvSpPr>
        <xdr:cNvPr id="154" name="円/楕円 153"/>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149454</xdr:rowOff>
    </xdr:from>
    <xdr:ext cx="762000" cy="259045"/>
    <xdr:sp macro="" textlink="">
      <xdr:nvSpPr>
        <xdr:cNvPr id="155" name="テキスト ボックス 154"/>
        <xdr:cNvSpPr txBox="1"/>
      </xdr:nvSpPr>
      <xdr:spPr>
        <a:xfrm>
          <a:off x="2844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26881</xdr:rowOff>
    </xdr:from>
    <xdr:to>
      <xdr:col>3</xdr:col>
      <xdr:colOff>330200</xdr:colOff>
      <xdr:row>60</xdr:row>
      <xdr:rowOff>128481</xdr:rowOff>
    </xdr:to>
    <xdr:sp macro="" textlink="">
      <xdr:nvSpPr>
        <xdr:cNvPr id="156" name="円/楕円 155"/>
        <xdr:cNvSpPr/>
      </xdr:nvSpPr>
      <xdr:spPr>
        <a:xfrm>
          <a:off x="2286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138658</xdr:rowOff>
    </xdr:from>
    <xdr:ext cx="762000" cy="259045"/>
    <xdr:sp macro="" textlink="">
      <xdr:nvSpPr>
        <xdr:cNvPr id="157" name="テキスト ボックス 156"/>
        <xdr:cNvSpPr txBox="1"/>
      </xdr:nvSpPr>
      <xdr:spPr>
        <a:xfrm>
          <a:off x="1955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[193,500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699</a:t>
          </a:r>
          <a:r>
            <a:rPr kumimoji="1" lang="ja-JP" altLang="ja-JP" sz="1300">
              <a:solidFill>
                <a:schemeClr val="dk1"/>
              </a:solidFill>
              <a:effectLst/>
              <a:latin typeface="+mj-ea"/>
              <a:ea typeface="+mj-ea"/>
              <a:cs typeface="+mn-cs"/>
            </a:rPr>
            <a:t>円上昇し、類似団体平均値よりも高い状況にある。</a:t>
          </a:r>
          <a:endParaRPr lang="ja-JP" altLang="ja-JP" sz="1300">
            <a:effectLst/>
            <a:latin typeface="+mj-ea"/>
            <a:ea typeface="+mj-ea"/>
          </a:endParaRPr>
        </a:p>
        <a:p>
          <a:r>
            <a:rPr kumimoji="1" lang="ja-JP" altLang="ja-JP" sz="1300">
              <a:solidFill>
                <a:schemeClr val="dk1"/>
              </a:solidFill>
              <a:effectLst/>
              <a:latin typeface="+mj-ea"/>
              <a:ea typeface="+mj-ea"/>
              <a:cs typeface="+mn-cs"/>
            </a:rPr>
            <a:t>　市面積が広く人口が散在しているため行政効率が悪いが、美祢市行政改革大綱の定員管理目標に沿って人件費の抑制に努め、行政組織構造の再構築により人件費の削減を図るとともに、公共施設の運営経費の節減を図り、経常的な物件費の削減に努める。</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145297</xdr:rowOff>
    </xdr:from>
    <xdr:to>
      <xdr:col>7</xdr:col>
      <xdr:colOff>152400</xdr:colOff>
      <xdr:row>84</xdr:row>
      <xdr:rowOff>150918</xdr:rowOff>
    </xdr:to>
    <xdr:cxnSp macro="">
      <xdr:nvCxnSpPr>
        <xdr:cNvPr id="194" name="直線コネクタ 193"/>
        <xdr:cNvCxnSpPr/>
      </xdr:nvCxnSpPr>
      <xdr:spPr>
        <a:xfrm>
          <a:off x="4114800" y="14547097"/>
          <a:ext cx="838200" cy="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62216</xdr:rowOff>
    </xdr:from>
    <xdr:to>
      <xdr:col>6</xdr:col>
      <xdr:colOff>0</xdr:colOff>
      <xdr:row>84</xdr:row>
      <xdr:rowOff>145297</xdr:rowOff>
    </xdr:to>
    <xdr:cxnSp macro="">
      <xdr:nvCxnSpPr>
        <xdr:cNvPr id="197" name="直線コネクタ 196"/>
        <xdr:cNvCxnSpPr/>
      </xdr:nvCxnSpPr>
      <xdr:spPr>
        <a:xfrm>
          <a:off x="3225800" y="14464016"/>
          <a:ext cx="889000" cy="8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42028</xdr:rowOff>
    </xdr:from>
    <xdr:to>
      <xdr:col>4</xdr:col>
      <xdr:colOff>482600</xdr:colOff>
      <xdr:row>84</xdr:row>
      <xdr:rowOff>62216</xdr:rowOff>
    </xdr:to>
    <xdr:cxnSp macro="">
      <xdr:nvCxnSpPr>
        <xdr:cNvPr id="200" name="直線コネクタ 199"/>
        <xdr:cNvCxnSpPr/>
      </xdr:nvCxnSpPr>
      <xdr:spPr>
        <a:xfrm>
          <a:off x="2336800" y="14443828"/>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42028</xdr:rowOff>
    </xdr:from>
    <xdr:to>
      <xdr:col>3</xdr:col>
      <xdr:colOff>279400</xdr:colOff>
      <xdr:row>84</xdr:row>
      <xdr:rowOff>71137</xdr:rowOff>
    </xdr:to>
    <xdr:cxnSp macro="">
      <xdr:nvCxnSpPr>
        <xdr:cNvPr id="203" name="直線コネクタ 202"/>
        <xdr:cNvCxnSpPr/>
      </xdr:nvCxnSpPr>
      <xdr:spPr>
        <a:xfrm flipV="1">
          <a:off x="1447800" y="14443828"/>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100118</xdr:rowOff>
    </xdr:from>
    <xdr:to>
      <xdr:col>7</xdr:col>
      <xdr:colOff>203200</xdr:colOff>
      <xdr:row>85</xdr:row>
      <xdr:rowOff>30268</xdr:rowOff>
    </xdr:to>
    <xdr:sp macro="" textlink="">
      <xdr:nvSpPr>
        <xdr:cNvPr id="213" name="円/楕円 212"/>
        <xdr:cNvSpPr/>
      </xdr:nvSpPr>
      <xdr:spPr>
        <a:xfrm>
          <a:off x="4902200" y="145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72195</xdr:rowOff>
    </xdr:from>
    <xdr:ext cx="762000" cy="259045"/>
    <xdr:sp macro="" textlink="">
      <xdr:nvSpPr>
        <xdr:cNvPr id="214" name="人件費・物件費等の状況該当値テキスト"/>
        <xdr:cNvSpPr txBox="1"/>
      </xdr:nvSpPr>
      <xdr:spPr>
        <a:xfrm>
          <a:off x="5041900" y="1447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193,500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94497</xdr:rowOff>
    </xdr:from>
    <xdr:to>
      <xdr:col>6</xdr:col>
      <xdr:colOff>50800</xdr:colOff>
      <xdr:row>85</xdr:row>
      <xdr:rowOff>24647</xdr:rowOff>
    </xdr:to>
    <xdr:sp macro="" textlink="">
      <xdr:nvSpPr>
        <xdr:cNvPr id="215" name="円/楕円 214"/>
        <xdr:cNvSpPr/>
      </xdr:nvSpPr>
      <xdr:spPr>
        <a:xfrm>
          <a:off x="4064000" y="14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9424</xdr:rowOff>
    </xdr:from>
    <xdr:ext cx="736600" cy="259045"/>
    <xdr:sp macro="" textlink="">
      <xdr:nvSpPr>
        <xdr:cNvPr id="216" name="テキスト ボックス 215"/>
        <xdr:cNvSpPr txBox="1"/>
      </xdr:nvSpPr>
      <xdr:spPr>
        <a:xfrm>
          <a:off x="3733800" y="1458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192,801</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11416</xdr:rowOff>
    </xdr:from>
    <xdr:to>
      <xdr:col>4</xdr:col>
      <xdr:colOff>533400</xdr:colOff>
      <xdr:row>84</xdr:row>
      <xdr:rowOff>113016</xdr:rowOff>
    </xdr:to>
    <xdr:sp macro="" textlink="">
      <xdr:nvSpPr>
        <xdr:cNvPr id="217" name="円/楕円 216"/>
        <xdr:cNvSpPr/>
      </xdr:nvSpPr>
      <xdr:spPr>
        <a:xfrm>
          <a:off x="3175000" y="1441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97793</xdr:rowOff>
    </xdr:from>
    <xdr:ext cx="762000" cy="259045"/>
    <xdr:sp macro="" textlink="">
      <xdr:nvSpPr>
        <xdr:cNvPr id="218" name="テキスト ボックス 217"/>
        <xdr:cNvSpPr txBox="1"/>
      </xdr:nvSpPr>
      <xdr:spPr>
        <a:xfrm>
          <a:off x="2844800" y="1449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182,472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162678</xdr:rowOff>
    </xdr:from>
    <xdr:to>
      <xdr:col>3</xdr:col>
      <xdr:colOff>330200</xdr:colOff>
      <xdr:row>84</xdr:row>
      <xdr:rowOff>92828</xdr:rowOff>
    </xdr:to>
    <xdr:sp macro="" textlink="">
      <xdr:nvSpPr>
        <xdr:cNvPr id="219" name="円/楕円 218"/>
        <xdr:cNvSpPr/>
      </xdr:nvSpPr>
      <xdr:spPr>
        <a:xfrm>
          <a:off x="2286000" y="143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77605</xdr:rowOff>
    </xdr:from>
    <xdr:ext cx="762000" cy="259045"/>
    <xdr:sp macro="" textlink="">
      <xdr:nvSpPr>
        <xdr:cNvPr id="220" name="テキスト ボックス 219"/>
        <xdr:cNvSpPr txBox="1"/>
      </xdr:nvSpPr>
      <xdr:spPr>
        <a:xfrm>
          <a:off x="1955800" y="1447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179,962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20337</xdr:rowOff>
    </xdr:from>
    <xdr:to>
      <xdr:col>2</xdr:col>
      <xdr:colOff>127000</xdr:colOff>
      <xdr:row>84</xdr:row>
      <xdr:rowOff>121937</xdr:rowOff>
    </xdr:to>
    <xdr:sp macro="" textlink="">
      <xdr:nvSpPr>
        <xdr:cNvPr id="221" name="円/楕円 220"/>
        <xdr:cNvSpPr/>
      </xdr:nvSpPr>
      <xdr:spPr>
        <a:xfrm>
          <a:off x="1397000" y="144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106714</xdr:rowOff>
    </xdr:from>
    <xdr:ext cx="762000" cy="259045"/>
    <xdr:sp macro="" textlink="">
      <xdr:nvSpPr>
        <xdr:cNvPr id="222" name="テキスト ボックス 221"/>
        <xdr:cNvSpPr txBox="1"/>
      </xdr:nvSpPr>
      <xdr:spPr>
        <a:xfrm>
          <a:off x="1066800" y="145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183,581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ポイント増加している。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類似団体と比較すると数値が高い状態にあるため、高年齢職員の給与抑制や各種手当ての見直しを行っている、今後も国・地域の民間給与を考慮しつつ、より一層、給与の適正化に努める。</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111252</xdr:rowOff>
    </xdr:from>
    <xdr:to>
      <xdr:col>24</xdr:col>
      <xdr:colOff>558800</xdr:colOff>
      <xdr:row>86</xdr:row>
      <xdr:rowOff>120904</xdr:rowOff>
    </xdr:to>
    <xdr:cxnSp macro="">
      <xdr:nvCxnSpPr>
        <xdr:cNvPr id="254" name="直線コネクタ 253"/>
        <xdr:cNvCxnSpPr/>
      </xdr:nvCxnSpPr>
      <xdr:spPr>
        <a:xfrm>
          <a:off x="16179800" y="148559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111252</xdr:rowOff>
    </xdr:to>
    <xdr:cxnSp macro="">
      <xdr:nvCxnSpPr>
        <xdr:cNvPr id="257" name="直線コネクタ 256"/>
        <xdr:cNvCxnSpPr/>
      </xdr:nvCxnSpPr>
      <xdr:spPr>
        <a:xfrm>
          <a:off x="15290800" y="148463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88</xdr:row>
      <xdr:rowOff>149606</xdr:rowOff>
    </xdr:to>
    <xdr:cxnSp macro="">
      <xdr:nvCxnSpPr>
        <xdr:cNvPr id="260" name="直線コネクタ 259"/>
        <xdr:cNvCxnSpPr/>
      </xdr:nvCxnSpPr>
      <xdr:spPr>
        <a:xfrm flipV="1">
          <a:off x="14401800" y="14846300"/>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110998</xdr:rowOff>
    </xdr:from>
    <xdr:to>
      <xdr:col>21</xdr:col>
      <xdr:colOff>0</xdr:colOff>
      <xdr:row>88</xdr:row>
      <xdr:rowOff>149606</xdr:rowOff>
    </xdr:to>
    <xdr:cxnSp macro="">
      <xdr:nvCxnSpPr>
        <xdr:cNvPr id="263" name="直線コネクタ 262"/>
        <xdr:cNvCxnSpPr/>
      </xdr:nvCxnSpPr>
      <xdr:spPr>
        <a:xfrm>
          <a:off x="13512800" y="1519859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70104</xdr:rowOff>
    </xdr:from>
    <xdr:to>
      <xdr:col>24</xdr:col>
      <xdr:colOff>609600</xdr:colOff>
      <xdr:row>87</xdr:row>
      <xdr:rowOff>254</xdr:rowOff>
    </xdr:to>
    <xdr:sp macro="" textlink="">
      <xdr:nvSpPr>
        <xdr:cNvPr id="273" name="円/楕円 272"/>
        <xdr:cNvSpPr/>
      </xdr:nvSpPr>
      <xdr:spPr>
        <a:xfrm>
          <a:off x="16967200" y="148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137431</xdr:rowOff>
    </xdr:from>
    <xdr:ext cx="762000" cy="259045"/>
    <xdr:sp macro="" textlink="">
      <xdr:nvSpPr>
        <xdr:cNvPr id="274" name="給与水準   （国との比較）該当値テキスト"/>
        <xdr:cNvSpPr txBox="1"/>
      </xdr:nvSpPr>
      <xdr:spPr>
        <a:xfrm>
          <a:off x="17106900" y="147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60452</xdr:rowOff>
    </xdr:from>
    <xdr:to>
      <xdr:col>23</xdr:col>
      <xdr:colOff>457200</xdr:colOff>
      <xdr:row>86</xdr:row>
      <xdr:rowOff>162052</xdr:rowOff>
    </xdr:to>
    <xdr:sp macro="" textlink="">
      <xdr:nvSpPr>
        <xdr:cNvPr id="275" name="円/楕円 274"/>
        <xdr:cNvSpPr/>
      </xdr:nvSpPr>
      <xdr:spPr>
        <a:xfrm>
          <a:off x="16129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146829</xdr:rowOff>
    </xdr:from>
    <xdr:ext cx="736600" cy="259045"/>
    <xdr:sp macro="" textlink="">
      <xdr:nvSpPr>
        <xdr:cNvPr id="276" name="テキスト ボックス 275"/>
        <xdr:cNvSpPr txBox="1"/>
      </xdr:nvSpPr>
      <xdr:spPr>
        <a:xfrm>
          <a:off x="15798800" y="1489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50800</xdr:rowOff>
    </xdr:from>
    <xdr:to>
      <xdr:col>22</xdr:col>
      <xdr:colOff>254000</xdr:colOff>
      <xdr:row>86</xdr:row>
      <xdr:rowOff>152400</xdr:rowOff>
    </xdr:to>
    <xdr:sp macro="" textlink="">
      <xdr:nvSpPr>
        <xdr:cNvPr id="277" name="円/楕円 276"/>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137177</xdr:rowOff>
    </xdr:from>
    <xdr:ext cx="762000" cy="259045"/>
    <xdr:sp macro="" textlink="">
      <xdr:nvSpPr>
        <xdr:cNvPr id="278" name="テキスト ボックス 27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98806</xdr:rowOff>
    </xdr:from>
    <xdr:to>
      <xdr:col>21</xdr:col>
      <xdr:colOff>50800</xdr:colOff>
      <xdr:row>89</xdr:row>
      <xdr:rowOff>28956</xdr:rowOff>
    </xdr:to>
    <xdr:sp macro="" textlink="">
      <xdr:nvSpPr>
        <xdr:cNvPr id="279" name="円/楕円 278"/>
        <xdr:cNvSpPr/>
      </xdr:nvSpPr>
      <xdr:spPr>
        <a:xfrm>
          <a:off x="14351000" y="151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13733</xdr:rowOff>
    </xdr:from>
    <xdr:ext cx="762000" cy="259045"/>
    <xdr:sp macro="" textlink="">
      <xdr:nvSpPr>
        <xdr:cNvPr id="280" name="テキスト ボックス 279"/>
        <xdr:cNvSpPr txBox="1"/>
      </xdr:nvSpPr>
      <xdr:spPr>
        <a:xfrm>
          <a:off x="14020800" y="1527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60198</xdr:rowOff>
    </xdr:from>
    <xdr:to>
      <xdr:col>19</xdr:col>
      <xdr:colOff>533400</xdr:colOff>
      <xdr:row>88</xdr:row>
      <xdr:rowOff>161798</xdr:rowOff>
    </xdr:to>
    <xdr:sp macro="" textlink="">
      <xdr:nvSpPr>
        <xdr:cNvPr id="281" name="円/楕円 280"/>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146575</xdr:rowOff>
    </xdr:from>
    <xdr:ext cx="762000" cy="259045"/>
    <xdr:sp macro="" textlink="">
      <xdr:nvSpPr>
        <xdr:cNvPr id="282" name="テキスト ボックス 281"/>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美祢市行政改革大綱の実施計画である集中改革プランの定員管理目標に沿って人件費の抑制に努め退職勧奨を行いつつ、新規職員の採用は抑制し、職員数を削減しているが、人口の減少が大きく、前年度に比べ</a:t>
          </a:r>
          <a:r>
            <a:rPr kumimoji="1" lang="en-US" altLang="ja-JP" sz="1200">
              <a:solidFill>
                <a:schemeClr val="dk1"/>
              </a:solidFill>
              <a:effectLst/>
              <a:latin typeface="+mj-ea"/>
              <a:ea typeface="+mj-ea"/>
              <a:cs typeface="+mn-cs"/>
            </a:rPr>
            <a:t>0.07</a:t>
          </a:r>
          <a:r>
            <a:rPr kumimoji="1" lang="ja-JP" altLang="ja-JP" sz="1200">
              <a:solidFill>
                <a:schemeClr val="dk1"/>
              </a:solidFill>
              <a:effectLst/>
              <a:latin typeface="+mj-ea"/>
              <a:ea typeface="+mj-ea"/>
              <a:cs typeface="+mn-cs"/>
            </a:rPr>
            <a:t>人増となっている。また、依然として類似団体内平均値を大きく上回っている。</a:t>
          </a:r>
          <a:endParaRPr kumimoji="1" lang="en-US" altLang="ja-JP" sz="1200">
            <a:solidFill>
              <a:schemeClr val="dk1"/>
            </a:solidFill>
            <a:effectLst/>
            <a:latin typeface="+mj-ea"/>
            <a:ea typeface="+mj-ea"/>
            <a:cs typeface="+mn-cs"/>
          </a:endParaRP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市面積が広く、人口は散在しているため行政効率が悪いが、引き続き行政改革大綱に基づく行政組織の効率化を進め、市民ニーズや事業の動向に即応した組織構造の再構築や民間活力の導入により、更なる職員数の削減に取り組む。</a:t>
          </a:r>
          <a:endParaRPr lang="ja-JP" altLang="ja-JP" sz="12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137613</xdr:rowOff>
    </xdr:from>
    <xdr:to>
      <xdr:col>24</xdr:col>
      <xdr:colOff>558800</xdr:colOff>
      <xdr:row>64</xdr:row>
      <xdr:rowOff>149678</xdr:rowOff>
    </xdr:to>
    <xdr:cxnSp macro="">
      <xdr:nvCxnSpPr>
        <xdr:cNvPr id="319" name="直線コネクタ 318"/>
        <xdr:cNvCxnSpPr/>
      </xdr:nvCxnSpPr>
      <xdr:spPr>
        <a:xfrm>
          <a:off x="16179800" y="1111041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137613</xdr:rowOff>
    </xdr:from>
    <xdr:to>
      <xdr:col>23</xdr:col>
      <xdr:colOff>406400</xdr:colOff>
      <xdr:row>64</xdr:row>
      <xdr:rowOff>149678</xdr:rowOff>
    </xdr:to>
    <xdr:cxnSp macro="">
      <xdr:nvCxnSpPr>
        <xdr:cNvPr id="322" name="直線コネクタ 321"/>
        <xdr:cNvCxnSpPr/>
      </xdr:nvCxnSpPr>
      <xdr:spPr>
        <a:xfrm flipV="1">
          <a:off x="15290800" y="111104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149678</xdr:rowOff>
    </xdr:from>
    <xdr:to>
      <xdr:col>22</xdr:col>
      <xdr:colOff>203200</xdr:colOff>
      <xdr:row>65</xdr:row>
      <xdr:rowOff>4082</xdr:rowOff>
    </xdr:to>
    <xdr:cxnSp macro="">
      <xdr:nvCxnSpPr>
        <xdr:cNvPr id="325" name="直線コネクタ 324"/>
        <xdr:cNvCxnSpPr/>
      </xdr:nvCxnSpPr>
      <xdr:spPr>
        <a:xfrm flipV="1">
          <a:off x="14401800" y="11122478"/>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170362</xdr:rowOff>
    </xdr:from>
    <xdr:to>
      <xdr:col>21</xdr:col>
      <xdr:colOff>0</xdr:colOff>
      <xdr:row>65</xdr:row>
      <xdr:rowOff>4082</xdr:rowOff>
    </xdr:to>
    <xdr:cxnSp macro="">
      <xdr:nvCxnSpPr>
        <xdr:cNvPr id="328" name="直線コネクタ 327"/>
        <xdr:cNvCxnSpPr/>
      </xdr:nvCxnSpPr>
      <xdr:spPr>
        <a:xfrm>
          <a:off x="13512800" y="11143162"/>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98878</xdr:rowOff>
    </xdr:from>
    <xdr:to>
      <xdr:col>24</xdr:col>
      <xdr:colOff>609600</xdr:colOff>
      <xdr:row>65</xdr:row>
      <xdr:rowOff>29028</xdr:rowOff>
    </xdr:to>
    <xdr:sp macro="" textlink="">
      <xdr:nvSpPr>
        <xdr:cNvPr id="338" name="円/楕円 337"/>
        <xdr:cNvSpPr/>
      </xdr:nvSpPr>
      <xdr:spPr>
        <a:xfrm>
          <a:off x="169672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70955</xdr:rowOff>
    </xdr:from>
    <xdr:ext cx="762000" cy="259045"/>
    <xdr:sp macro="" textlink="">
      <xdr:nvSpPr>
        <xdr:cNvPr id="339" name="定員管理の状況該当値テキスト"/>
        <xdr:cNvSpPr txBox="1"/>
      </xdr:nvSpPr>
      <xdr:spPr>
        <a:xfrm>
          <a:off x="17106900" y="1104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86813</xdr:rowOff>
    </xdr:from>
    <xdr:to>
      <xdr:col>23</xdr:col>
      <xdr:colOff>457200</xdr:colOff>
      <xdr:row>65</xdr:row>
      <xdr:rowOff>16963</xdr:rowOff>
    </xdr:to>
    <xdr:sp macro="" textlink="">
      <xdr:nvSpPr>
        <xdr:cNvPr id="340" name="円/楕円 339"/>
        <xdr:cNvSpPr/>
      </xdr:nvSpPr>
      <xdr:spPr>
        <a:xfrm>
          <a:off x="16129000" y="110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1740</xdr:rowOff>
    </xdr:from>
    <xdr:ext cx="736600" cy="259045"/>
    <xdr:sp macro="" textlink="">
      <xdr:nvSpPr>
        <xdr:cNvPr id="341" name="テキスト ボックス 340"/>
        <xdr:cNvSpPr txBox="1"/>
      </xdr:nvSpPr>
      <xdr:spPr>
        <a:xfrm>
          <a:off x="15798800" y="1114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98878</xdr:rowOff>
    </xdr:from>
    <xdr:to>
      <xdr:col>22</xdr:col>
      <xdr:colOff>254000</xdr:colOff>
      <xdr:row>65</xdr:row>
      <xdr:rowOff>29028</xdr:rowOff>
    </xdr:to>
    <xdr:sp macro="" textlink="">
      <xdr:nvSpPr>
        <xdr:cNvPr id="342" name="円/楕円 341"/>
        <xdr:cNvSpPr/>
      </xdr:nvSpPr>
      <xdr:spPr>
        <a:xfrm>
          <a:off x="15240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13805</xdr:rowOff>
    </xdr:from>
    <xdr:ext cx="762000" cy="259045"/>
    <xdr:sp macro="" textlink="">
      <xdr:nvSpPr>
        <xdr:cNvPr id="343" name="テキスト ボックス 342"/>
        <xdr:cNvSpPr txBox="1"/>
      </xdr:nvSpPr>
      <xdr:spPr>
        <a:xfrm>
          <a:off x="14909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124732</xdr:rowOff>
    </xdr:from>
    <xdr:to>
      <xdr:col>21</xdr:col>
      <xdr:colOff>50800</xdr:colOff>
      <xdr:row>65</xdr:row>
      <xdr:rowOff>54882</xdr:rowOff>
    </xdr:to>
    <xdr:sp macro="" textlink="">
      <xdr:nvSpPr>
        <xdr:cNvPr id="344" name="円/楕円 343"/>
        <xdr:cNvSpPr/>
      </xdr:nvSpPr>
      <xdr:spPr>
        <a:xfrm>
          <a:off x="14351000" y="110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39659</xdr:rowOff>
    </xdr:from>
    <xdr:ext cx="762000" cy="259045"/>
    <xdr:sp macro="" textlink="">
      <xdr:nvSpPr>
        <xdr:cNvPr id="345" name="テキスト ボックス 344"/>
        <xdr:cNvSpPr txBox="1"/>
      </xdr:nvSpPr>
      <xdr:spPr>
        <a:xfrm>
          <a:off x="14020800" y="1118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119562</xdr:rowOff>
    </xdr:from>
    <xdr:to>
      <xdr:col>19</xdr:col>
      <xdr:colOff>533400</xdr:colOff>
      <xdr:row>65</xdr:row>
      <xdr:rowOff>49712</xdr:rowOff>
    </xdr:to>
    <xdr:sp macro="" textlink="">
      <xdr:nvSpPr>
        <xdr:cNvPr id="346" name="円/楕円 345"/>
        <xdr:cNvSpPr/>
      </xdr:nvSpPr>
      <xdr:spPr>
        <a:xfrm>
          <a:off x="13462000" y="11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34489</xdr:rowOff>
    </xdr:from>
    <xdr:ext cx="762000" cy="259045"/>
    <xdr:sp macro="" textlink="">
      <xdr:nvSpPr>
        <xdr:cNvPr id="347" name="テキスト ボックス 346"/>
        <xdr:cNvSpPr txBox="1"/>
      </xdr:nvSpPr>
      <xdr:spPr>
        <a:xfrm>
          <a:off x="13131800" y="1117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0.4</a:t>
          </a:r>
          <a:r>
            <a:rPr kumimoji="1" lang="ja-JP" altLang="ja-JP" sz="1300">
              <a:solidFill>
                <a:schemeClr val="dk1"/>
              </a:solidFill>
              <a:effectLst/>
              <a:latin typeface="+mj-ea"/>
              <a:ea typeface="+mj-ea"/>
              <a:cs typeface="+mn-cs"/>
            </a:rPr>
            <a:t>ポイント減少しているものの、類似団体平均値を上回っている。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地方債の償還ピークが過ぎ、新市財政計画に基づき市債の発行を抑制してきたが、平成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年度に土地開発公社の解散にあたり、第三セクター等改革推進債の借入を行っており、その償還が始まっている。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引き続き普通建設事業等の必要性・効率性・緊急度を勘案しながら事業の取捨選択を行い、地方債の発行を抑制することにより比率の改善を図る。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132609</xdr:rowOff>
    </xdr:from>
    <xdr:to>
      <xdr:col>24</xdr:col>
      <xdr:colOff>558800</xdr:colOff>
      <xdr:row>37</xdr:row>
      <xdr:rowOff>140653</xdr:rowOff>
    </xdr:to>
    <xdr:cxnSp macro="">
      <xdr:nvCxnSpPr>
        <xdr:cNvPr id="381" name="直線コネクタ 380"/>
        <xdr:cNvCxnSpPr/>
      </xdr:nvCxnSpPr>
      <xdr:spPr>
        <a:xfrm flipV="1">
          <a:off x="16179800" y="6476259"/>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140653</xdr:rowOff>
    </xdr:from>
    <xdr:to>
      <xdr:col>23</xdr:col>
      <xdr:colOff>406400</xdr:colOff>
      <xdr:row>37</xdr:row>
      <xdr:rowOff>148696</xdr:rowOff>
    </xdr:to>
    <xdr:cxnSp macro="">
      <xdr:nvCxnSpPr>
        <xdr:cNvPr id="384" name="直線コネクタ 383"/>
        <xdr:cNvCxnSpPr/>
      </xdr:nvCxnSpPr>
      <xdr:spPr>
        <a:xfrm flipV="1">
          <a:off x="15290800" y="64843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148696</xdr:rowOff>
    </xdr:from>
    <xdr:to>
      <xdr:col>22</xdr:col>
      <xdr:colOff>203200</xdr:colOff>
      <xdr:row>37</xdr:row>
      <xdr:rowOff>148696</xdr:rowOff>
    </xdr:to>
    <xdr:cxnSp macro="">
      <xdr:nvCxnSpPr>
        <xdr:cNvPr id="387" name="直線コネクタ 386"/>
        <xdr:cNvCxnSpPr/>
      </xdr:nvCxnSpPr>
      <xdr:spPr>
        <a:xfrm>
          <a:off x="14401800" y="6492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148696</xdr:rowOff>
    </xdr:from>
    <xdr:to>
      <xdr:col>21</xdr:col>
      <xdr:colOff>0</xdr:colOff>
      <xdr:row>37</xdr:row>
      <xdr:rowOff>162771</xdr:rowOff>
    </xdr:to>
    <xdr:cxnSp macro="">
      <xdr:nvCxnSpPr>
        <xdr:cNvPr id="390" name="直線コネクタ 389"/>
        <xdr:cNvCxnSpPr/>
      </xdr:nvCxnSpPr>
      <xdr:spPr>
        <a:xfrm flipV="1">
          <a:off x="13512800" y="6492346"/>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81809</xdr:rowOff>
    </xdr:from>
    <xdr:to>
      <xdr:col>24</xdr:col>
      <xdr:colOff>609600</xdr:colOff>
      <xdr:row>38</xdr:row>
      <xdr:rowOff>11959</xdr:rowOff>
    </xdr:to>
    <xdr:sp macro="" textlink="">
      <xdr:nvSpPr>
        <xdr:cNvPr id="400" name="円/楕円 399"/>
        <xdr:cNvSpPr/>
      </xdr:nvSpPr>
      <xdr:spPr>
        <a:xfrm>
          <a:off x="169672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53886</xdr:rowOff>
    </xdr:from>
    <xdr:ext cx="762000" cy="259045"/>
    <xdr:sp macro="" textlink="">
      <xdr:nvSpPr>
        <xdr:cNvPr id="401" name="公債費負担の状況該当値テキスト"/>
        <xdr:cNvSpPr txBox="1"/>
      </xdr:nvSpPr>
      <xdr:spPr>
        <a:xfrm>
          <a:off x="17106900" y="639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89853</xdr:rowOff>
    </xdr:from>
    <xdr:to>
      <xdr:col>23</xdr:col>
      <xdr:colOff>457200</xdr:colOff>
      <xdr:row>38</xdr:row>
      <xdr:rowOff>20003</xdr:rowOff>
    </xdr:to>
    <xdr:sp macro="" textlink="">
      <xdr:nvSpPr>
        <xdr:cNvPr id="402" name="円/楕円 401"/>
        <xdr:cNvSpPr/>
      </xdr:nvSpPr>
      <xdr:spPr>
        <a:xfrm>
          <a:off x="16129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4780</xdr:rowOff>
    </xdr:from>
    <xdr:ext cx="736600" cy="259045"/>
    <xdr:sp macro="" textlink="">
      <xdr:nvSpPr>
        <xdr:cNvPr id="403" name="テキスト ボックス 402"/>
        <xdr:cNvSpPr txBox="1"/>
      </xdr:nvSpPr>
      <xdr:spPr>
        <a:xfrm>
          <a:off x="15798800" y="651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97896</xdr:rowOff>
    </xdr:from>
    <xdr:to>
      <xdr:col>22</xdr:col>
      <xdr:colOff>254000</xdr:colOff>
      <xdr:row>38</xdr:row>
      <xdr:rowOff>28046</xdr:rowOff>
    </xdr:to>
    <xdr:sp macro="" textlink="">
      <xdr:nvSpPr>
        <xdr:cNvPr id="404" name="円/楕円 403"/>
        <xdr:cNvSpPr/>
      </xdr:nvSpPr>
      <xdr:spPr>
        <a:xfrm>
          <a:off x="15240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12823</xdr:rowOff>
    </xdr:from>
    <xdr:ext cx="762000" cy="259045"/>
    <xdr:sp macro="" textlink="">
      <xdr:nvSpPr>
        <xdr:cNvPr id="405" name="テキスト ボックス 404"/>
        <xdr:cNvSpPr txBox="1"/>
      </xdr:nvSpPr>
      <xdr:spPr>
        <a:xfrm>
          <a:off x="14909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97896</xdr:rowOff>
    </xdr:from>
    <xdr:to>
      <xdr:col>21</xdr:col>
      <xdr:colOff>50800</xdr:colOff>
      <xdr:row>38</xdr:row>
      <xdr:rowOff>28046</xdr:rowOff>
    </xdr:to>
    <xdr:sp macro="" textlink="">
      <xdr:nvSpPr>
        <xdr:cNvPr id="406" name="円/楕円 405"/>
        <xdr:cNvSpPr/>
      </xdr:nvSpPr>
      <xdr:spPr>
        <a:xfrm>
          <a:off x="14351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12823</xdr:rowOff>
    </xdr:from>
    <xdr:ext cx="762000" cy="259045"/>
    <xdr:sp macro="" textlink="">
      <xdr:nvSpPr>
        <xdr:cNvPr id="407" name="テキスト ボックス 406"/>
        <xdr:cNvSpPr txBox="1"/>
      </xdr:nvSpPr>
      <xdr:spPr>
        <a:xfrm>
          <a:off x="14020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111972</xdr:rowOff>
    </xdr:from>
    <xdr:to>
      <xdr:col>19</xdr:col>
      <xdr:colOff>533400</xdr:colOff>
      <xdr:row>38</xdr:row>
      <xdr:rowOff>42121</xdr:rowOff>
    </xdr:to>
    <xdr:sp macro="" textlink="">
      <xdr:nvSpPr>
        <xdr:cNvPr id="408" name="円/楕円 407"/>
        <xdr:cNvSpPr/>
      </xdr:nvSpPr>
      <xdr:spPr>
        <a:xfrm>
          <a:off x="13462000" y="64556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26898</xdr:rowOff>
    </xdr:from>
    <xdr:ext cx="762000" cy="259045"/>
    <xdr:sp macro="" textlink="">
      <xdr:nvSpPr>
        <xdr:cNvPr id="409" name="テキスト ボックス 408"/>
        <xdr:cNvSpPr txBox="1"/>
      </xdr:nvSpPr>
      <xdr:spPr>
        <a:xfrm>
          <a:off x="13131800" y="6541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20.2</a:t>
          </a:r>
          <a:r>
            <a:rPr kumimoji="1" lang="ja-JP" altLang="ja-JP" sz="1300">
              <a:solidFill>
                <a:schemeClr val="dk1"/>
              </a:solidFill>
              <a:effectLst/>
              <a:latin typeface="+mj-ea"/>
              <a:ea typeface="+mj-ea"/>
              <a:cs typeface="+mn-cs"/>
            </a:rPr>
            <a:t>ポイント減少し、類似団体平均値の</a:t>
          </a:r>
          <a:r>
            <a:rPr kumimoji="1" lang="en-US" altLang="ja-JP" sz="1300">
              <a:solidFill>
                <a:schemeClr val="dk1"/>
              </a:solidFill>
              <a:effectLst/>
              <a:latin typeface="+mj-ea"/>
              <a:ea typeface="+mj-ea"/>
              <a:cs typeface="+mn-cs"/>
            </a:rPr>
            <a:t>58.5</a:t>
          </a:r>
          <a:r>
            <a:rPr kumimoji="1" lang="ja-JP" altLang="ja-JP" sz="1300">
              <a:solidFill>
                <a:schemeClr val="dk1"/>
              </a:solidFill>
              <a:effectLst/>
              <a:latin typeface="+mj-ea"/>
              <a:ea typeface="+mj-ea"/>
              <a:cs typeface="+mn-cs"/>
            </a:rPr>
            <a:t>ポイントを下回った。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今後もプライマリーバランスに留意するとともに、次世代の負担が過度にならないように努めながら、地方債の活用を図る。</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19304</xdr:rowOff>
    </xdr:from>
    <xdr:to>
      <xdr:col>24</xdr:col>
      <xdr:colOff>558800</xdr:colOff>
      <xdr:row>15</xdr:row>
      <xdr:rowOff>68047</xdr:rowOff>
    </xdr:to>
    <xdr:cxnSp macro="">
      <xdr:nvCxnSpPr>
        <xdr:cNvPr id="441" name="直線コネクタ 440"/>
        <xdr:cNvCxnSpPr/>
      </xdr:nvCxnSpPr>
      <xdr:spPr>
        <a:xfrm flipV="1">
          <a:off x="16179800" y="2591054"/>
          <a:ext cx="838200" cy="4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68047</xdr:rowOff>
    </xdr:from>
    <xdr:to>
      <xdr:col>23</xdr:col>
      <xdr:colOff>406400</xdr:colOff>
      <xdr:row>15</xdr:row>
      <xdr:rowOff>137058</xdr:rowOff>
    </xdr:to>
    <xdr:cxnSp macro="">
      <xdr:nvCxnSpPr>
        <xdr:cNvPr id="444" name="直線コネクタ 443"/>
        <xdr:cNvCxnSpPr/>
      </xdr:nvCxnSpPr>
      <xdr:spPr>
        <a:xfrm flipV="1">
          <a:off x="15290800" y="2639797"/>
          <a:ext cx="889000" cy="6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137058</xdr:rowOff>
    </xdr:from>
    <xdr:to>
      <xdr:col>22</xdr:col>
      <xdr:colOff>203200</xdr:colOff>
      <xdr:row>16</xdr:row>
      <xdr:rowOff>19177</xdr:rowOff>
    </xdr:to>
    <xdr:cxnSp macro="">
      <xdr:nvCxnSpPr>
        <xdr:cNvPr id="447" name="直線コネクタ 446"/>
        <xdr:cNvCxnSpPr/>
      </xdr:nvCxnSpPr>
      <xdr:spPr>
        <a:xfrm flipV="1">
          <a:off x="14401800" y="2708808"/>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156121</xdr:rowOff>
    </xdr:from>
    <xdr:to>
      <xdr:col>21</xdr:col>
      <xdr:colOff>0</xdr:colOff>
      <xdr:row>16</xdr:row>
      <xdr:rowOff>19177</xdr:rowOff>
    </xdr:to>
    <xdr:cxnSp macro="">
      <xdr:nvCxnSpPr>
        <xdr:cNvPr id="450" name="直線コネクタ 449"/>
        <xdr:cNvCxnSpPr/>
      </xdr:nvCxnSpPr>
      <xdr:spPr>
        <a:xfrm>
          <a:off x="13512800" y="272787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139954</xdr:rowOff>
    </xdr:from>
    <xdr:to>
      <xdr:col>24</xdr:col>
      <xdr:colOff>609600</xdr:colOff>
      <xdr:row>15</xdr:row>
      <xdr:rowOff>70104</xdr:rowOff>
    </xdr:to>
    <xdr:sp macro="" textlink="">
      <xdr:nvSpPr>
        <xdr:cNvPr id="460" name="円/楕円 459"/>
        <xdr:cNvSpPr/>
      </xdr:nvSpPr>
      <xdr:spPr>
        <a:xfrm>
          <a:off x="169672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156481</xdr:rowOff>
    </xdr:from>
    <xdr:ext cx="762000" cy="259045"/>
    <xdr:sp macro="" textlink="">
      <xdr:nvSpPr>
        <xdr:cNvPr id="461" name="将来負担の状況該当値テキスト"/>
        <xdr:cNvSpPr txBox="1"/>
      </xdr:nvSpPr>
      <xdr:spPr>
        <a:xfrm>
          <a:off x="17106900" y="23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17247</xdr:rowOff>
    </xdr:from>
    <xdr:to>
      <xdr:col>23</xdr:col>
      <xdr:colOff>457200</xdr:colOff>
      <xdr:row>15</xdr:row>
      <xdr:rowOff>118847</xdr:rowOff>
    </xdr:to>
    <xdr:sp macro="" textlink="">
      <xdr:nvSpPr>
        <xdr:cNvPr id="462" name="円/楕円 461"/>
        <xdr:cNvSpPr/>
      </xdr:nvSpPr>
      <xdr:spPr>
        <a:xfrm>
          <a:off x="16129000" y="258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103624</xdr:rowOff>
    </xdr:from>
    <xdr:ext cx="736600" cy="259045"/>
    <xdr:sp macro="" textlink="">
      <xdr:nvSpPr>
        <xdr:cNvPr id="463" name="テキスト ボックス 462"/>
        <xdr:cNvSpPr txBox="1"/>
      </xdr:nvSpPr>
      <xdr:spPr>
        <a:xfrm>
          <a:off x="15798800" y="267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86258</xdr:rowOff>
    </xdr:from>
    <xdr:to>
      <xdr:col>22</xdr:col>
      <xdr:colOff>254000</xdr:colOff>
      <xdr:row>16</xdr:row>
      <xdr:rowOff>16408</xdr:rowOff>
    </xdr:to>
    <xdr:sp macro="" textlink="">
      <xdr:nvSpPr>
        <xdr:cNvPr id="464" name="円/楕円 463"/>
        <xdr:cNvSpPr/>
      </xdr:nvSpPr>
      <xdr:spPr>
        <a:xfrm>
          <a:off x="15240000" y="26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1185</xdr:rowOff>
    </xdr:from>
    <xdr:ext cx="762000" cy="259045"/>
    <xdr:sp macro="" textlink="">
      <xdr:nvSpPr>
        <xdr:cNvPr id="465" name="テキスト ボックス 464"/>
        <xdr:cNvSpPr txBox="1"/>
      </xdr:nvSpPr>
      <xdr:spPr>
        <a:xfrm>
          <a:off x="14909800" y="274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139827</xdr:rowOff>
    </xdr:from>
    <xdr:to>
      <xdr:col>21</xdr:col>
      <xdr:colOff>50800</xdr:colOff>
      <xdr:row>16</xdr:row>
      <xdr:rowOff>69977</xdr:rowOff>
    </xdr:to>
    <xdr:sp macro="" textlink="">
      <xdr:nvSpPr>
        <xdr:cNvPr id="466" name="円/楕円 465"/>
        <xdr:cNvSpPr/>
      </xdr:nvSpPr>
      <xdr:spPr>
        <a:xfrm>
          <a:off x="14351000" y="27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54754</xdr:rowOff>
    </xdr:from>
    <xdr:ext cx="762000" cy="259045"/>
    <xdr:sp macro="" textlink="">
      <xdr:nvSpPr>
        <xdr:cNvPr id="467" name="テキスト ボックス 466"/>
        <xdr:cNvSpPr txBox="1"/>
      </xdr:nvSpPr>
      <xdr:spPr>
        <a:xfrm>
          <a:off x="14020800" y="279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105321</xdr:rowOff>
    </xdr:from>
    <xdr:to>
      <xdr:col>19</xdr:col>
      <xdr:colOff>533400</xdr:colOff>
      <xdr:row>16</xdr:row>
      <xdr:rowOff>35471</xdr:rowOff>
    </xdr:to>
    <xdr:sp macro="" textlink="">
      <xdr:nvSpPr>
        <xdr:cNvPr id="468" name="円/楕円 467"/>
        <xdr:cNvSpPr/>
      </xdr:nvSpPr>
      <xdr:spPr>
        <a:xfrm>
          <a:off x="13462000" y="26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20248</xdr:rowOff>
    </xdr:from>
    <xdr:ext cx="762000" cy="259045"/>
    <xdr:sp macro="" textlink="">
      <xdr:nvSpPr>
        <xdr:cNvPr id="469" name="テキスト ボックス 468"/>
        <xdr:cNvSpPr txBox="1"/>
      </xdr:nvSpPr>
      <xdr:spPr>
        <a:xfrm>
          <a:off x="13131800" y="276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前年度より</a:t>
          </a:r>
          <a:r>
            <a:rPr kumimoji="1" lang="en-US" altLang="ja-JP" sz="1300">
              <a:solidFill>
                <a:schemeClr val="dk1"/>
              </a:solidFill>
              <a:effectLst/>
              <a:latin typeface="+mj-ea"/>
              <a:ea typeface="+mj-ea"/>
              <a:cs typeface="+mn-cs"/>
            </a:rPr>
            <a:t>1.5</a:t>
          </a:r>
          <a:r>
            <a:rPr kumimoji="1" lang="ja-JP" altLang="ja-JP" sz="1300">
              <a:solidFill>
                <a:schemeClr val="dk1"/>
              </a:solidFill>
              <a:effectLst/>
              <a:latin typeface="+mj-ea"/>
              <a:ea typeface="+mj-ea"/>
              <a:cs typeface="+mn-cs"/>
            </a:rPr>
            <a:t>ポイント減少した。しかしながら、市面積が広く、人口が散在しているため行政効率が悪く、類似団体平均値と比較</a:t>
          </a:r>
          <a:r>
            <a:rPr kumimoji="1" lang="ja-JP" altLang="en-US" sz="1300">
              <a:solidFill>
                <a:schemeClr val="dk1"/>
              </a:solidFill>
              <a:effectLst/>
              <a:latin typeface="+mj-ea"/>
              <a:ea typeface="+mj-ea"/>
              <a:cs typeface="+mn-cs"/>
            </a:rPr>
            <a:t>すると</a:t>
          </a:r>
          <a:r>
            <a:rPr kumimoji="1" lang="en-US" altLang="ja-JP" sz="1300">
              <a:solidFill>
                <a:schemeClr val="dk1"/>
              </a:solidFill>
              <a:effectLst/>
              <a:latin typeface="+mj-ea"/>
              <a:ea typeface="+mj-ea"/>
              <a:cs typeface="+mn-cs"/>
            </a:rPr>
            <a:t>2.1</a:t>
          </a:r>
          <a:r>
            <a:rPr kumimoji="1" lang="ja-JP" altLang="ja-JP" sz="1300">
              <a:solidFill>
                <a:schemeClr val="dk1"/>
              </a:solidFill>
              <a:effectLst/>
              <a:latin typeface="+mj-ea"/>
              <a:ea typeface="+mj-ea"/>
              <a:cs typeface="+mn-cs"/>
            </a:rPr>
            <a:t>ポイント上回っている。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美祢市行政改革大綱に沿って人件費の抑制に努め、行政組織の効率化を進め、市民ニーズや事業の動向に即応した組織構造の再構築や民間活力の導入により、人件費の削減を図る。</a:t>
          </a:r>
          <a:endParaRPr lang="ja-JP" altLang="ja-JP" sz="1300">
            <a:effectLst/>
            <a:latin typeface="+mj-ea"/>
            <a:ea typeface="+mj-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130810</xdr:rowOff>
    </xdr:from>
    <xdr:to>
      <xdr:col>7</xdr:col>
      <xdr:colOff>15875</xdr:colOff>
      <xdr:row>38</xdr:row>
      <xdr:rowOff>73660</xdr:rowOff>
    </xdr:to>
    <xdr:cxnSp macro="">
      <xdr:nvCxnSpPr>
        <xdr:cNvPr id="66" name="直線コネクタ 65"/>
        <xdr:cNvCxnSpPr/>
      </xdr:nvCxnSpPr>
      <xdr:spPr>
        <a:xfrm flipV="1">
          <a:off x="3987800" y="6474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96520</xdr:rowOff>
    </xdr:to>
    <xdr:cxnSp macro="">
      <xdr:nvCxnSpPr>
        <xdr:cNvPr id="69" name="直線コネクタ 68"/>
        <xdr:cNvCxnSpPr/>
      </xdr:nvCxnSpPr>
      <xdr:spPr>
        <a:xfrm flipV="1">
          <a:off x="3098800" y="6588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96520</xdr:rowOff>
    </xdr:from>
    <xdr:to>
      <xdr:col>4</xdr:col>
      <xdr:colOff>346075</xdr:colOff>
      <xdr:row>38</xdr:row>
      <xdr:rowOff>104140</xdr:rowOff>
    </xdr:to>
    <xdr:cxnSp macro="">
      <xdr:nvCxnSpPr>
        <xdr:cNvPr id="72" name="直線コネクタ 71"/>
        <xdr:cNvCxnSpPr/>
      </xdr:nvCxnSpPr>
      <xdr:spPr>
        <a:xfrm flipV="1">
          <a:off x="2209800" y="6611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104140</xdr:rowOff>
    </xdr:to>
    <xdr:cxnSp macro="">
      <xdr:nvCxnSpPr>
        <xdr:cNvPr id="75" name="直線コネクタ 74"/>
        <xdr:cNvCxnSpPr/>
      </xdr:nvCxnSpPr>
      <xdr:spPr>
        <a:xfrm>
          <a:off x="1320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5" name="円/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45720</xdr:rowOff>
    </xdr:from>
    <xdr:to>
      <xdr:col>4</xdr:col>
      <xdr:colOff>396875</xdr:colOff>
      <xdr:row>38</xdr:row>
      <xdr:rowOff>147320</xdr:rowOff>
    </xdr:to>
    <xdr:sp macro="" textlink="">
      <xdr:nvSpPr>
        <xdr:cNvPr id="89" name="円/楕円 88"/>
        <xdr:cNvSpPr/>
      </xdr:nvSpPr>
      <xdr:spPr>
        <a:xfrm>
          <a:off x="3048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132097</xdr:rowOff>
    </xdr:from>
    <xdr:ext cx="762000" cy="259045"/>
    <xdr:sp macro="" textlink="">
      <xdr:nvSpPr>
        <xdr:cNvPr id="90" name="テキスト ボックス 89"/>
        <xdr:cNvSpPr txBox="1"/>
      </xdr:nvSpPr>
      <xdr:spPr>
        <a:xfrm>
          <a:off x="2717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53340</xdr:rowOff>
    </xdr:from>
    <xdr:to>
      <xdr:col>3</xdr:col>
      <xdr:colOff>193675</xdr:colOff>
      <xdr:row>38</xdr:row>
      <xdr:rowOff>154940</xdr:rowOff>
    </xdr:to>
    <xdr:sp macro="" textlink="">
      <xdr:nvSpPr>
        <xdr:cNvPr id="91" name="円/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3" name="円/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前年度より</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ポイント増加し、類似団体平均値を</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ポイント上回った。</a:t>
          </a:r>
          <a:endParaRPr lang="ja-JP" altLang="ja-JP" sz="1300">
            <a:effectLst/>
            <a:latin typeface="+mj-ea"/>
            <a:ea typeface="+mj-ea"/>
          </a:endParaRPr>
        </a:p>
        <a:p>
          <a:r>
            <a:rPr kumimoji="1" lang="ja-JP" altLang="ja-JP" sz="1300">
              <a:solidFill>
                <a:schemeClr val="dk1"/>
              </a:solidFill>
              <a:effectLst/>
              <a:latin typeface="+mj-ea"/>
              <a:ea typeface="+mj-ea"/>
              <a:cs typeface="+mn-cs"/>
            </a:rPr>
            <a:t>　市面積が広く、人口が散在しているため行政効率が悪く公共施設は多いが、引き続き市民サービスの向上を図りながら運営経費の節減を図り、経常的な物件費の削減に努める。</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48079</xdr:rowOff>
    </xdr:to>
    <xdr:cxnSp macro="">
      <xdr:nvCxnSpPr>
        <xdr:cNvPr id="129" name="直線コネクタ 128"/>
        <xdr:cNvCxnSpPr/>
      </xdr:nvCxnSpPr>
      <xdr:spPr>
        <a:xfrm>
          <a:off x="15671800" y="2930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15421</xdr:rowOff>
    </xdr:to>
    <xdr:cxnSp macro="">
      <xdr:nvCxnSpPr>
        <xdr:cNvPr id="132" name="直線コネクタ 131"/>
        <xdr:cNvCxnSpPr/>
      </xdr:nvCxnSpPr>
      <xdr:spPr>
        <a:xfrm>
          <a:off x="14782800" y="28212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16</xdr:row>
      <xdr:rowOff>88900</xdr:rowOff>
    </xdr:to>
    <xdr:cxnSp macro="">
      <xdr:nvCxnSpPr>
        <xdr:cNvPr id="135" name="直線コネクタ 134"/>
        <xdr:cNvCxnSpPr/>
      </xdr:nvCxnSpPr>
      <xdr:spPr>
        <a:xfrm flipV="1">
          <a:off x="13893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110671</xdr:rowOff>
    </xdr:to>
    <xdr:cxnSp macro="">
      <xdr:nvCxnSpPr>
        <xdr:cNvPr id="138" name="直線コネクタ 137"/>
        <xdr:cNvCxnSpPr/>
      </xdr:nvCxnSpPr>
      <xdr:spPr>
        <a:xfrm flipV="1">
          <a:off x="13004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48" name="円/楕円 147"/>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140806</xdr:rowOff>
    </xdr:from>
    <xdr:ext cx="762000" cy="259045"/>
    <xdr:sp macro="" textlink="">
      <xdr:nvSpPr>
        <xdr:cNvPr id="149" name="物件費該当値テキスト"/>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52" name="円/楕円 151"/>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138991</xdr:rowOff>
    </xdr:from>
    <xdr:ext cx="762000" cy="259045"/>
    <xdr:sp macro="" textlink="">
      <xdr:nvSpPr>
        <xdr:cNvPr id="153" name="テキスト ボックス 152"/>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4" name="円/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5" name="テキスト ボックス 154"/>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59871</xdr:rowOff>
    </xdr:from>
    <xdr:to>
      <xdr:col>19</xdr:col>
      <xdr:colOff>6350</xdr:colOff>
      <xdr:row>16</xdr:row>
      <xdr:rowOff>161471</xdr:rowOff>
    </xdr:to>
    <xdr:sp macro="" textlink="">
      <xdr:nvSpPr>
        <xdr:cNvPr id="156" name="円/楕円 155"/>
        <xdr:cNvSpPr/>
      </xdr:nvSpPr>
      <xdr:spPr>
        <a:xfrm>
          <a:off x="12954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146248</xdr:rowOff>
    </xdr:from>
    <xdr:ext cx="762000" cy="259045"/>
    <xdr:sp macro="" textlink="">
      <xdr:nvSpPr>
        <xdr:cNvPr id="157" name="テキスト ボックス 156"/>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前年度に比べ</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ポイント減少したが、類似団体平均値よりも下回っている。</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引き続き扶助費における資格審査の適正化に努めるとともに</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各種手当等の事務を適正に行う。</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152400</xdr:rowOff>
    </xdr:from>
    <xdr:to>
      <xdr:col>7</xdr:col>
      <xdr:colOff>15875</xdr:colOff>
      <xdr:row>55</xdr:row>
      <xdr:rowOff>95250</xdr:rowOff>
    </xdr:to>
    <xdr:cxnSp macro="">
      <xdr:nvCxnSpPr>
        <xdr:cNvPr id="190" name="直線コネクタ 189"/>
        <xdr:cNvCxnSpPr/>
      </xdr:nvCxnSpPr>
      <xdr:spPr>
        <a:xfrm>
          <a:off x="3987800" y="941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152400</xdr:rowOff>
    </xdr:from>
    <xdr:to>
      <xdr:col>5</xdr:col>
      <xdr:colOff>549275</xdr:colOff>
      <xdr:row>55</xdr:row>
      <xdr:rowOff>82550</xdr:rowOff>
    </xdr:to>
    <xdr:cxnSp macro="">
      <xdr:nvCxnSpPr>
        <xdr:cNvPr id="193" name="直線コネクタ 192"/>
        <xdr:cNvCxnSpPr/>
      </xdr:nvCxnSpPr>
      <xdr:spPr>
        <a:xfrm flipV="1">
          <a:off x="3098800" y="9410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82550</xdr:rowOff>
    </xdr:to>
    <xdr:cxnSp macro="">
      <xdr:nvCxnSpPr>
        <xdr:cNvPr id="196" name="直線コネクタ 195"/>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69850</xdr:rowOff>
    </xdr:to>
    <xdr:cxnSp macro="">
      <xdr:nvCxnSpPr>
        <xdr:cNvPr id="199" name="直線コネクタ 198"/>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9" name="円/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101600</xdr:rowOff>
    </xdr:from>
    <xdr:to>
      <xdr:col>5</xdr:col>
      <xdr:colOff>600075</xdr:colOff>
      <xdr:row>55</xdr:row>
      <xdr:rowOff>31750</xdr:rowOff>
    </xdr:to>
    <xdr:sp macro="" textlink="">
      <xdr:nvSpPr>
        <xdr:cNvPr id="211" name="円/楕円 210"/>
        <xdr:cNvSpPr/>
      </xdr:nvSpPr>
      <xdr:spPr>
        <a:xfrm>
          <a:off x="3937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41927</xdr:rowOff>
    </xdr:from>
    <xdr:ext cx="736600" cy="259045"/>
    <xdr:sp macro="" textlink="">
      <xdr:nvSpPr>
        <xdr:cNvPr id="212" name="テキスト ボックス 211"/>
        <xdr:cNvSpPr txBox="1"/>
      </xdr:nvSpPr>
      <xdr:spPr>
        <a:xfrm>
          <a:off x="3606800" y="912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31750</xdr:rowOff>
    </xdr:from>
    <xdr:to>
      <xdr:col>4</xdr:col>
      <xdr:colOff>396875</xdr:colOff>
      <xdr:row>55</xdr:row>
      <xdr:rowOff>133350</xdr:rowOff>
    </xdr:to>
    <xdr:sp macro="" textlink="">
      <xdr:nvSpPr>
        <xdr:cNvPr id="213" name="円/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7" name="円/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a:t>
          </a:r>
          <a:r>
            <a:rPr kumimoji="1" lang="ja-JP" altLang="en-US" sz="1300">
              <a:solidFill>
                <a:schemeClr val="dk1"/>
              </a:solidFill>
              <a:effectLst/>
              <a:latin typeface="+mn-lt"/>
              <a:ea typeface="+mn-ea"/>
              <a:cs typeface="+mn-cs"/>
            </a:rPr>
            <a:t>同数値であり、</a:t>
          </a:r>
          <a:r>
            <a:rPr kumimoji="1" lang="ja-JP" altLang="ja-JP" sz="1300">
              <a:solidFill>
                <a:schemeClr val="dk1"/>
              </a:solidFill>
              <a:effectLst/>
              <a:latin typeface="+mn-lt"/>
              <a:ea typeface="+mn-ea"/>
              <a:cs typeface="+mn-cs"/>
            </a:rPr>
            <a:t>類似団体平均値を下回っ</a:t>
          </a:r>
          <a:r>
            <a:rPr kumimoji="1" lang="ja-JP" altLang="en-US" sz="1300">
              <a:solidFill>
                <a:schemeClr val="dk1"/>
              </a:solidFill>
              <a:effectLst/>
              <a:latin typeface="+mn-lt"/>
              <a:ea typeface="+mn-ea"/>
              <a:cs typeface="+mn-cs"/>
            </a:rPr>
            <a:t>たままである。</a:t>
          </a:r>
          <a:endParaRPr lang="ja-JP" altLang="ja-JP" sz="1300">
            <a:effectLst/>
          </a:endParaRPr>
        </a:p>
        <a:p>
          <a:r>
            <a:rPr kumimoji="1" lang="ja-JP" altLang="ja-JP" sz="1300">
              <a:solidFill>
                <a:schemeClr val="dk1"/>
              </a:solidFill>
              <a:effectLst/>
              <a:latin typeface="+mn-lt"/>
              <a:ea typeface="+mn-ea"/>
              <a:cs typeface="+mn-cs"/>
            </a:rPr>
            <a:t>　今後とも行財政運営の健全化を図り、より一層の経費削減に努める。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161290</xdr:rowOff>
    </xdr:to>
    <xdr:cxnSp macro="">
      <xdr:nvCxnSpPr>
        <xdr:cNvPr id="251" name="直線コネクタ 250"/>
        <xdr:cNvCxnSpPr/>
      </xdr:nvCxnSpPr>
      <xdr:spPr>
        <a:xfrm>
          <a:off x="15671800" y="9591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55</xdr:row>
      <xdr:rowOff>161290</xdr:rowOff>
    </xdr:to>
    <xdr:cxnSp macro="">
      <xdr:nvCxnSpPr>
        <xdr:cNvPr id="254" name="直線コネクタ 253"/>
        <xdr:cNvCxnSpPr/>
      </xdr:nvCxnSpPr>
      <xdr:spPr>
        <a:xfrm>
          <a:off x="14782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55</xdr:row>
      <xdr:rowOff>146050</xdr:rowOff>
    </xdr:to>
    <xdr:cxnSp macro="">
      <xdr:nvCxnSpPr>
        <xdr:cNvPr id="257" name="直線コネクタ 256"/>
        <xdr:cNvCxnSpPr/>
      </xdr:nvCxnSpPr>
      <xdr:spPr>
        <a:xfrm>
          <a:off x="13893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130810</xdr:rowOff>
    </xdr:to>
    <xdr:cxnSp macro="">
      <xdr:nvCxnSpPr>
        <xdr:cNvPr id="260" name="直線コネクタ 259"/>
        <xdr:cNvCxnSpPr/>
      </xdr:nvCxnSpPr>
      <xdr:spPr>
        <a:xfrm flipV="1">
          <a:off x="13004800" y="953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70" name="円/楕円 269"/>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71"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6" name="円/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8" name="円/楕円 277"/>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9" name="テキスト ボックス 278"/>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前年度と比べ</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ポイント増加し、類似団体平均値を</a:t>
          </a:r>
          <a:r>
            <a:rPr kumimoji="1" lang="en-US" altLang="ja-JP" sz="1300">
              <a:solidFill>
                <a:schemeClr val="dk1"/>
              </a:solidFill>
              <a:effectLst/>
              <a:latin typeface="+mj-ea"/>
              <a:ea typeface="+mj-ea"/>
              <a:cs typeface="+mn-cs"/>
            </a:rPr>
            <a:t>5.2</a:t>
          </a:r>
          <a:r>
            <a:rPr kumimoji="1" lang="ja-JP" altLang="ja-JP" sz="1300">
              <a:solidFill>
                <a:schemeClr val="dk1"/>
              </a:solidFill>
              <a:effectLst/>
              <a:latin typeface="+mj-ea"/>
              <a:ea typeface="+mj-ea"/>
              <a:cs typeface="+mn-cs"/>
            </a:rPr>
            <a:t>ポイント上回っている。これは公営企業会計に対する繰出金が多額になっていることが要因である。</a:t>
          </a:r>
          <a:endParaRPr lang="ja-JP" altLang="ja-JP" sz="1300">
            <a:effectLst/>
            <a:latin typeface="+mj-ea"/>
            <a:ea typeface="+mj-ea"/>
          </a:endParaRPr>
        </a:p>
        <a:p>
          <a:r>
            <a:rPr kumimoji="1" lang="ja-JP" altLang="ja-JP" sz="1300">
              <a:solidFill>
                <a:schemeClr val="dk1"/>
              </a:solidFill>
              <a:effectLst/>
              <a:latin typeface="+mj-ea"/>
              <a:ea typeface="+mj-ea"/>
              <a:cs typeface="+mn-cs"/>
            </a:rPr>
            <a:t>　今後は、美祢市行政改革大綱に基づき見直しや削減を行うとともに、公営企業会計の健全化に取り組む。</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97282</xdr:rowOff>
    </xdr:to>
    <xdr:cxnSp macro="">
      <xdr:nvCxnSpPr>
        <xdr:cNvPr id="309" name="直線コネクタ 308"/>
        <xdr:cNvCxnSpPr/>
      </xdr:nvCxnSpPr>
      <xdr:spPr>
        <a:xfrm>
          <a:off x="15671800" y="63677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12" name="直線コネクタ 311"/>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10414</xdr:rowOff>
    </xdr:to>
    <xdr:cxnSp macro="">
      <xdr:nvCxnSpPr>
        <xdr:cNvPr id="315" name="直線コネクタ 314"/>
        <xdr:cNvCxnSpPr/>
      </xdr:nvCxnSpPr>
      <xdr:spPr>
        <a:xfrm flipV="1">
          <a:off x="13893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10414</xdr:rowOff>
    </xdr:from>
    <xdr:to>
      <xdr:col>20</xdr:col>
      <xdr:colOff>158750</xdr:colOff>
      <xdr:row>37</xdr:row>
      <xdr:rowOff>24130</xdr:rowOff>
    </xdr:to>
    <xdr:cxnSp macro="">
      <xdr:nvCxnSpPr>
        <xdr:cNvPr id="318" name="直線コネクタ 317"/>
        <xdr:cNvCxnSpPr/>
      </xdr:nvCxnSpPr>
      <xdr:spPr>
        <a:xfrm flipV="1">
          <a:off x="13004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8" name="円/楕円 327"/>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9"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30" name="円/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32" name="円/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131064</xdr:rowOff>
    </xdr:from>
    <xdr:to>
      <xdr:col>20</xdr:col>
      <xdr:colOff>209550</xdr:colOff>
      <xdr:row>37</xdr:row>
      <xdr:rowOff>61214</xdr:rowOff>
    </xdr:to>
    <xdr:sp macro="" textlink="">
      <xdr:nvSpPr>
        <xdr:cNvPr id="334" name="円/楕円 333"/>
        <xdr:cNvSpPr/>
      </xdr:nvSpPr>
      <xdr:spPr>
        <a:xfrm>
          <a:off x="13843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35" name="テキスト ボックス 33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前年度より</a:t>
          </a:r>
          <a:r>
            <a:rPr kumimoji="1" lang="en-US" altLang="ja-JP" sz="1300">
              <a:solidFill>
                <a:schemeClr val="dk1"/>
              </a:solidFill>
              <a:effectLst/>
              <a:latin typeface="+mj-ea"/>
              <a:ea typeface="+mj-ea"/>
              <a:cs typeface="+mn-cs"/>
            </a:rPr>
            <a:t>0.9</a:t>
          </a:r>
          <a:r>
            <a:rPr kumimoji="1" lang="ja-JP" altLang="ja-JP" sz="1300">
              <a:solidFill>
                <a:schemeClr val="dk1"/>
              </a:solidFill>
              <a:effectLst/>
              <a:latin typeface="+mj-ea"/>
              <a:ea typeface="+mj-ea"/>
              <a:cs typeface="+mn-cs"/>
            </a:rPr>
            <a:t>ポイント減少した。適債事業の効率的選択により新規の市債発行を抑制しているところであるが、平成</a:t>
          </a:r>
          <a:r>
            <a:rPr kumimoji="1" lang="en-US" altLang="ja-JP" sz="1300">
              <a:solidFill>
                <a:schemeClr val="dk1"/>
              </a:solidFill>
              <a:effectLst/>
              <a:latin typeface="+mj-ea"/>
              <a:ea typeface="+mj-ea"/>
              <a:cs typeface="+mn-cs"/>
            </a:rPr>
            <a:t>24</a:t>
          </a:r>
          <a:r>
            <a:rPr kumimoji="1" lang="ja-JP" altLang="ja-JP" sz="1300">
              <a:solidFill>
                <a:schemeClr val="dk1"/>
              </a:solidFill>
              <a:effectLst/>
              <a:latin typeface="+mj-ea"/>
              <a:ea typeface="+mj-ea"/>
              <a:cs typeface="+mn-cs"/>
            </a:rPr>
            <a:t>年度に土地開発公社の解散にあたり、第三セクター等改革推進債の借入を行っていることから数値に大きく変化はない。</a:t>
          </a:r>
          <a:endParaRPr lang="ja-JP" altLang="ja-JP" sz="1300">
            <a:effectLst/>
            <a:latin typeface="+mj-ea"/>
            <a:ea typeface="+mj-ea"/>
          </a:endParaRPr>
        </a:p>
        <a:p>
          <a:r>
            <a:rPr kumimoji="1" lang="ja-JP" altLang="ja-JP" sz="1300">
              <a:solidFill>
                <a:schemeClr val="dk1"/>
              </a:solidFill>
              <a:effectLst/>
              <a:latin typeface="+mj-ea"/>
              <a:ea typeface="+mj-ea"/>
              <a:cs typeface="+mn-cs"/>
            </a:rPr>
            <a:t>　引き続き新発債の抑制に努め、後年度負担の軽減を図ることとしている。</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20320</xdr:rowOff>
    </xdr:to>
    <xdr:cxnSp macro="">
      <xdr:nvCxnSpPr>
        <xdr:cNvPr id="369" name="直線コネクタ 368"/>
        <xdr:cNvCxnSpPr/>
      </xdr:nvCxnSpPr>
      <xdr:spPr>
        <a:xfrm flipV="1">
          <a:off x="3987800" y="128619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14605</xdr:rowOff>
    </xdr:from>
    <xdr:to>
      <xdr:col>5</xdr:col>
      <xdr:colOff>549275</xdr:colOff>
      <xdr:row>75</xdr:row>
      <xdr:rowOff>20320</xdr:rowOff>
    </xdr:to>
    <xdr:cxnSp macro="">
      <xdr:nvCxnSpPr>
        <xdr:cNvPr id="372" name="直線コネクタ 371"/>
        <xdr:cNvCxnSpPr/>
      </xdr:nvCxnSpPr>
      <xdr:spPr>
        <a:xfrm>
          <a:off x="3098800" y="12873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xdr:rowOff>
    </xdr:from>
    <xdr:to>
      <xdr:col>4</xdr:col>
      <xdr:colOff>346075</xdr:colOff>
      <xdr:row>75</xdr:row>
      <xdr:rowOff>14605</xdr:rowOff>
    </xdr:to>
    <xdr:cxnSp macro="">
      <xdr:nvCxnSpPr>
        <xdr:cNvPr id="375" name="直線コネクタ 374"/>
        <xdr:cNvCxnSpPr/>
      </xdr:nvCxnSpPr>
      <xdr:spPr>
        <a:xfrm>
          <a:off x="2209800" y="128619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3175</xdr:rowOff>
    </xdr:from>
    <xdr:to>
      <xdr:col>3</xdr:col>
      <xdr:colOff>142875</xdr:colOff>
      <xdr:row>75</xdr:row>
      <xdr:rowOff>3175</xdr:rowOff>
    </xdr:to>
    <xdr:cxnSp macro="">
      <xdr:nvCxnSpPr>
        <xdr:cNvPr id="378" name="直線コネクタ 377"/>
        <xdr:cNvCxnSpPr/>
      </xdr:nvCxnSpPr>
      <xdr:spPr>
        <a:xfrm>
          <a:off x="1320800" y="12861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8" name="円/楕円 387"/>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9"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140970</xdr:rowOff>
    </xdr:from>
    <xdr:to>
      <xdr:col>5</xdr:col>
      <xdr:colOff>600075</xdr:colOff>
      <xdr:row>75</xdr:row>
      <xdr:rowOff>71120</xdr:rowOff>
    </xdr:to>
    <xdr:sp macro="" textlink="">
      <xdr:nvSpPr>
        <xdr:cNvPr id="390" name="円/楕円 389"/>
        <xdr:cNvSpPr/>
      </xdr:nvSpPr>
      <xdr:spPr>
        <a:xfrm>
          <a:off x="3937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81297</xdr:rowOff>
    </xdr:from>
    <xdr:ext cx="736600" cy="259045"/>
    <xdr:sp macro="" textlink="">
      <xdr:nvSpPr>
        <xdr:cNvPr id="391" name="テキスト ボックス 390"/>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135255</xdr:rowOff>
    </xdr:from>
    <xdr:to>
      <xdr:col>4</xdr:col>
      <xdr:colOff>396875</xdr:colOff>
      <xdr:row>75</xdr:row>
      <xdr:rowOff>65405</xdr:rowOff>
    </xdr:to>
    <xdr:sp macro="" textlink="">
      <xdr:nvSpPr>
        <xdr:cNvPr id="392" name="円/楕円 391"/>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75582</xdr:rowOff>
    </xdr:from>
    <xdr:ext cx="762000" cy="259045"/>
    <xdr:sp macro="" textlink="">
      <xdr:nvSpPr>
        <xdr:cNvPr id="393" name="テキスト ボックス 392"/>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123825</xdr:rowOff>
    </xdr:from>
    <xdr:to>
      <xdr:col>3</xdr:col>
      <xdr:colOff>193675</xdr:colOff>
      <xdr:row>75</xdr:row>
      <xdr:rowOff>53975</xdr:rowOff>
    </xdr:to>
    <xdr:sp macro="" textlink="">
      <xdr:nvSpPr>
        <xdr:cNvPr id="394" name="円/楕円 393"/>
        <xdr:cNvSpPr/>
      </xdr:nvSpPr>
      <xdr:spPr>
        <a:xfrm>
          <a:off x="2159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64152</xdr:rowOff>
    </xdr:from>
    <xdr:ext cx="762000" cy="259045"/>
    <xdr:sp macro="" textlink="">
      <xdr:nvSpPr>
        <xdr:cNvPr id="395" name="テキスト ボックス 394"/>
        <xdr:cNvSpPr txBox="1"/>
      </xdr:nvSpPr>
      <xdr:spPr>
        <a:xfrm>
          <a:off x="1828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123825</xdr:rowOff>
    </xdr:from>
    <xdr:to>
      <xdr:col>1</xdr:col>
      <xdr:colOff>676275</xdr:colOff>
      <xdr:row>75</xdr:row>
      <xdr:rowOff>53975</xdr:rowOff>
    </xdr:to>
    <xdr:sp macro="" textlink="">
      <xdr:nvSpPr>
        <xdr:cNvPr id="396" name="円/楕円 395"/>
        <xdr:cNvSpPr/>
      </xdr:nvSpPr>
      <xdr:spPr>
        <a:xfrm>
          <a:off x="1270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64152</xdr:rowOff>
    </xdr:from>
    <xdr:ext cx="762000" cy="259045"/>
    <xdr:sp macro="" textlink="">
      <xdr:nvSpPr>
        <xdr:cNvPr id="397" name="テキスト ボックス 396"/>
        <xdr:cNvSpPr txBox="1"/>
      </xdr:nvSpPr>
      <xdr:spPr>
        <a:xfrm>
          <a:off x="939800" y="125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前年度と比べ</a:t>
          </a:r>
          <a:r>
            <a:rPr kumimoji="1" lang="en-US" altLang="ja-JP" sz="1300">
              <a:solidFill>
                <a:schemeClr val="dk1"/>
              </a:solidFill>
              <a:effectLst/>
              <a:latin typeface="+mj-ea"/>
              <a:ea typeface="+mj-ea"/>
              <a:cs typeface="+mn-cs"/>
            </a:rPr>
            <a:t>1.3</a:t>
          </a:r>
          <a:r>
            <a:rPr kumimoji="1" lang="ja-JP" altLang="ja-JP" sz="1300">
              <a:solidFill>
                <a:schemeClr val="dk1"/>
              </a:solidFill>
              <a:effectLst/>
              <a:latin typeface="+mj-ea"/>
              <a:ea typeface="+mj-ea"/>
              <a:cs typeface="+mn-cs"/>
            </a:rPr>
            <a:t>ポイント上昇して、類似団体平均値を上回った。</a:t>
          </a:r>
          <a:endParaRPr lang="ja-JP" altLang="ja-JP" sz="1300">
            <a:effectLst/>
            <a:latin typeface="+mj-ea"/>
            <a:ea typeface="+mj-ea"/>
          </a:endParaRPr>
        </a:p>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年度は物件費、扶助費、補助費の比率が大きくなったことが主な理由である。</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88137</xdr:rowOff>
    </xdr:to>
    <xdr:cxnSp macro="">
      <xdr:nvCxnSpPr>
        <xdr:cNvPr id="428" name="直線コネクタ 427"/>
        <xdr:cNvCxnSpPr/>
      </xdr:nvCxnSpPr>
      <xdr:spPr>
        <a:xfrm>
          <a:off x="15671800" y="135732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5842</xdr:rowOff>
    </xdr:from>
    <xdr:to>
      <xdr:col>22</xdr:col>
      <xdr:colOff>565150</xdr:colOff>
      <xdr:row>79</xdr:row>
      <xdr:rowOff>28702</xdr:rowOff>
    </xdr:to>
    <xdr:cxnSp macro="">
      <xdr:nvCxnSpPr>
        <xdr:cNvPr id="431" name="直線コネクタ 430"/>
        <xdr:cNvCxnSpPr/>
      </xdr:nvCxnSpPr>
      <xdr:spPr>
        <a:xfrm>
          <a:off x="14782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79</xdr:row>
      <xdr:rowOff>5842</xdr:rowOff>
    </xdr:to>
    <xdr:cxnSp macro="">
      <xdr:nvCxnSpPr>
        <xdr:cNvPr id="434" name="直線コネクタ 433"/>
        <xdr:cNvCxnSpPr/>
      </xdr:nvCxnSpPr>
      <xdr:spPr>
        <a:xfrm>
          <a:off x="13893800" y="13536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140715</xdr:rowOff>
    </xdr:from>
    <xdr:to>
      <xdr:col>20</xdr:col>
      <xdr:colOff>158750</xdr:colOff>
      <xdr:row>78</xdr:row>
      <xdr:rowOff>163576</xdr:rowOff>
    </xdr:to>
    <xdr:cxnSp macro="">
      <xdr:nvCxnSpPr>
        <xdr:cNvPr id="437" name="直線コネクタ 436"/>
        <xdr:cNvCxnSpPr/>
      </xdr:nvCxnSpPr>
      <xdr:spPr>
        <a:xfrm>
          <a:off x="13004800" y="135138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47" name="円/楕円 446"/>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9414</xdr:rowOff>
    </xdr:from>
    <xdr:ext cx="762000" cy="259045"/>
    <xdr:sp macro="" textlink="">
      <xdr:nvSpPr>
        <xdr:cNvPr id="448" name="公債費以外該当値テキスト"/>
        <xdr:cNvSpPr txBox="1"/>
      </xdr:nvSpPr>
      <xdr:spPr>
        <a:xfrm>
          <a:off x="165989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49" name="円/楕円 448"/>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50" name="テキスト ボックス 449"/>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126492</xdr:rowOff>
    </xdr:from>
    <xdr:to>
      <xdr:col>21</xdr:col>
      <xdr:colOff>412750</xdr:colOff>
      <xdr:row>79</xdr:row>
      <xdr:rowOff>56642</xdr:rowOff>
    </xdr:to>
    <xdr:sp macro="" textlink="">
      <xdr:nvSpPr>
        <xdr:cNvPr id="451" name="円/楕円 450"/>
        <xdr:cNvSpPr/>
      </xdr:nvSpPr>
      <xdr:spPr>
        <a:xfrm>
          <a:off x="14732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41419</xdr:rowOff>
    </xdr:from>
    <xdr:ext cx="762000" cy="259045"/>
    <xdr:sp macro="" textlink="">
      <xdr:nvSpPr>
        <xdr:cNvPr id="452" name="テキスト ボックス 451"/>
        <xdr:cNvSpPr txBox="1"/>
      </xdr:nvSpPr>
      <xdr:spPr>
        <a:xfrm>
          <a:off x="14401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112776</xdr:rowOff>
    </xdr:from>
    <xdr:to>
      <xdr:col>20</xdr:col>
      <xdr:colOff>209550</xdr:colOff>
      <xdr:row>79</xdr:row>
      <xdr:rowOff>42926</xdr:rowOff>
    </xdr:to>
    <xdr:sp macro="" textlink="">
      <xdr:nvSpPr>
        <xdr:cNvPr id="453" name="円/楕円 452"/>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27703</xdr:rowOff>
    </xdr:from>
    <xdr:ext cx="762000" cy="259045"/>
    <xdr:sp macro="" textlink="">
      <xdr:nvSpPr>
        <xdr:cNvPr id="454" name="テキスト ボックス 453"/>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89915</xdr:rowOff>
    </xdr:from>
    <xdr:to>
      <xdr:col>19</xdr:col>
      <xdr:colOff>6350</xdr:colOff>
      <xdr:row>79</xdr:row>
      <xdr:rowOff>20065</xdr:rowOff>
    </xdr:to>
    <xdr:sp macro="" textlink="">
      <xdr:nvSpPr>
        <xdr:cNvPr id="455" name="円/楕円 454"/>
        <xdr:cNvSpPr/>
      </xdr:nvSpPr>
      <xdr:spPr>
        <a:xfrm>
          <a:off x="12954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4842</xdr:rowOff>
    </xdr:from>
    <xdr:ext cx="762000" cy="259045"/>
    <xdr:sp macro="" textlink="">
      <xdr:nvSpPr>
        <xdr:cNvPr id="456" name="テキスト ボックス 455"/>
        <xdr:cNvSpPr txBox="1"/>
      </xdr:nvSpPr>
      <xdr:spPr>
        <a:xfrm>
          <a:off x="12623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山口県美祢市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86010</xdr:rowOff>
    </xdr:from>
    <xdr:to>
      <xdr:col>4</xdr:col>
      <xdr:colOff>1117600</xdr:colOff>
      <xdr:row>14</xdr:row>
      <xdr:rowOff>87120</xdr:rowOff>
    </xdr:to>
    <xdr:cxnSp macro="">
      <xdr:nvCxnSpPr>
        <xdr:cNvPr id="52" name="直線コネクタ 51"/>
        <xdr:cNvCxnSpPr/>
      </xdr:nvCxnSpPr>
      <xdr:spPr bwMode="auto">
        <a:xfrm>
          <a:off x="5003800" y="2533935"/>
          <a:ext cx="647700" cy="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86010</xdr:rowOff>
    </xdr:from>
    <xdr:to>
      <xdr:col>4</xdr:col>
      <xdr:colOff>469900</xdr:colOff>
      <xdr:row>14</xdr:row>
      <xdr:rowOff>150883</xdr:rowOff>
    </xdr:to>
    <xdr:cxnSp macro="">
      <xdr:nvCxnSpPr>
        <xdr:cNvPr id="55" name="直線コネクタ 54"/>
        <xdr:cNvCxnSpPr/>
      </xdr:nvCxnSpPr>
      <xdr:spPr bwMode="auto">
        <a:xfrm flipV="1">
          <a:off x="4305300" y="2533935"/>
          <a:ext cx="698500" cy="64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125101</xdr:rowOff>
    </xdr:from>
    <xdr:to>
      <xdr:col>3</xdr:col>
      <xdr:colOff>904875</xdr:colOff>
      <xdr:row>14</xdr:row>
      <xdr:rowOff>150883</xdr:rowOff>
    </xdr:to>
    <xdr:cxnSp macro="">
      <xdr:nvCxnSpPr>
        <xdr:cNvPr id="58" name="直線コネクタ 57"/>
        <xdr:cNvCxnSpPr/>
      </xdr:nvCxnSpPr>
      <xdr:spPr bwMode="auto">
        <a:xfrm>
          <a:off x="3606800" y="2573026"/>
          <a:ext cx="698500" cy="2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59166</xdr:rowOff>
    </xdr:from>
    <xdr:to>
      <xdr:col>3</xdr:col>
      <xdr:colOff>206375</xdr:colOff>
      <xdr:row>14</xdr:row>
      <xdr:rowOff>125101</xdr:rowOff>
    </xdr:to>
    <xdr:cxnSp macro="">
      <xdr:nvCxnSpPr>
        <xdr:cNvPr id="61" name="直線コネクタ 60"/>
        <xdr:cNvCxnSpPr/>
      </xdr:nvCxnSpPr>
      <xdr:spPr bwMode="auto">
        <a:xfrm>
          <a:off x="2908300" y="2507091"/>
          <a:ext cx="698500" cy="65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36320</xdr:rowOff>
    </xdr:from>
    <xdr:to>
      <xdr:col>5</xdr:col>
      <xdr:colOff>34925</xdr:colOff>
      <xdr:row>14</xdr:row>
      <xdr:rowOff>137920</xdr:rowOff>
    </xdr:to>
    <xdr:sp macro="" textlink="">
      <xdr:nvSpPr>
        <xdr:cNvPr id="71" name="円/楕円 70"/>
        <xdr:cNvSpPr/>
      </xdr:nvSpPr>
      <xdr:spPr bwMode="auto">
        <a:xfrm>
          <a:off x="5600700" y="248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52847</xdr:rowOff>
    </xdr:from>
    <xdr:ext cx="762000" cy="259045"/>
    <xdr:sp macro="" textlink="">
      <xdr:nvSpPr>
        <xdr:cNvPr id="72" name="人口1人当たり決算額の推移該当値テキスト130"/>
        <xdr:cNvSpPr txBox="1"/>
      </xdr:nvSpPr>
      <xdr:spPr>
        <a:xfrm>
          <a:off x="5740400" y="232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125,859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35210</xdr:rowOff>
    </xdr:from>
    <xdr:to>
      <xdr:col>4</xdr:col>
      <xdr:colOff>520700</xdr:colOff>
      <xdr:row>14</xdr:row>
      <xdr:rowOff>136810</xdr:rowOff>
    </xdr:to>
    <xdr:sp macro="" textlink="">
      <xdr:nvSpPr>
        <xdr:cNvPr id="73" name="円/楕円 72"/>
        <xdr:cNvSpPr/>
      </xdr:nvSpPr>
      <xdr:spPr bwMode="auto">
        <a:xfrm>
          <a:off x="4953000" y="248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146987</xdr:rowOff>
    </xdr:from>
    <xdr:ext cx="736600" cy="259045"/>
    <xdr:sp macro="" textlink="">
      <xdr:nvSpPr>
        <xdr:cNvPr id="74" name="テキスト ボックス 73"/>
        <xdr:cNvSpPr txBox="1"/>
      </xdr:nvSpPr>
      <xdr:spPr>
        <a:xfrm>
          <a:off x="4622800" y="2252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125,927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100083</xdr:rowOff>
    </xdr:from>
    <xdr:to>
      <xdr:col>3</xdr:col>
      <xdr:colOff>955675</xdr:colOff>
      <xdr:row>15</xdr:row>
      <xdr:rowOff>30233</xdr:rowOff>
    </xdr:to>
    <xdr:sp macro="" textlink="">
      <xdr:nvSpPr>
        <xdr:cNvPr id="75" name="円/楕円 74"/>
        <xdr:cNvSpPr/>
      </xdr:nvSpPr>
      <xdr:spPr bwMode="auto">
        <a:xfrm>
          <a:off x="4254500" y="254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40410</xdr:rowOff>
    </xdr:from>
    <xdr:ext cx="762000" cy="259045"/>
    <xdr:sp macro="" textlink="">
      <xdr:nvSpPr>
        <xdr:cNvPr id="76" name="テキスト ボックス 75"/>
        <xdr:cNvSpPr txBox="1"/>
      </xdr:nvSpPr>
      <xdr:spPr>
        <a:xfrm>
          <a:off x="3924300" y="231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74301</xdr:rowOff>
    </xdr:from>
    <xdr:to>
      <xdr:col>3</xdr:col>
      <xdr:colOff>257175</xdr:colOff>
      <xdr:row>15</xdr:row>
      <xdr:rowOff>4451</xdr:rowOff>
    </xdr:to>
    <xdr:sp macro="" textlink="">
      <xdr:nvSpPr>
        <xdr:cNvPr id="77" name="円/楕円 76"/>
        <xdr:cNvSpPr/>
      </xdr:nvSpPr>
      <xdr:spPr bwMode="auto">
        <a:xfrm>
          <a:off x="3556000" y="2522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14628</xdr:rowOff>
    </xdr:from>
    <xdr:ext cx="762000" cy="259045"/>
    <xdr:sp macro="" textlink="">
      <xdr:nvSpPr>
        <xdr:cNvPr id="78" name="テキスト ボックス 77"/>
        <xdr:cNvSpPr txBox="1"/>
      </xdr:nvSpPr>
      <xdr:spPr>
        <a:xfrm>
          <a:off x="3225800" y="229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123,533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8366</xdr:rowOff>
    </xdr:from>
    <xdr:to>
      <xdr:col>2</xdr:col>
      <xdr:colOff>692150</xdr:colOff>
      <xdr:row>14</xdr:row>
      <xdr:rowOff>109966</xdr:rowOff>
    </xdr:to>
    <xdr:sp macro="" textlink="">
      <xdr:nvSpPr>
        <xdr:cNvPr id="79" name="円/楕円 78"/>
        <xdr:cNvSpPr/>
      </xdr:nvSpPr>
      <xdr:spPr bwMode="auto">
        <a:xfrm>
          <a:off x="2857500" y="245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120143</xdr:rowOff>
    </xdr:from>
    <xdr:ext cx="762000" cy="259045"/>
    <xdr:sp macro="" textlink="">
      <xdr:nvSpPr>
        <xdr:cNvPr id="80" name="テキスト ボックス 79"/>
        <xdr:cNvSpPr txBox="1"/>
      </xdr:nvSpPr>
      <xdr:spPr>
        <a:xfrm>
          <a:off x="2527300" y="22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249385</xdr:rowOff>
    </xdr:from>
    <xdr:to>
      <xdr:col>4</xdr:col>
      <xdr:colOff>1117600</xdr:colOff>
      <xdr:row>37</xdr:row>
      <xdr:rowOff>251850</xdr:rowOff>
    </xdr:to>
    <xdr:cxnSp macro="">
      <xdr:nvCxnSpPr>
        <xdr:cNvPr id="114" name="直線コネクタ 113"/>
        <xdr:cNvCxnSpPr/>
      </xdr:nvCxnSpPr>
      <xdr:spPr bwMode="auto">
        <a:xfrm>
          <a:off x="5003800" y="7374085"/>
          <a:ext cx="647700" cy="2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249624</xdr:rowOff>
    </xdr:from>
    <xdr:ext cx="762000" cy="259045"/>
    <xdr:sp macro="" textlink="">
      <xdr:nvSpPr>
        <xdr:cNvPr id="115" name="人口1人当たり決算額の推移平均値テキスト445"/>
        <xdr:cNvSpPr txBox="1"/>
      </xdr:nvSpPr>
      <xdr:spPr>
        <a:xfrm>
          <a:off x="5740400" y="7374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236770</xdr:rowOff>
    </xdr:from>
    <xdr:to>
      <xdr:col>4</xdr:col>
      <xdr:colOff>469900</xdr:colOff>
      <xdr:row>37</xdr:row>
      <xdr:rowOff>249385</xdr:rowOff>
    </xdr:to>
    <xdr:cxnSp macro="">
      <xdr:nvCxnSpPr>
        <xdr:cNvPr id="117" name="直線コネクタ 116"/>
        <xdr:cNvCxnSpPr/>
      </xdr:nvCxnSpPr>
      <xdr:spPr bwMode="auto">
        <a:xfrm>
          <a:off x="4305300" y="7361470"/>
          <a:ext cx="698500" cy="12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236770</xdr:rowOff>
    </xdr:from>
    <xdr:to>
      <xdr:col>3</xdr:col>
      <xdr:colOff>904875</xdr:colOff>
      <xdr:row>37</xdr:row>
      <xdr:rowOff>240946</xdr:rowOff>
    </xdr:to>
    <xdr:cxnSp macro="">
      <xdr:nvCxnSpPr>
        <xdr:cNvPr id="120" name="直線コネクタ 119"/>
        <xdr:cNvCxnSpPr/>
      </xdr:nvCxnSpPr>
      <xdr:spPr bwMode="auto">
        <a:xfrm flipV="1">
          <a:off x="3606800" y="7361470"/>
          <a:ext cx="698500" cy="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232895</xdr:rowOff>
    </xdr:from>
    <xdr:to>
      <xdr:col>3</xdr:col>
      <xdr:colOff>206375</xdr:colOff>
      <xdr:row>37</xdr:row>
      <xdr:rowOff>240946</xdr:rowOff>
    </xdr:to>
    <xdr:cxnSp macro="">
      <xdr:nvCxnSpPr>
        <xdr:cNvPr id="123" name="直線コネクタ 122"/>
        <xdr:cNvCxnSpPr/>
      </xdr:nvCxnSpPr>
      <xdr:spPr bwMode="auto">
        <a:xfrm>
          <a:off x="2908300" y="7357595"/>
          <a:ext cx="698500" cy="8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201050</xdr:rowOff>
    </xdr:from>
    <xdr:to>
      <xdr:col>5</xdr:col>
      <xdr:colOff>34925</xdr:colOff>
      <xdr:row>37</xdr:row>
      <xdr:rowOff>302650</xdr:rowOff>
    </xdr:to>
    <xdr:sp macro="" textlink="">
      <xdr:nvSpPr>
        <xdr:cNvPr id="133" name="円/楕円 132"/>
        <xdr:cNvSpPr/>
      </xdr:nvSpPr>
      <xdr:spPr bwMode="auto">
        <a:xfrm>
          <a:off x="5600700" y="732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46127</xdr:rowOff>
    </xdr:from>
    <xdr:ext cx="762000" cy="259045"/>
    <xdr:sp macro="" textlink="">
      <xdr:nvSpPr>
        <xdr:cNvPr id="134" name="人口1人当たり決算額の推移該当値テキスト445"/>
        <xdr:cNvSpPr txBox="1"/>
      </xdr:nvSpPr>
      <xdr:spPr>
        <a:xfrm>
          <a:off x="5740400" y="717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47,231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198585</xdr:rowOff>
    </xdr:from>
    <xdr:to>
      <xdr:col>4</xdr:col>
      <xdr:colOff>520700</xdr:colOff>
      <xdr:row>37</xdr:row>
      <xdr:rowOff>300185</xdr:rowOff>
    </xdr:to>
    <xdr:sp macro="" textlink="">
      <xdr:nvSpPr>
        <xdr:cNvPr id="135" name="円/楕円 134"/>
        <xdr:cNvSpPr/>
      </xdr:nvSpPr>
      <xdr:spPr bwMode="auto">
        <a:xfrm>
          <a:off x="4953000" y="7323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138912</xdr:rowOff>
    </xdr:from>
    <xdr:ext cx="736600" cy="259045"/>
    <xdr:sp macro="" textlink="">
      <xdr:nvSpPr>
        <xdr:cNvPr id="136" name="テキスト ボックス 135"/>
        <xdr:cNvSpPr txBox="1"/>
      </xdr:nvSpPr>
      <xdr:spPr>
        <a:xfrm>
          <a:off x="4622800" y="709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185970</xdr:rowOff>
    </xdr:from>
    <xdr:to>
      <xdr:col>3</xdr:col>
      <xdr:colOff>955675</xdr:colOff>
      <xdr:row>37</xdr:row>
      <xdr:rowOff>287570</xdr:rowOff>
    </xdr:to>
    <xdr:sp macro="" textlink="">
      <xdr:nvSpPr>
        <xdr:cNvPr id="137" name="円/楕円 136"/>
        <xdr:cNvSpPr/>
      </xdr:nvSpPr>
      <xdr:spPr bwMode="auto">
        <a:xfrm>
          <a:off x="4254500" y="731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126297</xdr:rowOff>
    </xdr:from>
    <xdr:ext cx="762000" cy="259045"/>
    <xdr:sp macro="" textlink="">
      <xdr:nvSpPr>
        <xdr:cNvPr id="138" name="テキスト ボックス 137"/>
        <xdr:cNvSpPr txBox="1"/>
      </xdr:nvSpPr>
      <xdr:spPr>
        <a:xfrm>
          <a:off x="3924300" y="707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190146</xdr:rowOff>
    </xdr:from>
    <xdr:to>
      <xdr:col>3</xdr:col>
      <xdr:colOff>257175</xdr:colOff>
      <xdr:row>37</xdr:row>
      <xdr:rowOff>291746</xdr:rowOff>
    </xdr:to>
    <xdr:sp macro="" textlink="">
      <xdr:nvSpPr>
        <xdr:cNvPr id="139" name="円/楕円 138"/>
        <xdr:cNvSpPr/>
      </xdr:nvSpPr>
      <xdr:spPr bwMode="auto">
        <a:xfrm>
          <a:off x="3556000" y="731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130473</xdr:rowOff>
    </xdr:from>
    <xdr:ext cx="762000" cy="259045"/>
    <xdr:sp macro="" textlink="">
      <xdr:nvSpPr>
        <xdr:cNvPr id="140" name="テキスト ボックス 139"/>
        <xdr:cNvSpPr txBox="1"/>
      </xdr:nvSpPr>
      <xdr:spPr>
        <a:xfrm>
          <a:off x="3225800" y="708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182095</xdr:rowOff>
    </xdr:from>
    <xdr:to>
      <xdr:col>2</xdr:col>
      <xdr:colOff>692150</xdr:colOff>
      <xdr:row>37</xdr:row>
      <xdr:rowOff>283695</xdr:rowOff>
    </xdr:to>
    <xdr:sp macro="" textlink="">
      <xdr:nvSpPr>
        <xdr:cNvPr id="141" name="円/楕円 140"/>
        <xdr:cNvSpPr/>
      </xdr:nvSpPr>
      <xdr:spPr bwMode="auto">
        <a:xfrm>
          <a:off x="2857500" y="730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122422</xdr:rowOff>
    </xdr:from>
    <xdr:ext cx="762000" cy="259045"/>
    <xdr:sp macro="" textlink="">
      <xdr:nvSpPr>
        <xdr:cNvPr id="142" name="テキスト ボックス 141"/>
        <xdr:cNvSpPr txBox="1"/>
      </xdr:nvSpPr>
      <xdr:spPr>
        <a:xfrm>
          <a:off x="2527300" y="707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67505</xdr:rowOff>
    </xdr:from>
    <xdr:to>
      <xdr:col>6</xdr:col>
      <xdr:colOff>511175</xdr:colOff>
      <xdr:row>33</xdr:row>
      <xdr:rowOff>115554</xdr:rowOff>
    </xdr:to>
    <xdr:cxnSp macro="">
      <xdr:nvCxnSpPr>
        <xdr:cNvPr id="65" name="直線コネクタ 64"/>
        <xdr:cNvCxnSpPr/>
      </xdr:nvCxnSpPr>
      <xdr:spPr>
        <a:xfrm>
          <a:off x="3797300" y="5725355"/>
          <a:ext cx="838200" cy="4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161674</xdr:rowOff>
    </xdr:from>
    <xdr:to>
      <xdr:col>5</xdr:col>
      <xdr:colOff>358775</xdr:colOff>
      <xdr:row>33</xdr:row>
      <xdr:rowOff>67505</xdr:rowOff>
    </xdr:to>
    <xdr:cxnSp macro="">
      <xdr:nvCxnSpPr>
        <xdr:cNvPr id="68" name="直線コネクタ 67"/>
        <xdr:cNvCxnSpPr/>
      </xdr:nvCxnSpPr>
      <xdr:spPr>
        <a:xfrm>
          <a:off x="2908300" y="5648074"/>
          <a:ext cx="889000" cy="7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161674</xdr:rowOff>
    </xdr:from>
    <xdr:to>
      <xdr:col>4</xdr:col>
      <xdr:colOff>155575</xdr:colOff>
      <xdr:row>33</xdr:row>
      <xdr:rowOff>21899</xdr:rowOff>
    </xdr:to>
    <xdr:cxnSp macro="">
      <xdr:nvCxnSpPr>
        <xdr:cNvPr id="71" name="直線コネクタ 70"/>
        <xdr:cNvCxnSpPr/>
      </xdr:nvCxnSpPr>
      <xdr:spPr>
        <a:xfrm flipV="1">
          <a:off x="2019300" y="5648074"/>
          <a:ext cx="889000" cy="3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130956</xdr:rowOff>
    </xdr:from>
    <xdr:to>
      <xdr:col>2</xdr:col>
      <xdr:colOff>638175</xdr:colOff>
      <xdr:row>33</xdr:row>
      <xdr:rowOff>21899</xdr:rowOff>
    </xdr:to>
    <xdr:cxnSp macro="">
      <xdr:nvCxnSpPr>
        <xdr:cNvPr id="74" name="直線コネクタ 73"/>
        <xdr:cNvCxnSpPr/>
      </xdr:nvCxnSpPr>
      <xdr:spPr>
        <a:xfrm>
          <a:off x="1130300" y="5617356"/>
          <a:ext cx="889000" cy="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64754</xdr:rowOff>
    </xdr:from>
    <xdr:to>
      <xdr:col>6</xdr:col>
      <xdr:colOff>561975</xdr:colOff>
      <xdr:row>33</xdr:row>
      <xdr:rowOff>166354</xdr:rowOff>
    </xdr:to>
    <xdr:sp macro="" textlink="">
      <xdr:nvSpPr>
        <xdr:cNvPr id="84" name="円/楕円 83"/>
        <xdr:cNvSpPr/>
      </xdr:nvSpPr>
      <xdr:spPr>
        <a:xfrm>
          <a:off x="4584700" y="572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87631</xdr:rowOff>
    </xdr:from>
    <xdr:ext cx="599010" cy="259045"/>
    <xdr:sp macro="" textlink="">
      <xdr:nvSpPr>
        <xdr:cNvPr id="85" name="人件費該当値テキスト"/>
        <xdr:cNvSpPr txBox="1"/>
      </xdr:nvSpPr>
      <xdr:spPr>
        <a:xfrm>
          <a:off x="4686300" y="557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16705</xdr:rowOff>
    </xdr:from>
    <xdr:to>
      <xdr:col>5</xdr:col>
      <xdr:colOff>409575</xdr:colOff>
      <xdr:row>33</xdr:row>
      <xdr:rowOff>118305</xdr:rowOff>
    </xdr:to>
    <xdr:sp macro="" textlink="">
      <xdr:nvSpPr>
        <xdr:cNvPr id="86" name="円/楕円 85"/>
        <xdr:cNvSpPr/>
      </xdr:nvSpPr>
      <xdr:spPr>
        <a:xfrm>
          <a:off x="3746500" y="56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31</xdr:row>
      <xdr:rowOff>134832</xdr:rowOff>
    </xdr:from>
    <xdr:ext cx="599010" cy="259045"/>
    <xdr:sp macro="" textlink="">
      <xdr:nvSpPr>
        <xdr:cNvPr id="87" name="テキスト ボックス 86"/>
        <xdr:cNvSpPr txBox="1"/>
      </xdr:nvSpPr>
      <xdr:spPr>
        <a:xfrm>
          <a:off x="3497794" y="544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117,053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110874</xdr:rowOff>
    </xdr:from>
    <xdr:to>
      <xdr:col>4</xdr:col>
      <xdr:colOff>206375</xdr:colOff>
      <xdr:row>33</xdr:row>
      <xdr:rowOff>41024</xdr:rowOff>
    </xdr:to>
    <xdr:sp macro="" textlink="">
      <xdr:nvSpPr>
        <xdr:cNvPr id="88" name="円/楕円 87"/>
        <xdr:cNvSpPr/>
      </xdr:nvSpPr>
      <xdr:spPr>
        <a:xfrm>
          <a:off x="2857500" y="55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57551</xdr:rowOff>
    </xdr:from>
    <xdr:ext cx="599010" cy="259045"/>
    <xdr:sp macro="" textlink="">
      <xdr:nvSpPr>
        <xdr:cNvPr id="89" name="テキスト ボックス 88"/>
        <xdr:cNvSpPr txBox="1"/>
      </xdr:nvSpPr>
      <xdr:spPr>
        <a:xfrm>
          <a:off x="2608794" y="53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122,462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142549</xdr:rowOff>
    </xdr:from>
    <xdr:to>
      <xdr:col>3</xdr:col>
      <xdr:colOff>3175</xdr:colOff>
      <xdr:row>33</xdr:row>
      <xdr:rowOff>72699</xdr:rowOff>
    </xdr:to>
    <xdr:sp macro="" textlink="">
      <xdr:nvSpPr>
        <xdr:cNvPr id="90" name="円/楕円 89"/>
        <xdr:cNvSpPr/>
      </xdr:nvSpPr>
      <xdr:spPr>
        <a:xfrm>
          <a:off x="1968500" y="56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89226</xdr:rowOff>
    </xdr:from>
    <xdr:ext cx="599010" cy="259045"/>
    <xdr:sp macro="" textlink="">
      <xdr:nvSpPr>
        <xdr:cNvPr id="91" name="テキスト ボックス 90"/>
        <xdr:cNvSpPr txBox="1"/>
      </xdr:nvSpPr>
      <xdr:spPr>
        <a:xfrm>
          <a:off x="1719794" y="540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120,245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80156</xdr:rowOff>
    </xdr:from>
    <xdr:to>
      <xdr:col>1</xdr:col>
      <xdr:colOff>485775</xdr:colOff>
      <xdr:row>33</xdr:row>
      <xdr:rowOff>10306</xdr:rowOff>
    </xdr:to>
    <xdr:sp macro="" textlink="">
      <xdr:nvSpPr>
        <xdr:cNvPr id="92" name="円/楕円 91"/>
        <xdr:cNvSpPr/>
      </xdr:nvSpPr>
      <xdr:spPr>
        <a:xfrm>
          <a:off x="1079500" y="556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26833</xdr:rowOff>
    </xdr:from>
    <xdr:ext cx="599010" cy="259045"/>
    <xdr:sp macro="" textlink="">
      <xdr:nvSpPr>
        <xdr:cNvPr id="93" name="テキスト ボックス 92"/>
        <xdr:cNvSpPr txBox="1"/>
      </xdr:nvSpPr>
      <xdr:spPr>
        <a:xfrm>
          <a:off x="830794" y="534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10414</xdr:rowOff>
    </xdr:from>
    <xdr:to>
      <xdr:col>6</xdr:col>
      <xdr:colOff>511175</xdr:colOff>
      <xdr:row>55</xdr:row>
      <xdr:rowOff>28054</xdr:rowOff>
    </xdr:to>
    <xdr:cxnSp macro="">
      <xdr:nvCxnSpPr>
        <xdr:cNvPr id="123" name="直線コネクタ 122"/>
        <xdr:cNvCxnSpPr/>
      </xdr:nvCxnSpPr>
      <xdr:spPr>
        <a:xfrm flipV="1">
          <a:off x="3797300" y="9440164"/>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28054</xdr:rowOff>
    </xdr:from>
    <xdr:to>
      <xdr:col>5</xdr:col>
      <xdr:colOff>358775</xdr:colOff>
      <xdr:row>55</xdr:row>
      <xdr:rowOff>151574</xdr:rowOff>
    </xdr:to>
    <xdr:cxnSp macro="">
      <xdr:nvCxnSpPr>
        <xdr:cNvPr id="126" name="直線コネクタ 125"/>
        <xdr:cNvCxnSpPr/>
      </xdr:nvCxnSpPr>
      <xdr:spPr>
        <a:xfrm flipV="1">
          <a:off x="2908300" y="9457804"/>
          <a:ext cx="889000" cy="1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151574</xdr:rowOff>
    </xdr:from>
    <xdr:to>
      <xdr:col>4</xdr:col>
      <xdr:colOff>155575</xdr:colOff>
      <xdr:row>56</xdr:row>
      <xdr:rowOff>26048</xdr:rowOff>
    </xdr:to>
    <xdr:cxnSp macro="">
      <xdr:nvCxnSpPr>
        <xdr:cNvPr id="129" name="直線コネクタ 128"/>
        <xdr:cNvCxnSpPr/>
      </xdr:nvCxnSpPr>
      <xdr:spPr>
        <a:xfrm flipV="1">
          <a:off x="2019300" y="9581324"/>
          <a:ext cx="889000" cy="4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22581</xdr:rowOff>
    </xdr:from>
    <xdr:to>
      <xdr:col>2</xdr:col>
      <xdr:colOff>638175</xdr:colOff>
      <xdr:row>56</xdr:row>
      <xdr:rowOff>26048</xdr:rowOff>
    </xdr:to>
    <xdr:cxnSp macro="">
      <xdr:nvCxnSpPr>
        <xdr:cNvPr id="132" name="直線コネクタ 131"/>
        <xdr:cNvCxnSpPr/>
      </xdr:nvCxnSpPr>
      <xdr:spPr>
        <a:xfrm>
          <a:off x="1130300" y="962378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131064</xdr:rowOff>
    </xdr:from>
    <xdr:to>
      <xdr:col>6</xdr:col>
      <xdr:colOff>561975</xdr:colOff>
      <xdr:row>55</xdr:row>
      <xdr:rowOff>61214</xdr:rowOff>
    </xdr:to>
    <xdr:sp macro="" textlink="">
      <xdr:nvSpPr>
        <xdr:cNvPr id="142" name="円/楕円 141"/>
        <xdr:cNvSpPr/>
      </xdr:nvSpPr>
      <xdr:spPr>
        <a:xfrm>
          <a:off x="4584700" y="938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153941</xdr:rowOff>
    </xdr:from>
    <xdr:ext cx="534377" cy="259045"/>
    <xdr:sp macro="" textlink="">
      <xdr:nvSpPr>
        <xdr:cNvPr id="143" name="物件費該当値テキスト"/>
        <xdr:cNvSpPr txBox="1"/>
      </xdr:nvSpPr>
      <xdr:spPr>
        <a:xfrm>
          <a:off x="4686300" y="924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86,680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148704</xdr:rowOff>
    </xdr:from>
    <xdr:to>
      <xdr:col>5</xdr:col>
      <xdr:colOff>409575</xdr:colOff>
      <xdr:row>55</xdr:row>
      <xdr:rowOff>78854</xdr:rowOff>
    </xdr:to>
    <xdr:sp macro="" textlink="">
      <xdr:nvSpPr>
        <xdr:cNvPr id="144" name="円/楕円 143"/>
        <xdr:cNvSpPr/>
      </xdr:nvSpPr>
      <xdr:spPr>
        <a:xfrm>
          <a:off x="3746500" y="94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95381</xdr:rowOff>
    </xdr:from>
    <xdr:ext cx="534377" cy="259045"/>
    <xdr:sp macro="" textlink="">
      <xdr:nvSpPr>
        <xdr:cNvPr id="145" name="テキスト ボックス 144"/>
        <xdr:cNvSpPr txBox="1"/>
      </xdr:nvSpPr>
      <xdr:spPr>
        <a:xfrm>
          <a:off x="3530111" y="91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100774</xdr:rowOff>
    </xdr:from>
    <xdr:to>
      <xdr:col>4</xdr:col>
      <xdr:colOff>206375</xdr:colOff>
      <xdr:row>56</xdr:row>
      <xdr:rowOff>30924</xdr:rowOff>
    </xdr:to>
    <xdr:sp macro="" textlink="">
      <xdr:nvSpPr>
        <xdr:cNvPr id="146" name="円/楕円 145"/>
        <xdr:cNvSpPr/>
      </xdr:nvSpPr>
      <xdr:spPr>
        <a:xfrm>
          <a:off x="2857500" y="953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47451</xdr:rowOff>
    </xdr:from>
    <xdr:ext cx="534377" cy="259045"/>
    <xdr:sp macro="" textlink="">
      <xdr:nvSpPr>
        <xdr:cNvPr id="147" name="テキスト ボックス 146"/>
        <xdr:cNvSpPr txBox="1"/>
      </xdr:nvSpPr>
      <xdr:spPr>
        <a:xfrm>
          <a:off x="2641111" y="93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75,565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146698</xdr:rowOff>
    </xdr:from>
    <xdr:to>
      <xdr:col>3</xdr:col>
      <xdr:colOff>3175</xdr:colOff>
      <xdr:row>56</xdr:row>
      <xdr:rowOff>76848</xdr:rowOff>
    </xdr:to>
    <xdr:sp macro="" textlink="">
      <xdr:nvSpPr>
        <xdr:cNvPr id="148" name="円/楕円 147"/>
        <xdr:cNvSpPr/>
      </xdr:nvSpPr>
      <xdr:spPr>
        <a:xfrm>
          <a:off x="1968500" y="957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93375</xdr:rowOff>
    </xdr:from>
    <xdr:ext cx="534377" cy="259045"/>
    <xdr:sp macro="" textlink="">
      <xdr:nvSpPr>
        <xdr:cNvPr id="149" name="テキスト ボックス 148"/>
        <xdr:cNvSpPr txBox="1"/>
      </xdr:nvSpPr>
      <xdr:spPr>
        <a:xfrm>
          <a:off x="1752111" y="9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143231</xdr:rowOff>
    </xdr:from>
    <xdr:to>
      <xdr:col>1</xdr:col>
      <xdr:colOff>485775</xdr:colOff>
      <xdr:row>56</xdr:row>
      <xdr:rowOff>73381</xdr:rowOff>
    </xdr:to>
    <xdr:sp macro="" textlink="">
      <xdr:nvSpPr>
        <xdr:cNvPr id="150" name="円/楕円 149"/>
        <xdr:cNvSpPr/>
      </xdr:nvSpPr>
      <xdr:spPr>
        <a:xfrm>
          <a:off x="1079500" y="957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64508</xdr:rowOff>
    </xdr:from>
    <xdr:ext cx="534377" cy="259045"/>
    <xdr:sp macro="" textlink="">
      <xdr:nvSpPr>
        <xdr:cNvPr id="151" name="テキスト ボックス 150"/>
        <xdr:cNvSpPr txBox="1"/>
      </xdr:nvSpPr>
      <xdr:spPr>
        <a:xfrm>
          <a:off x="863111" y="966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47422</xdr:rowOff>
    </xdr:from>
    <xdr:to>
      <xdr:col>6</xdr:col>
      <xdr:colOff>511175</xdr:colOff>
      <xdr:row>78</xdr:row>
      <xdr:rowOff>76302</xdr:rowOff>
    </xdr:to>
    <xdr:cxnSp macro="">
      <xdr:nvCxnSpPr>
        <xdr:cNvPr id="180" name="直線コネクタ 179"/>
        <xdr:cNvCxnSpPr/>
      </xdr:nvCxnSpPr>
      <xdr:spPr>
        <a:xfrm flipV="1">
          <a:off x="3797300" y="13420522"/>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56566</xdr:rowOff>
    </xdr:from>
    <xdr:to>
      <xdr:col>5</xdr:col>
      <xdr:colOff>358775</xdr:colOff>
      <xdr:row>78</xdr:row>
      <xdr:rowOff>76302</xdr:rowOff>
    </xdr:to>
    <xdr:cxnSp macro="">
      <xdr:nvCxnSpPr>
        <xdr:cNvPr id="183" name="直線コネクタ 182"/>
        <xdr:cNvCxnSpPr/>
      </xdr:nvCxnSpPr>
      <xdr:spPr>
        <a:xfrm>
          <a:off x="2908300" y="13429666"/>
          <a:ext cx="8890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56566</xdr:rowOff>
    </xdr:from>
    <xdr:to>
      <xdr:col>4</xdr:col>
      <xdr:colOff>155575</xdr:colOff>
      <xdr:row>78</xdr:row>
      <xdr:rowOff>73710</xdr:rowOff>
    </xdr:to>
    <xdr:cxnSp macro="">
      <xdr:nvCxnSpPr>
        <xdr:cNvPr id="186" name="直線コネクタ 185"/>
        <xdr:cNvCxnSpPr/>
      </xdr:nvCxnSpPr>
      <xdr:spPr>
        <a:xfrm flipV="1">
          <a:off x="2019300" y="1342966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58813</xdr:rowOff>
    </xdr:from>
    <xdr:to>
      <xdr:col>2</xdr:col>
      <xdr:colOff>638175</xdr:colOff>
      <xdr:row>78</xdr:row>
      <xdr:rowOff>73710</xdr:rowOff>
    </xdr:to>
    <xdr:cxnSp macro="">
      <xdr:nvCxnSpPr>
        <xdr:cNvPr id="189" name="直線コネクタ 188"/>
        <xdr:cNvCxnSpPr/>
      </xdr:nvCxnSpPr>
      <xdr:spPr>
        <a:xfrm>
          <a:off x="1130300" y="13431913"/>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168072</xdr:rowOff>
    </xdr:from>
    <xdr:to>
      <xdr:col>6</xdr:col>
      <xdr:colOff>561975</xdr:colOff>
      <xdr:row>78</xdr:row>
      <xdr:rowOff>98222</xdr:rowOff>
    </xdr:to>
    <xdr:sp macro="" textlink="">
      <xdr:nvSpPr>
        <xdr:cNvPr id="199" name="円/楕円 198"/>
        <xdr:cNvSpPr/>
      </xdr:nvSpPr>
      <xdr:spPr>
        <a:xfrm>
          <a:off x="4584700" y="1336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146499</xdr:rowOff>
    </xdr:from>
    <xdr:ext cx="469744" cy="259045"/>
    <xdr:sp macro="" textlink="">
      <xdr:nvSpPr>
        <xdr:cNvPr id="200" name="維持補修費該当値テキスト"/>
        <xdr:cNvSpPr txBox="1"/>
      </xdr:nvSpPr>
      <xdr:spPr>
        <a:xfrm>
          <a:off x="4686300" y="1334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25502</xdr:rowOff>
    </xdr:from>
    <xdr:to>
      <xdr:col>5</xdr:col>
      <xdr:colOff>409575</xdr:colOff>
      <xdr:row>78</xdr:row>
      <xdr:rowOff>127102</xdr:rowOff>
    </xdr:to>
    <xdr:sp macro="" textlink="">
      <xdr:nvSpPr>
        <xdr:cNvPr id="201" name="円/楕円 200"/>
        <xdr:cNvSpPr/>
      </xdr:nvSpPr>
      <xdr:spPr>
        <a:xfrm>
          <a:off x="3746500" y="133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118229</xdr:rowOff>
    </xdr:from>
    <xdr:ext cx="469744" cy="259045"/>
    <xdr:sp macro="" textlink="">
      <xdr:nvSpPr>
        <xdr:cNvPr id="202" name="テキスト ボックス 201"/>
        <xdr:cNvSpPr txBox="1"/>
      </xdr:nvSpPr>
      <xdr:spPr>
        <a:xfrm>
          <a:off x="3562427" y="134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5766</xdr:rowOff>
    </xdr:from>
    <xdr:to>
      <xdr:col>4</xdr:col>
      <xdr:colOff>206375</xdr:colOff>
      <xdr:row>78</xdr:row>
      <xdr:rowOff>107366</xdr:rowOff>
    </xdr:to>
    <xdr:sp macro="" textlink="">
      <xdr:nvSpPr>
        <xdr:cNvPr id="203" name="円/楕円 202"/>
        <xdr:cNvSpPr/>
      </xdr:nvSpPr>
      <xdr:spPr>
        <a:xfrm>
          <a:off x="2857500" y="133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98493</xdr:rowOff>
    </xdr:from>
    <xdr:ext cx="469744" cy="259045"/>
    <xdr:sp macro="" textlink="">
      <xdr:nvSpPr>
        <xdr:cNvPr id="204" name="テキスト ボックス 203"/>
        <xdr:cNvSpPr txBox="1"/>
      </xdr:nvSpPr>
      <xdr:spPr>
        <a:xfrm>
          <a:off x="2673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22910</xdr:rowOff>
    </xdr:from>
    <xdr:to>
      <xdr:col>3</xdr:col>
      <xdr:colOff>3175</xdr:colOff>
      <xdr:row>78</xdr:row>
      <xdr:rowOff>124510</xdr:rowOff>
    </xdr:to>
    <xdr:sp macro="" textlink="">
      <xdr:nvSpPr>
        <xdr:cNvPr id="205" name="円/楕円 204"/>
        <xdr:cNvSpPr/>
      </xdr:nvSpPr>
      <xdr:spPr>
        <a:xfrm>
          <a:off x="1968500" y="133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115637</xdr:rowOff>
    </xdr:from>
    <xdr:ext cx="469744" cy="259045"/>
    <xdr:sp macro="" textlink="">
      <xdr:nvSpPr>
        <xdr:cNvPr id="206" name="テキスト ボックス 205"/>
        <xdr:cNvSpPr txBox="1"/>
      </xdr:nvSpPr>
      <xdr:spPr>
        <a:xfrm>
          <a:off x="1784427" y="1348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8013</xdr:rowOff>
    </xdr:from>
    <xdr:to>
      <xdr:col>1</xdr:col>
      <xdr:colOff>485775</xdr:colOff>
      <xdr:row>78</xdr:row>
      <xdr:rowOff>109613</xdr:rowOff>
    </xdr:to>
    <xdr:sp macro="" textlink="">
      <xdr:nvSpPr>
        <xdr:cNvPr id="207" name="円/楕円 206"/>
        <xdr:cNvSpPr/>
      </xdr:nvSpPr>
      <xdr:spPr>
        <a:xfrm>
          <a:off x="1079500" y="13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100740</xdr:rowOff>
    </xdr:from>
    <xdr:ext cx="469744" cy="259045"/>
    <xdr:sp macro="" textlink="">
      <xdr:nvSpPr>
        <xdr:cNvPr id="208" name="テキスト ボックス 207"/>
        <xdr:cNvSpPr txBox="1"/>
      </xdr:nvSpPr>
      <xdr:spPr>
        <a:xfrm>
          <a:off x="895427" y="1347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45898</xdr:rowOff>
    </xdr:from>
    <xdr:to>
      <xdr:col>6</xdr:col>
      <xdr:colOff>511175</xdr:colOff>
      <xdr:row>97</xdr:row>
      <xdr:rowOff>157544</xdr:rowOff>
    </xdr:to>
    <xdr:cxnSp macro="">
      <xdr:nvCxnSpPr>
        <xdr:cNvPr id="238" name="直線コネクタ 237"/>
        <xdr:cNvCxnSpPr/>
      </xdr:nvCxnSpPr>
      <xdr:spPr>
        <a:xfrm flipV="1">
          <a:off x="3797300" y="16676548"/>
          <a:ext cx="838200" cy="11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157544</xdr:rowOff>
    </xdr:from>
    <xdr:to>
      <xdr:col>5</xdr:col>
      <xdr:colOff>358775</xdr:colOff>
      <xdr:row>98</xdr:row>
      <xdr:rowOff>50940</xdr:rowOff>
    </xdr:to>
    <xdr:cxnSp macro="">
      <xdr:nvCxnSpPr>
        <xdr:cNvPr id="241" name="直線コネクタ 240"/>
        <xdr:cNvCxnSpPr/>
      </xdr:nvCxnSpPr>
      <xdr:spPr>
        <a:xfrm flipV="1">
          <a:off x="2908300" y="16788194"/>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50940</xdr:rowOff>
    </xdr:from>
    <xdr:to>
      <xdr:col>4</xdr:col>
      <xdr:colOff>155575</xdr:colOff>
      <xdr:row>98</xdr:row>
      <xdr:rowOff>60286</xdr:rowOff>
    </xdr:to>
    <xdr:cxnSp macro="">
      <xdr:nvCxnSpPr>
        <xdr:cNvPr id="244" name="直線コネクタ 243"/>
        <xdr:cNvCxnSpPr/>
      </xdr:nvCxnSpPr>
      <xdr:spPr>
        <a:xfrm flipV="1">
          <a:off x="2019300" y="16853040"/>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60286</xdr:rowOff>
    </xdr:from>
    <xdr:to>
      <xdr:col>2</xdr:col>
      <xdr:colOff>638175</xdr:colOff>
      <xdr:row>98</xdr:row>
      <xdr:rowOff>91097</xdr:rowOff>
    </xdr:to>
    <xdr:cxnSp macro="">
      <xdr:nvCxnSpPr>
        <xdr:cNvPr id="247" name="直線コネクタ 246"/>
        <xdr:cNvCxnSpPr/>
      </xdr:nvCxnSpPr>
      <xdr:spPr>
        <a:xfrm flipV="1">
          <a:off x="1130300" y="16862386"/>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166548</xdr:rowOff>
    </xdr:from>
    <xdr:to>
      <xdr:col>6</xdr:col>
      <xdr:colOff>561975</xdr:colOff>
      <xdr:row>97</xdr:row>
      <xdr:rowOff>96698</xdr:rowOff>
    </xdr:to>
    <xdr:sp macro="" textlink="">
      <xdr:nvSpPr>
        <xdr:cNvPr id="257" name="円/楕円 256"/>
        <xdr:cNvSpPr/>
      </xdr:nvSpPr>
      <xdr:spPr>
        <a:xfrm>
          <a:off x="4584700" y="166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144975</xdr:rowOff>
    </xdr:from>
    <xdr:ext cx="534377" cy="259045"/>
    <xdr:sp macro="" textlink="">
      <xdr:nvSpPr>
        <xdr:cNvPr id="258" name="扶助費該当値テキスト"/>
        <xdr:cNvSpPr txBox="1"/>
      </xdr:nvSpPr>
      <xdr:spPr>
        <a:xfrm>
          <a:off x="4686300" y="166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86,886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106744</xdr:rowOff>
    </xdr:from>
    <xdr:to>
      <xdr:col>5</xdr:col>
      <xdr:colOff>409575</xdr:colOff>
      <xdr:row>98</xdr:row>
      <xdr:rowOff>36894</xdr:rowOff>
    </xdr:to>
    <xdr:sp macro="" textlink="">
      <xdr:nvSpPr>
        <xdr:cNvPr id="259" name="円/楕円 258"/>
        <xdr:cNvSpPr/>
      </xdr:nvSpPr>
      <xdr:spPr>
        <a:xfrm>
          <a:off x="3746500" y="167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28021</xdr:rowOff>
    </xdr:from>
    <xdr:ext cx="534377" cy="259045"/>
    <xdr:sp macro="" textlink="">
      <xdr:nvSpPr>
        <xdr:cNvPr id="260" name="テキスト ボックス 259"/>
        <xdr:cNvSpPr txBox="1"/>
      </xdr:nvSpPr>
      <xdr:spPr>
        <a:xfrm>
          <a:off x="3530111" y="1683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78,095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140</xdr:rowOff>
    </xdr:from>
    <xdr:to>
      <xdr:col>4</xdr:col>
      <xdr:colOff>206375</xdr:colOff>
      <xdr:row>98</xdr:row>
      <xdr:rowOff>101740</xdr:rowOff>
    </xdr:to>
    <xdr:sp macro="" textlink="">
      <xdr:nvSpPr>
        <xdr:cNvPr id="261" name="円/楕円 260"/>
        <xdr:cNvSpPr/>
      </xdr:nvSpPr>
      <xdr:spPr>
        <a:xfrm>
          <a:off x="2857500" y="168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92867</xdr:rowOff>
    </xdr:from>
    <xdr:ext cx="534377" cy="259045"/>
    <xdr:sp macro="" textlink="">
      <xdr:nvSpPr>
        <xdr:cNvPr id="262" name="テキスト ボックス 261"/>
        <xdr:cNvSpPr txBox="1"/>
      </xdr:nvSpPr>
      <xdr:spPr>
        <a:xfrm>
          <a:off x="2641111" y="168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72,989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9486</xdr:rowOff>
    </xdr:from>
    <xdr:to>
      <xdr:col>3</xdr:col>
      <xdr:colOff>3175</xdr:colOff>
      <xdr:row>98</xdr:row>
      <xdr:rowOff>111086</xdr:rowOff>
    </xdr:to>
    <xdr:sp macro="" textlink="">
      <xdr:nvSpPr>
        <xdr:cNvPr id="263" name="円/楕円 262"/>
        <xdr:cNvSpPr/>
      </xdr:nvSpPr>
      <xdr:spPr>
        <a:xfrm>
          <a:off x="1968500" y="168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102213</xdr:rowOff>
    </xdr:from>
    <xdr:ext cx="534377" cy="259045"/>
    <xdr:sp macro="" textlink="">
      <xdr:nvSpPr>
        <xdr:cNvPr id="264" name="テキスト ボックス 263"/>
        <xdr:cNvSpPr txBox="1"/>
      </xdr:nvSpPr>
      <xdr:spPr>
        <a:xfrm>
          <a:off x="1752111" y="1690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40297</xdr:rowOff>
    </xdr:from>
    <xdr:to>
      <xdr:col>1</xdr:col>
      <xdr:colOff>485775</xdr:colOff>
      <xdr:row>98</xdr:row>
      <xdr:rowOff>141897</xdr:rowOff>
    </xdr:to>
    <xdr:sp macro="" textlink="">
      <xdr:nvSpPr>
        <xdr:cNvPr id="265" name="円/楕円 264"/>
        <xdr:cNvSpPr/>
      </xdr:nvSpPr>
      <xdr:spPr>
        <a:xfrm>
          <a:off x="1079500" y="168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133024</xdr:rowOff>
    </xdr:from>
    <xdr:ext cx="534377" cy="259045"/>
    <xdr:sp macro="" textlink="">
      <xdr:nvSpPr>
        <xdr:cNvPr id="266" name="テキスト ボックス 265"/>
        <xdr:cNvSpPr txBox="1"/>
      </xdr:nvSpPr>
      <xdr:spPr>
        <a:xfrm>
          <a:off x="863111" y="1693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26749</xdr:rowOff>
    </xdr:from>
    <xdr:to>
      <xdr:col>15</xdr:col>
      <xdr:colOff>180340</xdr:colOff>
      <xdr:row>38</xdr:row>
      <xdr:rowOff>78625</xdr:rowOff>
    </xdr:to>
    <xdr:cxnSp macro="">
      <xdr:nvCxnSpPr>
        <xdr:cNvPr id="290" name="直線コネクタ 289"/>
        <xdr:cNvCxnSpPr/>
      </xdr:nvCxnSpPr>
      <xdr:spPr>
        <a:xfrm flipV="1">
          <a:off x="10475595" y="5513149"/>
          <a:ext cx="1270" cy="108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82452</xdr:rowOff>
    </xdr:from>
    <xdr:ext cx="534377" cy="259045"/>
    <xdr:sp macro="" textlink="">
      <xdr:nvSpPr>
        <xdr:cNvPr id="291" name="補助費等最小値テキスト"/>
        <xdr:cNvSpPr txBox="1"/>
      </xdr:nvSpPr>
      <xdr:spPr>
        <a:xfrm>
          <a:off x="10528300" y="65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78625</xdr:rowOff>
    </xdr:from>
    <xdr:to>
      <xdr:col>15</xdr:col>
      <xdr:colOff>269875</xdr:colOff>
      <xdr:row>38</xdr:row>
      <xdr:rowOff>78625</xdr:rowOff>
    </xdr:to>
    <xdr:cxnSp macro="">
      <xdr:nvCxnSpPr>
        <xdr:cNvPr id="292" name="直線コネクタ 291"/>
        <xdr:cNvCxnSpPr/>
      </xdr:nvCxnSpPr>
      <xdr:spPr>
        <a:xfrm>
          <a:off x="10388600" y="659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144876</xdr:rowOff>
    </xdr:from>
    <xdr:ext cx="599010" cy="259045"/>
    <xdr:sp macro="" textlink="">
      <xdr:nvSpPr>
        <xdr:cNvPr id="293" name="補助費等最大値テキスト"/>
        <xdr:cNvSpPr txBox="1"/>
      </xdr:nvSpPr>
      <xdr:spPr>
        <a:xfrm>
          <a:off x="10528300" y="528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32</xdr:row>
      <xdr:rowOff>26749</xdr:rowOff>
    </xdr:from>
    <xdr:to>
      <xdr:col>15</xdr:col>
      <xdr:colOff>269875</xdr:colOff>
      <xdr:row>32</xdr:row>
      <xdr:rowOff>26749</xdr:rowOff>
    </xdr:to>
    <xdr:cxnSp macro="">
      <xdr:nvCxnSpPr>
        <xdr:cNvPr id="294" name="直線コネクタ 293"/>
        <xdr:cNvCxnSpPr/>
      </xdr:nvCxnSpPr>
      <xdr:spPr>
        <a:xfrm>
          <a:off x="10388600" y="551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92593</xdr:rowOff>
    </xdr:from>
    <xdr:to>
      <xdr:col>15</xdr:col>
      <xdr:colOff>180975</xdr:colOff>
      <xdr:row>34</xdr:row>
      <xdr:rowOff>168915</xdr:rowOff>
    </xdr:to>
    <xdr:cxnSp macro="">
      <xdr:nvCxnSpPr>
        <xdr:cNvPr id="295" name="直線コネクタ 294"/>
        <xdr:cNvCxnSpPr/>
      </xdr:nvCxnSpPr>
      <xdr:spPr>
        <a:xfrm flipV="1">
          <a:off x="9639300" y="5921893"/>
          <a:ext cx="8382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309</xdr:rowOff>
    </xdr:from>
    <xdr:ext cx="534377" cy="259045"/>
    <xdr:sp macro="" textlink="">
      <xdr:nvSpPr>
        <xdr:cNvPr id="296" name="補助費等平均値テキスト"/>
        <xdr:cNvSpPr txBox="1"/>
      </xdr:nvSpPr>
      <xdr:spPr>
        <a:xfrm>
          <a:off x="10528300" y="6172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21882</xdr:rowOff>
    </xdr:from>
    <xdr:to>
      <xdr:col>15</xdr:col>
      <xdr:colOff>231775</xdr:colOff>
      <xdr:row>36</xdr:row>
      <xdr:rowOff>123482</xdr:rowOff>
    </xdr:to>
    <xdr:sp macro="" textlink="">
      <xdr:nvSpPr>
        <xdr:cNvPr id="297" name="フローチャート : 判断 296"/>
        <xdr:cNvSpPr/>
      </xdr:nvSpPr>
      <xdr:spPr>
        <a:xfrm>
          <a:off x="104267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159139</xdr:rowOff>
    </xdr:from>
    <xdr:to>
      <xdr:col>14</xdr:col>
      <xdr:colOff>28575</xdr:colOff>
      <xdr:row>34</xdr:row>
      <xdr:rowOff>168915</xdr:rowOff>
    </xdr:to>
    <xdr:cxnSp macro="">
      <xdr:nvCxnSpPr>
        <xdr:cNvPr id="298" name="直線コネクタ 297"/>
        <xdr:cNvCxnSpPr/>
      </xdr:nvCxnSpPr>
      <xdr:spPr>
        <a:xfrm>
          <a:off x="8750300" y="5988439"/>
          <a:ext cx="889000" cy="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52438</xdr:rowOff>
    </xdr:from>
    <xdr:to>
      <xdr:col>14</xdr:col>
      <xdr:colOff>79375</xdr:colOff>
      <xdr:row>36</xdr:row>
      <xdr:rowOff>154038</xdr:rowOff>
    </xdr:to>
    <xdr:sp macro="" textlink="">
      <xdr:nvSpPr>
        <xdr:cNvPr id="299" name="フローチャート : 判断 298"/>
        <xdr:cNvSpPr/>
      </xdr:nvSpPr>
      <xdr:spPr>
        <a:xfrm>
          <a:off x="9588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145165</xdr:rowOff>
    </xdr:from>
    <xdr:ext cx="534377" cy="259045"/>
    <xdr:sp macro="" textlink="">
      <xdr:nvSpPr>
        <xdr:cNvPr id="300" name="テキスト ボックス 299"/>
        <xdr:cNvSpPr txBox="1"/>
      </xdr:nvSpPr>
      <xdr:spPr>
        <a:xfrm>
          <a:off x="9372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89598</xdr:rowOff>
    </xdr:from>
    <xdr:to>
      <xdr:col>12</xdr:col>
      <xdr:colOff>511175</xdr:colOff>
      <xdr:row>34</xdr:row>
      <xdr:rowOff>159139</xdr:rowOff>
    </xdr:to>
    <xdr:cxnSp macro="">
      <xdr:nvCxnSpPr>
        <xdr:cNvPr id="301" name="直線コネクタ 300"/>
        <xdr:cNvCxnSpPr/>
      </xdr:nvCxnSpPr>
      <xdr:spPr>
        <a:xfrm>
          <a:off x="7861300" y="5404548"/>
          <a:ext cx="889000" cy="58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71503</xdr:rowOff>
    </xdr:from>
    <xdr:to>
      <xdr:col>12</xdr:col>
      <xdr:colOff>561975</xdr:colOff>
      <xdr:row>37</xdr:row>
      <xdr:rowOff>1653</xdr:rowOff>
    </xdr:to>
    <xdr:sp macro="" textlink="">
      <xdr:nvSpPr>
        <xdr:cNvPr id="302" name="フローチャート : 判断 301"/>
        <xdr:cNvSpPr/>
      </xdr:nvSpPr>
      <xdr:spPr>
        <a:xfrm>
          <a:off x="8699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164230</xdr:rowOff>
    </xdr:from>
    <xdr:ext cx="534377" cy="259045"/>
    <xdr:sp macro="" textlink="">
      <xdr:nvSpPr>
        <xdr:cNvPr id="303" name="テキスト ボックス 302"/>
        <xdr:cNvSpPr txBox="1"/>
      </xdr:nvSpPr>
      <xdr:spPr>
        <a:xfrm>
          <a:off x="8483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89598</xdr:rowOff>
    </xdr:from>
    <xdr:to>
      <xdr:col>11</xdr:col>
      <xdr:colOff>307975</xdr:colOff>
      <xdr:row>34</xdr:row>
      <xdr:rowOff>121541</xdr:rowOff>
    </xdr:to>
    <xdr:cxnSp macro="">
      <xdr:nvCxnSpPr>
        <xdr:cNvPr id="304" name="直線コネクタ 303"/>
        <xdr:cNvCxnSpPr/>
      </xdr:nvCxnSpPr>
      <xdr:spPr>
        <a:xfrm flipV="1">
          <a:off x="6972300" y="5404548"/>
          <a:ext cx="889000" cy="54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77158</xdr:rowOff>
    </xdr:from>
    <xdr:to>
      <xdr:col>11</xdr:col>
      <xdr:colOff>358775</xdr:colOff>
      <xdr:row>37</xdr:row>
      <xdr:rowOff>7308</xdr:rowOff>
    </xdr:to>
    <xdr:sp macro="" textlink="">
      <xdr:nvSpPr>
        <xdr:cNvPr id="305" name="フローチャート : 判断 304"/>
        <xdr:cNvSpPr/>
      </xdr:nvSpPr>
      <xdr:spPr>
        <a:xfrm>
          <a:off x="7810500" y="624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169885</xdr:rowOff>
    </xdr:from>
    <xdr:ext cx="534377" cy="259045"/>
    <xdr:sp macro="" textlink="">
      <xdr:nvSpPr>
        <xdr:cNvPr id="306" name="テキスト ボックス 305"/>
        <xdr:cNvSpPr txBox="1"/>
      </xdr:nvSpPr>
      <xdr:spPr>
        <a:xfrm>
          <a:off x="7594111" y="63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98775</xdr:rowOff>
    </xdr:from>
    <xdr:to>
      <xdr:col>10</xdr:col>
      <xdr:colOff>155575</xdr:colOff>
      <xdr:row>37</xdr:row>
      <xdr:rowOff>28925</xdr:rowOff>
    </xdr:to>
    <xdr:sp macro="" textlink="">
      <xdr:nvSpPr>
        <xdr:cNvPr id="307" name="フローチャート : 判断 306"/>
        <xdr:cNvSpPr/>
      </xdr:nvSpPr>
      <xdr:spPr>
        <a:xfrm>
          <a:off x="6921500" y="627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20052</xdr:rowOff>
    </xdr:from>
    <xdr:ext cx="534377" cy="259045"/>
    <xdr:sp macro="" textlink="">
      <xdr:nvSpPr>
        <xdr:cNvPr id="308" name="テキスト ボックス 307"/>
        <xdr:cNvSpPr txBox="1"/>
      </xdr:nvSpPr>
      <xdr:spPr>
        <a:xfrm>
          <a:off x="6705111" y="636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41793</xdr:rowOff>
    </xdr:from>
    <xdr:to>
      <xdr:col>15</xdr:col>
      <xdr:colOff>231775</xdr:colOff>
      <xdr:row>34</xdr:row>
      <xdr:rowOff>143393</xdr:rowOff>
    </xdr:to>
    <xdr:sp macro="" textlink="">
      <xdr:nvSpPr>
        <xdr:cNvPr id="314" name="円/楕円 313"/>
        <xdr:cNvSpPr/>
      </xdr:nvSpPr>
      <xdr:spPr>
        <a:xfrm>
          <a:off x="10426700" y="58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64670</xdr:rowOff>
    </xdr:from>
    <xdr:ext cx="599010" cy="259045"/>
    <xdr:sp macro="" textlink="">
      <xdr:nvSpPr>
        <xdr:cNvPr id="315" name="補助費等該当値テキスト"/>
        <xdr:cNvSpPr txBox="1"/>
      </xdr:nvSpPr>
      <xdr:spPr>
        <a:xfrm>
          <a:off x="10528300" y="572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106,182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118115</xdr:rowOff>
    </xdr:from>
    <xdr:to>
      <xdr:col>14</xdr:col>
      <xdr:colOff>79375</xdr:colOff>
      <xdr:row>35</xdr:row>
      <xdr:rowOff>48265</xdr:rowOff>
    </xdr:to>
    <xdr:sp macro="" textlink="">
      <xdr:nvSpPr>
        <xdr:cNvPr id="316" name="円/楕円 315"/>
        <xdr:cNvSpPr/>
      </xdr:nvSpPr>
      <xdr:spPr>
        <a:xfrm>
          <a:off x="9588500" y="5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64792</xdr:rowOff>
    </xdr:from>
    <xdr:ext cx="534377" cy="259045"/>
    <xdr:sp macro="" textlink="">
      <xdr:nvSpPr>
        <xdr:cNvPr id="317" name="テキスト ボックス 316"/>
        <xdr:cNvSpPr txBox="1"/>
      </xdr:nvSpPr>
      <xdr:spPr>
        <a:xfrm>
          <a:off x="9372111" y="57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96,166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108339</xdr:rowOff>
    </xdr:from>
    <xdr:to>
      <xdr:col>12</xdr:col>
      <xdr:colOff>561975</xdr:colOff>
      <xdr:row>35</xdr:row>
      <xdr:rowOff>38489</xdr:rowOff>
    </xdr:to>
    <xdr:sp macro="" textlink="">
      <xdr:nvSpPr>
        <xdr:cNvPr id="318" name="円/楕円 317"/>
        <xdr:cNvSpPr/>
      </xdr:nvSpPr>
      <xdr:spPr>
        <a:xfrm>
          <a:off x="8699500" y="59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55016</xdr:rowOff>
    </xdr:from>
    <xdr:ext cx="534377" cy="259045"/>
    <xdr:sp macro="" textlink="">
      <xdr:nvSpPr>
        <xdr:cNvPr id="319" name="テキスト ボックス 318"/>
        <xdr:cNvSpPr txBox="1"/>
      </xdr:nvSpPr>
      <xdr:spPr>
        <a:xfrm>
          <a:off x="8483111" y="57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38798</xdr:rowOff>
    </xdr:from>
    <xdr:to>
      <xdr:col>11</xdr:col>
      <xdr:colOff>358775</xdr:colOff>
      <xdr:row>31</xdr:row>
      <xdr:rowOff>140398</xdr:rowOff>
    </xdr:to>
    <xdr:sp macro="" textlink="">
      <xdr:nvSpPr>
        <xdr:cNvPr id="320" name="円/楕円 319"/>
        <xdr:cNvSpPr/>
      </xdr:nvSpPr>
      <xdr:spPr>
        <a:xfrm>
          <a:off x="7810500" y="5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29</xdr:row>
      <xdr:rowOff>156925</xdr:rowOff>
    </xdr:from>
    <xdr:ext cx="599010" cy="259045"/>
    <xdr:sp macro="" textlink="">
      <xdr:nvSpPr>
        <xdr:cNvPr id="321" name="テキスト ボックス 320"/>
        <xdr:cNvSpPr txBox="1"/>
      </xdr:nvSpPr>
      <xdr:spPr>
        <a:xfrm>
          <a:off x="7561794" y="512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174,075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70741</xdr:rowOff>
    </xdr:from>
    <xdr:to>
      <xdr:col>10</xdr:col>
      <xdr:colOff>155575</xdr:colOff>
      <xdr:row>35</xdr:row>
      <xdr:rowOff>891</xdr:rowOff>
    </xdr:to>
    <xdr:sp macro="" textlink="">
      <xdr:nvSpPr>
        <xdr:cNvPr id="322" name="円/楕円 321"/>
        <xdr:cNvSpPr/>
      </xdr:nvSpPr>
      <xdr:spPr>
        <a:xfrm>
          <a:off x="6921500" y="59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17418</xdr:rowOff>
    </xdr:from>
    <xdr:ext cx="599010" cy="259045"/>
    <xdr:sp macro="" textlink="">
      <xdr:nvSpPr>
        <xdr:cNvPr id="323" name="テキスト ボックス 322"/>
        <xdr:cNvSpPr txBox="1"/>
      </xdr:nvSpPr>
      <xdr:spPr>
        <a:xfrm>
          <a:off x="6672794" y="567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5" name="直線コネクタ 344"/>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46"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47" name="直線コネクタ 346"/>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48"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49" name="直線コネクタ 348"/>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98171</xdr:rowOff>
    </xdr:from>
    <xdr:to>
      <xdr:col>15</xdr:col>
      <xdr:colOff>180975</xdr:colOff>
      <xdr:row>58</xdr:row>
      <xdr:rowOff>99745</xdr:rowOff>
    </xdr:to>
    <xdr:cxnSp macro="">
      <xdr:nvCxnSpPr>
        <xdr:cNvPr id="350" name="直線コネクタ 349"/>
        <xdr:cNvCxnSpPr/>
      </xdr:nvCxnSpPr>
      <xdr:spPr>
        <a:xfrm flipV="1">
          <a:off x="9639300" y="10042271"/>
          <a:ext cx="838200" cy="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1"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2" name="フローチャート : 判断 351"/>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90453</xdr:rowOff>
    </xdr:from>
    <xdr:to>
      <xdr:col>14</xdr:col>
      <xdr:colOff>28575</xdr:colOff>
      <xdr:row>58</xdr:row>
      <xdr:rowOff>99745</xdr:rowOff>
    </xdr:to>
    <xdr:cxnSp macro="">
      <xdr:nvCxnSpPr>
        <xdr:cNvPr id="353" name="直線コネクタ 352"/>
        <xdr:cNvCxnSpPr/>
      </xdr:nvCxnSpPr>
      <xdr:spPr>
        <a:xfrm>
          <a:off x="8750300" y="10034553"/>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4" name="フローチャート : 判断 353"/>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5" name="テキスト ボックス 354"/>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65507</xdr:rowOff>
    </xdr:from>
    <xdr:to>
      <xdr:col>12</xdr:col>
      <xdr:colOff>511175</xdr:colOff>
      <xdr:row>58</xdr:row>
      <xdr:rowOff>90453</xdr:rowOff>
    </xdr:to>
    <xdr:cxnSp macro="">
      <xdr:nvCxnSpPr>
        <xdr:cNvPr id="356" name="直線コネクタ 355"/>
        <xdr:cNvCxnSpPr/>
      </xdr:nvCxnSpPr>
      <xdr:spPr>
        <a:xfrm>
          <a:off x="7861300" y="10009607"/>
          <a:ext cx="889000" cy="2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57" name="フローチャート : 判断 356"/>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58" name="テキスト ボックス 357"/>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65507</xdr:rowOff>
    </xdr:from>
    <xdr:to>
      <xdr:col>11</xdr:col>
      <xdr:colOff>307975</xdr:colOff>
      <xdr:row>58</xdr:row>
      <xdr:rowOff>92287</xdr:rowOff>
    </xdr:to>
    <xdr:cxnSp macro="">
      <xdr:nvCxnSpPr>
        <xdr:cNvPr id="359" name="直線コネクタ 358"/>
        <xdr:cNvCxnSpPr/>
      </xdr:nvCxnSpPr>
      <xdr:spPr>
        <a:xfrm flipV="1">
          <a:off x="6972300" y="10009607"/>
          <a:ext cx="889000" cy="2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0" name="フローチャート : 判断 359"/>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1" name="テキスト ボックス 360"/>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2" name="フローチャート : 判断 361"/>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3" name="テキスト ボックス 362"/>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47371</xdr:rowOff>
    </xdr:from>
    <xdr:to>
      <xdr:col>15</xdr:col>
      <xdr:colOff>231775</xdr:colOff>
      <xdr:row>58</xdr:row>
      <xdr:rowOff>148971</xdr:rowOff>
    </xdr:to>
    <xdr:sp macro="" textlink="">
      <xdr:nvSpPr>
        <xdr:cNvPr id="369" name="円/楕円 368"/>
        <xdr:cNvSpPr/>
      </xdr:nvSpPr>
      <xdr:spPr>
        <a:xfrm>
          <a:off x="10426700" y="99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160634</xdr:rowOff>
    </xdr:from>
    <xdr:ext cx="534377" cy="259045"/>
    <xdr:sp macro="" textlink="">
      <xdr:nvSpPr>
        <xdr:cNvPr id="370" name="普通建設事業費該当値テキスト"/>
        <xdr:cNvSpPr txBox="1"/>
      </xdr:nvSpPr>
      <xdr:spPr>
        <a:xfrm>
          <a:off x="10528300" y="99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48945</xdr:rowOff>
    </xdr:from>
    <xdr:to>
      <xdr:col>14</xdr:col>
      <xdr:colOff>79375</xdr:colOff>
      <xdr:row>58</xdr:row>
      <xdr:rowOff>150545</xdr:rowOff>
    </xdr:to>
    <xdr:sp macro="" textlink="">
      <xdr:nvSpPr>
        <xdr:cNvPr id="371" name="円/楕円 370"/>
        <xdr:cNvSpPr/>
      </xdr:nvSpPr>
      <xdr:spPr>
        <a:xfrm>
          <a:off x="9588500" y="99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141672</xdr:rowOff>
    </xdr:from>
    <xdr:ext cx="534377" cy="259045"/>
    <xdr:sp macro="" textlink="">
      <xdr:nvSpPr>
        <xdr:cNvPr id="372" name="テキスト ボックス 371"/>
        <xdr:cNvSpPr txBox="1"/>
      </xdr:nvSpPr>
      <xdr:spPr>
        <a:xfrm>
          <a:off x="9372111" y="1008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39653</xdr:rowOff>
    </xdr:from>
    <xdr:to>
      <xdr:col>12</xdr:col>
      <xdr:colOff>561975</xdr:colOff>
      <xdr:row>58</xdr:row>
      <xdr:rowOff>141253</xdr:rowOff>
    </xdr:to>
    <xdr:sp macro="" textlink="">
      <xdr:nvSpPr>
        <xdr:cNvPr id="373" name="円/楕円 372"/>
        <xdr:cNvSpPr/>
      </xdr:nvSpPr>
      <xdr:spPr>
        <a:xfrm>
          <a:off x="8699500" y="99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132380</xdr:rowOff>
    </xdr:from>
    <xdr:ext cx="534377" cy="259045"/>
    <xdr:sp macro="" textlink="">
      <xdr:nvSpPr>
        <xdr:cNvPr id="374" name="テキスト ボックス 373"/>
        <xdr:cNvSpPr txBox="1"/>
      </xdr:nvSpPr>
      <xdr:spPr>
        <a:xfrm>
          <a:off x="8483111" y="1007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14707</xdr:rowOff>
    </xdr:from>
    <xdr:to>
      <xdr:col>11</xdr:col>
      <xdr:colOff>358775</xdr:colOff>
      <xdr:row>58</xdr:row>
      <xdr:rowOff>116307</xdr:rowOff>
    </xdr:to>
    <xdr:sp macro="" textlink="">
      <xdr:nvSpPr>
        <xdr:cNvPr id="375" name="円/楕円 374"/>
        <xdr:cNvSpPr/>
      </xdr:nvSpPr>
      <xdr:spPr>
        <a:xfrm>
          <a:off x="7810500" y="99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132834</xdr:rowOff>
    </xdr:from>
    <xdr:ext cx="534377" cy="259045"/>
    <xdr:sp macro="" textlink="">
      <xdr:nvSpPr>
        <xdr:cNvPr id="376" name="テキスト ボックス 375"/>
        <xdr:cNvSpPr txBox="1"/>
      </xdr:nvSpPr>
      <xdr:spPr>
        <a:xfrm>
          <a:off x="7594111" y="973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41487</xdr:rowOff>
    </xdr:from>
    <xdr:to>
      <xdr:col>10</xdr:col>
      <xdr:colOff>155575</xdr:colOff>
      <xdr:row>58</xdr:row>
      <xdr:rowOff>143087</xdr:rowOff>
    </xdr:to>
    <xdr:sp macro="" textlink="">
      <xdr:nvSpPr>
        <xdr:cNvPr id="377" name="円/楕円 376"/>
        <xdr:cNvSpPr/>
      </xdr:nvSpPr>
      <xdr:spPr>
        <a:xfrm>
          <a:off x="6921500" y="998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134214</xdr:rowOff>
    </xdr:from>
    <xdr:ext cx="534377" cy="259045"/>
    <xdr:sp macro="" textlink="">
      <xdr:nvSpPr>
        <xdr:cNvPr id="378" name="テキスト ボックス 377"/>
        <xdr:cNvSpPr txBox="1"/>
      </xdr:nvSpPr>
      <xdr:spPr>
        <a:xfrm>
          <a:off x="6705111" y="1007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8" name="テキスト ボックス 397"/>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2" name="直線コネクタ 401"/>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3"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4" name="直線コネクタ 403"/>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5"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06" name="直線コネクタ 405"/>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8505</xdr:rowOff>
    </xdr:from>
    <xdr:to>
      <xdr:col>15</xdr:col>
      <xdr:colOff>180975</xdr:colOff>
      <xdr:row>79</xdr:row>
      <xdr:rowOff>30417</xdr:rowOff>
    </xdr:to>
    <xdr:cxnSp macro="">
      <xdr:nvCxnSpPr>
        <xdr:cNvPr id="407" name="直線コネクタ 406"/>
        <xdr:cNvCxnSpPr/>
      </xdr:nvCxnSpPr>
      <xdr:spPr>
        <a:xfrm flipV="1">
          <a:off x="9639300" y="13553055"/>
          <a:ext cx="8382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08"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09" name="フローチャート : 判断 408"/>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0" name="フローチャート : 判断 409"/>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1" name="テキスト ボックス 410"/>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129155</xdr:rowOff>
    </xdr:from>
    <xdr:to>
      <xdr:col>15</xdr:col>
      <xdr:colOff>231775</xdr:colOff>
      <xdr:row>79</xdr:row>
      <xdr:rowOff>59305</xdr:rowOff>
    </xdr:to>
    <xdr:sp macro="" textlink="">
      <xdr:nvSpPr>
        <xdr:cNvPr id="417" name="円/楕円 416"/>
        <xdr:cNvSpPr/>
      </xdr:nvSpPr>
      <xdr:spPr>
        <a:xfrm>
          <a:off x="10426700" y="135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18"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28,303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151067</xdr:rowOff>
    </xdr:from>
    <xdr:to>
      <xdr:col>14</xdr:col>
      <xdr:colOff>79375</xdr:colOff>
      <xdr:row>79</xdr:row>
      <xdr:rowOff>81217</xdr:rowOff>
    </xdr:to>
    <xdr:sp macro="" textlink="">
      <xdr:nvSpPr>
        <xdr:cNvPr id="419" name="円/楕円 418"/>
        <xdr:cNvSpPr/>
      </xdr:nvSpPr>
      <xdr:spPr>
        <a:xfrm>
          <a:off x="9588500" y="13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72344</xdr:rowOff>
    </xdr:from>
    <xdr:ext cx="534377" cy="259045"/>
    <xdr:sp macro="" textlink="">
      <xdr:nvSpPr>
        <xdr:cNvPr id="420" name="テキスト ボックス 419"/>
        <xdr:cNvSpPr txBox="1"/>
      </xdr:nvSpPr>
      <xdr:spPr>
        <a:xfrm>
          <a:off x="9372111" y="1361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4" name="テキスト ボックス 43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4" name="直線コネクタ 443"/>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47"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48" name="直線コネクタ 447"/>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83243</xdr:rowOff>
    </xdr:from>
    <xdr:to>
      <xdr:col>15</xdr:col>
      <xdr:colOff>180975</xdr:colOff>
      <xdr:row>98</xdr:row>
      <xdr:rowOff>126045</xdr:rowOff>
    </xdr:to>
    <xdr:cxnSp macro="">
      <xdr:nvCxnSpPr>
        <xdr:cNvPr id="449" name="直線コネクタ 448"/>
        <xdr:cNvCxnSpPr/>
      </xdr:nvCxnSpPr>
      <xdr:spPr>
        <a:xfrm>
          <a:off x="9639300" y="16885343"/>
          <a:ext cx="838200" cy="4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0"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1" name="フローチャート : 判断 450"/>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2" name="フローチャート : 判断 451"/>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3" name="テキスト ボックス 452"/>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75245</xdr:rowOff>
    </xdr:from>
    <xdr:to>
      <xdr:col>15</xdr:col>
      <xdr:colOff>231775</xdr:colOff>
      <xdr:row>99</xdr:row>
      <xdr:rowOff>5395</xdr:rowOff>
    </xdr:to>
    <xdr:sp macro="" textlink="">
      <xdr:nvSpPr>
        <xdr:cNvPr id="459" name="円/楕円 458"/>
        <xdr:cNvSpPr/>
      </xdr:nvSpPr>
      <xdr:spPr>
        <a:xfrm>
          <a:off x="10426700" y="168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161622</xdr:rowOff>
    </xdr:from>
    <xdr:ext cx="534377" cy="259045"/>
    <xdr:sp macro="" textlink="">
      <xdr:nvSpPr>
        <xdr:cNvPr id="460" name="普通建設事業費 （ うち更新整備　）該当値テキスト"/>
        <xdr:cNvSpPr txBox="1"/>
      </xdr:nvSpPr>
      <xdr:spPr>
        <a:xfrm>
          <a:off x="10528300" y="1679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32443</xdr:rowOff>
    </xdr:from>
    <xdr:to>
      <xdr:col>14</xdr:col>
      <xdr:colOff>79375</xdr:colOff>
      <xdr:row>98</xdr:row>
      <xdr:rowOff>134043</xdr:rowOff>
    </xdr:to>
    <xdr:sp macro="" textlink="">
      <xdr:nvSpPr>
        <xdr:cNvPr id="461" name="円/楕円 460"/>
        <xdr:cNvSpPr/>
      </xdr:nvSpPr>
      <xdr:spPr>
        <a:xfrm>
          <a:off x="9588500" y="168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125170</xdr:rowOff>
    </xdr:from>
    <xdr:ext cx="534377" cy="259045"/>
    <xdr:sp macro="" textlink="">
      <xdr:nvSpPr>
        <xdr:cNvPr id="462" name="テキスト ボックス 461"/>
        <xdr:cNvSpPr txBox="1"/>
      </xdr:nvSpPr>
      <xdr:spPr>
        <a:xfrm>
          <a:off x="9372111" y="169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6" name="テキスト ボックス 47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8" name="テキスト ボックス 47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0" name="テキスト ボックス 47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2" name="テキスト ボックス 48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4" name="直線コネクタ 483"/>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5"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87"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88" name="直線コネクタ 487"/>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107778</xdr:rowOff>
    </xdr:from>
    <xdr:to>
      <xdr:col>23</xdr:col>
      <xdr:colOff>517525</xdr:colOff>
      <xdr:row>38</xdr:row>
      <xdr:rowOff>137899</xdr:rowOff>
    </xdr:to>
    <xdr:cxnSp macro="">
      <xdr:nvCxnSpPr>
        <xdr:cNvPr id="489" name="直線コネクタ 488"/>
        <xdr:cNvCxnSpPr/>
      </xdr:nvCxnSpPr>
      <xdr:spPr>
        <a:xfrm flipV="1">
          <a:off x="15481300" y="6622878"/>
          <a:ext cx="8382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0"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1" name="フローチャート : 判断 490"/>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126414</xdr:rowOff>
    </xdr:from>
    <xdr:to>
      <xdr:col>22</xdr:col>
      <xdr:colOff>365125</xdr:colOff>
      <xdr:row>38</xdr:row>
      <xdr:rowOff>137899</xdr:rowOff>
    </xdr:to>
    <xdr:cxnSp macro="">
      <xdr:nvCxnSpPr>
        <xdr:cNvPr id="492" name="直線コネクタ 491"/>
        <xdr:cNvCxnSpPr/>
      </xdr:nvCxnSpPr>
      <xdr:spPr>
        <a:xfrm>
          <a:off x="14592300" y="6641514"/>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3" name="フローチャート : 判断 492"/>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4" name="テキスト ボックス 493"/>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95141</xdr:rowOff>
    </xdr:from>
    <xdr:to>
      <xdr:col>21</xdr:col>
      <xdr:colOff>161925</xdr:colOff>
      <xdr:row>38</xdr:row>
      <xdr:rowOff>126414</xdr:rowOff>
    </xdr:to>
    <xdr:cxnSp macro="">
      <xdr:nvCxnSpPr>
        <xdr:cNvPr id="495" name="直線コネクタ 494"/>
        <xdr:cNvCxnSpPr/>
      </xdr:nvCxnSpPr>
      <xdr:spPr>
        <a:xfrm>
          <a:off x="13703300" y="6610241"/>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496" name="フローチャート : 判断 495"/>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497" name="テキスト ボックス 496"/>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158774</xdr:rowOff>
    </xdr:from>
    <xdr:to>
      <xdr:col>19</xdr:col>
      <xdr:colOff>644525</xdr:colOff>
      <xdr:row>38</xdr:row>
      <xdr:rowOff>95141</xdr:rowOff>
    </xdr:to>
    <xdr:cxnSp macro="">
      <xdr:nvCxnSpPr>
        <xdr:cNvPr id="498" name="直線コネクタ 497"/>
        <xdr:cNvCxnSpPr/>
      </xdr:nvCxnSpPr>
      <xdr:spPr>
        <a:xfrm>
          <a:off x="12814300" y="6330974"/>
          <a:ext cx="889000" cy="27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499" name="フローチャート : 判断 498"/>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0" name="テキスト ボックス 499"/>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1" name="フローチャート : 判断 500"/>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2" name="テキスト ボックス 501"/>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56978</xdr:rowOff>
    </xdr:from>
    <xdr:to>
      <xdr:col>23</xdr:col>
      <xdr:colOff>568325</xdr:colOff>
      <xdr:row>38</xdr:row>
      <xdr:rowOff>158578</xdr:rowOff>
    </xdr:to>
    <xdr:sp macro="" textlink="">
      <xdr:nvSpPr>
        <xdr:cNvPr id="508" name="円/楕円 507"/>
        <xdr:cNvSpPr/>
      </xdr:nvSpPr>
      <xdr:spPr>
        <a:xfrm>
          <a:off x="16268700" y="65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16355</xdr:rowOff>
    </xdr:from>
    <xdr:ext cx="469744" cy="259045"/>
    <xdr:sp macro="" textlink="">
      <xdr:nvSpPr>
        <xdr:cNvPr id="509" name="災害復旧事業費該当値テキスト"/>
        <xdr:cNvSpPr txBox="1"/>
      </xdr:nvSpPr>
      <xdr:spPr>
        <a:xfrm>
          <a:off x="16370300" y="636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87099</xdr:rowOff>
    </xdr:from>
    <xdr:to>
      <xdr:col>22</xdr:col>
      <xdr:colOff>415925</xdr:colOff>
      <xdr:row>39</xdr:row>
      <xdr:rowOff>17249</xdr:rowOff>
    </xdr:to>
    <xdr:sp macro="" textlink="">
      <xdr:nvSpPr>
        <xdr:cNvPr id="510" name="円/楕円 509"/>
        <xdr:cNvSpPr/>
      </xdr:nvSpPr>
      <xdr:spPr>
        <a:xfrm>
          <a:off x="15430500" y="66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8376</xdr:rowOff>
    </xdr:from>
    <xdr:ext cx="378565" cy="259045"/>
    <xdr:sp macro="" textlink="">
      <xdr:nvSpPr>
        <xdr:cNvPr id="511" name="テキスト ボックス 510"/>
        <xdr:cNvSpPr txBox="1"/>
      </xdr:nvSpPr>
      <xdr:spPr>
        <a:xfrm>
          <a:off x="15292017" y="669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75614</xdr:rowOff>
    </xdr:from>
    <xdr:to>
      <xdr:col>21</xdr:col>
      <xdr:colOff>212725</xdr:colOff>
      <xdr:row>39</xdr:row>
      <xdr:rowOff>5764</xdr:rowOff>
    </xdr:to>
    <xdr:sp macro="" textlink="">
      <xdr:nvSpPr>
        <xdr:cNvPr id="512" name="円/楕円 511"/>
        <xdr:cNvSpPr/>
      </xdr:nvSpPr>
      <xdr:spPr>
        <a:xfrm>
          <a:off x="14541500" y="659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168341</xdr:rowOff>
    </xdr:from>
    <xdr:ext cx="469744" cy="259045"/>
    <xdr:sp macro="" textlink="">
      <xdr:nvSpPr>
        <xdr:cNvPr id="513" name="テキスト ボックス 512"/>
        <xdr:cNvSpPr txBox="1"/>
      </xdr:nvSpPr>
      <xdr:spPr>
        <a:xfrm>
          <a:off x="14357427" y="66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44341</xdr:rowOff>
    </xdr:from>
    <xdr:to>
      <xdr:col>20</xdr:col>
      <xdr:colOff>9525</xdr:colOff>
      <xdr:row>38</xdr:row>
      <xdr:rowOff>145941</xdr:rowOff>
    </xdr:to>
    <xdr:sp macro="" textlink="">
      <xdr:nvSpPr>
        <xdr:cNvPr id="514" name="円/楕円 513"/>
        <xdr:cNvSpPr/>
      </xdr:nvSpPr>
      <xdr:spPr>
        <a:xfrm>
          <a:off x="13652500" y="65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137068</xdr:rowOff>
    </xdr:from>
    <xdr:ext cx="469744" cy="259045"/>
    <xdr:sp macro="" textlink="">
      <xdr:nvSpPr>
        <xdr:cNvPr id="515" name="テキスト ボックス 514"/>
        <xdr:cNvSpPr txBox="1"/>
      </xdr:nvSpPr>
      <xdr:spPr>
        <a:xfrm>
          <a:off x="13468427" y="665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107974</xdr:rowOff>
    </xdr:from>
    <xdr:to>
      <xdr:col>18</xdr:col>
      <xdr:colOff>492125</xdr:colOff>
      <xdr:row>37</xdr:row>
      <xdr:rowOff>38124</xdr:rowOff>
    </xdr:to>
    <xdr:sp macro="" textlink="">
      <xdr:nvSpPr>
        <xdr:cNvPr id="516" name="円/楕円 515"/>
        <xdr:cNvSpPr/>
      </xdr:nvSpPr>
      <xdr:spPr>
        <a:xfrm>
          <a:off x="12763500" y="62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54651</xdr:rowOff>
    </xdr:from>
    <xdr:ext cx="534377" cy="259045"/>
    <xdr:sp macro="" textlink="">
      <xdr:nvSpPr>
        <xdr:cNvPr id="517" name="テキスト ボックス 516"/>
        <xdr:cNvSpPr txBox="1"/>
      </xdr:nvSpPr>
      <xdr:spPr>
        <a:xfrm>
          <a:off x="12547111" y="60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8" name="直線コネクタ 52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9" name="テキスト ボックス 52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0" name="直線コネクタ 52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1" name="テキスト ボックス 530"/>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2" name="直線コネクタ 53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3" name="テキスト ボックス 532"/>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4" name="直線コネクタ 53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5" name="テキスト ボックス 534"/>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37" name="テキスト ボックス 53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39" name="直線コネクタ 538"/>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0"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1" name="直線コネクタ 540"/>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2"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4" name="直線コネクタ 543"/>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5"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46" name="フローチャート : 判断 545"/>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7" name="直線コネクタ 546"/>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48" name="フローチャート : 判断 547"/>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49" name="テキスト ボックス 548"/>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0" name="直線コネクタ 549"/>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1" name="フローチャート : 判断 550"/>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2" name="テキスト ボックス 551"/>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3" name="直線コネクタ 552"/>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4" name="フローチャート : 判断 553"/>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5" name="テキスト ボックス 554"/>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56" name="フローチャート : 判断 555"/>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57" name="テキスト ボックス 556"/>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3" name="円/楕円 562"/>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4"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5" name="円/楕円 564"/>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6" name="テキスト ボックス 565"/>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7" name="円/楕円 566"/>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8" name="テキスト ボックス 567"/>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9" name="円/楕円 568"/>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0" name="テキスト ボックス 569"/>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1" name="円/楕円 570"/>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2" name="テキスト ボックス 571"/>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3" name="直線コネクタ 58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4" name="テキスト ボックス 58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5" name="直線コネクタ 58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6" name="テキスト ボックス 58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7" name="直線コネクタ 58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8" name="テキスト ボックス 58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9" name="直線コネクタ 58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0" name="テキスト ボックス 58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1" name="直線コネクタ 59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2" name="テキスト ボックス 59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596" name="直線コネクタ 595"/>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597"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598" name="直線コネクタ 597"/>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599"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0" name="直線コネクタ 599"/>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72895</xdr:rowOff>
    </xdr:from>
    <xdr:to>
      <xdr:col>23</xdr:col>
      <xdr:colOff>517525</xdr:colOff>
      <xdr:row>77</xdr:row>
      <xdr:rowOff>77994</xdr:rowOff>
    </xdr:to>
    <xdr:cxnSp macro="">
      <xdr:nvCxnSpPr>
        <xdr:cNvPr id="601" name="直線コネクタ 600"/>
        <xdr:cNvCxnSpPr/>
      </xdr:nvCxnSpPr>
      <xdr:spPr>
        <a:xfrm>
          <a:off x="15481300" y="13274545"/>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2"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3" name="フローチャート : 判断 602"/>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72895</xdr:rowOff>
    </xdr:from>
    <xdr:to>
      <xdr:col>22</xdr:col>
      <xdr:colOff>365125</xdr:colOff>
      <xdr:row>77</xdr:row>
      <xdr:rowOff>74740</xdr:rowOff>
    </xdr:to>
    <xdr:cxnSp macro="">
      <xdr:nvCxnSpPr>
        <xdr:cNvPr id="604" name="直線コネクタ 603"/>
        <xdr:cNvCxnSpPr/>
      </xdr:nvCxnSpPr>
      <xdr:spPr>
        <a:xfrm flipV="1">
          <a:off x="14592300" y="13274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5" name="フローチャート : 判断 604"/>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06" name="テキスト ボックス 605"/>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74740</xdr:rowOff>
    </xdr:from>
    <xdr:to>
      <xdr:col>21</xdr:col>
      <xdr:colOff>161925</xdr:colOff>
      <xdr:row>77</xdr:row>
      <xdr:rowOff>87990</xdr:rowOff>
    </xdr:to>
    <xdr:cxnSp macro="">
      <xdr:nvCxnSpPr>
        <xdr:cNvPr id="607" name="直線コネクタ 606"/>
        <xdr:cNvCxnSpPr/>
      </xdr:nvCxnSpPr>
      <xdr:spPr>
        <a:xfrm flipV="1">
          <a:off x="13703300" y="13276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08" name="フローチャート : 判断 607"/>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09" name="テキスト ボックス 608"/>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86544</xdr:rowOff>
    </xdr:from>
    <xdr:to>
      <xdr:col>19</xdr:col>
      <xdr:colOff>644525</xdr:colOff>
      <xdr:row>77</xdr:row>
      <xdr:rowOff>87990</xdr:rowOff>
    </xdr:to>
    <xdr:cxnSp macro="">
      <xdr:nvCxnSpPr>
        <xdr:cNvPr id="610" name="直線コネクタ 609"/>
        <xdr:cNvCxnSpPr/>
      </xdr:nvCxnSpPr>
      <xdr:spPr>
        <a:xfrm>
          <a:off x="12814300" y="1328819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1" name="フローチャート : 判断 610"/>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2" name="テキスト ボックス 611"/>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3" name="フローチャート : 判断 612"/>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4" name="テキスト ボックス 613"/>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27194</xdr:rowOff>
    </xdr:from>
    <xdr:to>
      <xdr:col>23</xdr:col>
      <xdr:colOff>568325</xdr:colOff>
      <xdr:row>77</xdr:row>
      <xdr:rowOff>128794</xdr:rowOff>
    </xdr:to>
    <xdr:sp macro="" textlink="">
      <xdr:nvSpPr>
        <xdr:cNvPr id="620" name="円/楕円 619"/>
        <xdr:cNvSpPr/>
      </xdr:nvSpPr>
      <xdr:spPr>
        <a:xfrm>
          <a:off x="16268700" y="132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50071</xdr:rowOff>
    </xdr:from>
    <xdr:ext cx="534377" cy="259045"/>
    <xdr:sp macro="" textlink="">
      <xdr:nvSpPr>
        <xdr:cNvPr id="621" name="公債費該当値テキスト"/>
        <xdr:cNvSpPr txBox="1"/>
      </xdr:nvSpPr>
      <xdr:spPr>
        <a:xfrm>
          <a:off x="16370300" y="130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22095</xdr:rowOff>
    </xdr:from>
    <xdr:to>
      <xdr:col>22</xdr:col>
      <xdr:colOff>415925</xdr:colOff>
      <xdr:row>77</xdr:row>
      <xdr:rowOff>123695</xdr:rowOff>
    </xdr:to>
    <xdr:sp macro="" textlink="">
      <xdr:nvSpPr>
        <xdr:cNvPr id="622" name="円/楕円 621"/>
        <xdr:cNvSpPr/>
      </xdr:nvSpPr>
      <xdr:spPr>
        <a:xfrm>
          <a:off x="15430500" y="132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140222</xdr:rowOff>
    </xdr:from>
    <xdr:ext cx="534377" cy="259045"/>
    <xdr:sp macro="" textlink="">
      <xdr:nvSpPr>
        <xdr:cNvPr id="623" name="テキスト ボックス 622"/>
        <xdr:cNvSpPr txBox="1"/>
      </xdr:nvSpPr>
      <xdr:spPr>
        <a:xfrm>
          <a:off x="15214111" y="1299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23940</xdr:rowOff>
    </xdr:from>
    <xdr:to>
      <xdr:col>21</xdr:col>
      <xdr:colOff>212725</xdr:colOff>
      <xdr:row>77</xdr:row>
      <xdr:rowOff>125540</xdr:rowOff>
    </xdr:to>
    <xdr:sp macro="" textlink="">
      <xdr:nvSpPr>
        <xdr:cNvPr id="624" name="円/楕円 623"/>
        <xdr:cNvSpPr/>
      </xdr:nvSpPr>
      <xdr:spPr>
        <a:xfrm>
          <a:off x="14541500" y="132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142067</xdr:rowOff>
    </xdr:from>
    <xdr:ext cx="534377" cy="259045"/>
    <xdr:sp macro="" textlink="">
      <xdr:nvSpPr>
        <xdr:cNvPr id="625" name="テキスト ボックス 624"/>
        <xdr:cNvSpPr txBox="1"/>
      </xdr:nvSpPr>
      <xdr:spPr>
        <a:xfrm>
          <a:off x="14325111" y="1300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37190</xdr:rowOff>
    </xdr:from>
    <xdr:to>
      <xdr:col>20</xdr:col>
      <xdr:colOff>9525</xdr:colOff>
      <xdr:row>77</xdr:row>
      <xdr:rowOff>138790</xdr:rowOff>
    </xdr:to>
    <xdr:sp macro="" textlink="">
      <xdr:nvSpPr>
        <xdr:cNvPr id="626" name="円/楕円 625"/>
        <xdr:cNvSpPr/>
      </xdr:nvSpPr>
      <xdr:spPr>
        <a:xfrm>
          <a:off x="13652500" y="132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155317</xdr:rowOff>
    </xdr:from>
    <xdr:ext cx="534377" cy="259045"/>
    <xdr:sp macro="" textlink="">
      <xdr:nvSpPr>
        <xdr:cNvPr id="627" name="テキスト ボックス 626"/>
        <xdr:cNvSpPr txBox="1"/>
      </xdr:nvSpPr>
      <xdr:spPr>
        <a:xfrm>
          <a:off x="13436111" y="1301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35744</xdr:rowOff>
    </xdr:from>
    <xdr:to>
      <xdr:col>18</xdr:col>
      <xdr:colOff>492125</xdr:colOff>
      <xdr:row>77</xdr:row>
      <xdr:rowOff>137344</xdr:rowOff>
    </xdr:to>
    <xdr:sp macro="" textlink="">
      <xdr:nvSpPr>
        <xdr:cNvPr id="628" name="円/楕円 627"/>
        <xdr:cNvSpPr/>
      </xdr:nvSpPr>
      <xdr:spPr>
        <a:xfrm>
          <a:off x="12763500" y="1323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153871</xdr:rowOff>
    </xdr:from>
    <xdr:ext cx="534377" cy="259045"/>
    <xdr:sp macro="" textlink="">
      <xdr:nvSpPr>
        <xdr:cNvPr id="629" name="テキスト ボックス 628"/>
        <xdr:cNvSpPr txBox="1"/>
      </xdr:nvSpPr>
      <xdr:spPr>
        <a:xfrm>
          <a:off x="12547111" y="1301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3" name="テキスト ボックス 64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1" name="直線コネクタ 650"/>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2"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3" name="直線コネクタ 652"/>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4"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5" name="直線コネクタ 654"/>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52288</xdr:rowOff>
    </xdr:from>
    <xdr:to>
      <xdr:col>23</xdr:col>
      <xdr:colOff>517525</xdr:colOff>
      <xdr:row>98</xdr:row>
      <xdr:rowOff>84145</xdr:rowOff>
    </xdr:to>
    <xdr:cxnSp macro="">
      <xdr:nvCxnSpPr>
        <xdr:cNvPr id="656" name="直線コネクタ 655"/>
        <xdr:cNvCxnSpPr/>
      </xdr:nvCxnSpPr>
      <xdr:spPr>
        <a:xfrm>
          <a:off x="15481300" y="16854388"/>
          <a:ext cx="838200" cy="3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57"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58" name="フローチャート : 判断 657"/>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52288</xdr:rowOff>
    </xdr:from>
    <xdr:to>
      <xdr:col>22</xdr:col>
      <xdr:colOff>365125</xdr:colOff>
      <xdr:row>98</xdr:row>
      <xdr:rowOff>61830</xdr:rowOff>
    </xdr:to>
    <xdr:cxnSp macro="">
      <xdr:nvCxnSpPr>
        <xdr:cNvPr id="659" name="直線コネクタ 658"/>
        <xdr:cNvCxnSpPr/>
      </xdr:nvCxnSpPr>
      <xdr:spPr>
        <a:xfrm flipV="1">
          <a:off x="14592300" y="16854388"/>
          <a:ext cx="889000" cy="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0" name="フローチャート : 判断 659"/>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111279</xdr:rowOff>
    </xdr:from>
    <xdr:ext cx="534377" cy="259045"/>
    <xdr:sp macro="" textlink="">
      <xdr:nvSpPr>
        <xdr:cNvPr id="661" name="テキスト ボックス 660"/>
        <xdr:cNvSpPr txBox="1"/>
      </xdr:nvSpPr>
      <xdr:spPr>
        <a:xfrm>
          <a:off x="15214111" y="1691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61830</xdr:rowOff>
    </xdr:from>
    <xdr:to>
      <xdr:col>21</xdr:col>
      <xdr:colOff>161925</xdr:colOff>
      <xdr:row>98</xdr:row>
      <xdr:rowOff>85179</xdr:rowOff>
    </xdr:to>
    <xdr:cxnSp macro="">
      <xdr:nvCxnSpPr>
        <xdr:cNvPr id="662" name="直線コネクタ 661"/>
        <xdr:cNvCxnSpPr/>
      </xdr:nvCxnSpPr>
      <xdr:spPr>
        <a:xfrm flipV="1">
          <a:off x="13703300" y="16863930"/>
          <a:ext cx="8890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3" name="フローチャート : 判断 662"/>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4" name="テキスト ボックス 663"/>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79972</xdr:rowOff>
    </xdr:from>
    <xdr:to>
      <xdr:col>19</xdr:col>
      <xdr:colOff>644525</xdr:colOff>
      <xdr:row>98</xdr:row>
      <xdr:rowOff>85179</xdr:rowOff>
    </xdr:to>
    <xdr:cxnSp macro="">
      <xdr:nvCxnSpPr>
        <xdr:cNvPr id="665" name="直線コネクタ 664"/>
        <xdr:cNvCxnSpPr/>
      </xdr:nvCxnSpPr>
      <xdr:spPr>
        <a:xfrm>
          <a:off x="12814300" y="16882072"/>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66" name="フローチャート : 判断 665"/>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67" name="テキスト ボックス 666"/>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68" name="フローチャート : 判断 667"/>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69" name="テキスト ボックス 668"/>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33345</xdr:rowOff>
    </xdr:from>
    <xdr:to>
      <xdr:col>23</xdr:col>
      <xdr:colOff>568325</xdr:colOff>
      <xdr:row>98</xdr:row>
      <xdr:rowOff>134945</xdr:rowOff>
    </xdr:to>
    <xdr:sp macro="" textlink="">
      <xdr:nvSpPr>
        <xdr:cNvPr id="675" name="円/楕円 674"/>
        <xdr:cNvSpPr/>
      </xdr:nvSpPr>
      <xdr:spPr>
        <a:xfrm>
          <a:off x="16268700" y="168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164172</xdr:rowOff>
    </xdr:from>
    <xdr:ext cx="534377" cy="259045"/>
    <xdr:sp macro="" textlink="">
      <xdr:nvSpPr>
        <xdr:cNvPr id="676" name="積立金該当値テキスト"/>
        <xdr:cNvSpPr txBox="1"/>
      </xdr:nvSpPr>
      <xdr:spPr>
        <a:xfrm>
          <a:off x="16370300" y="1662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24,302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1488</xdr:rowOff>
    </xdr:from>
    <xdr:to>
      <xdr:col>22</xdr:col>
      <xdr:colOff>415925</xdr:colOff>
      <xdr:row>98</xdr:row>
      <xdr:rowOff>103088</xdr:rowOff>
    </xdr:to>
    <xdr:sp macro="" textlink="">
      <xdr:nvSpPr>
        <xdr:cNvPr id="677" name="円/楕円 676"/>
        <xdr:cNvSpPr/>
      </xdr:nvSpPr>
      <xdr:spPr>
        <a:xfrm>
          <a:off x="15430500" y="168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119615</xdr:rowOff>
    </xdr:from>
    <xdr:ext cx="534377" cy="259045"/>
    <xdr:sp macro="" textlink="">
      <xdr:nvSpPr>
        <xdr:cNvPr id="678" name="テキスト ボックス 677"/>
        <xdr:cNvSpPr txBox="1"/>
      </xdr:nvSpPr>
      <xdr:spPr>
        <a:xfrm>
          <a:off x="15214111" y="165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11030</xdr:rowOff>
    </xdr:from>
    <xdr:to>
      <xdr:col>21</xdr:col>
      <xdr:colOff>212725</xdr:colOff>
      <xdr:row>98</xdr:row>
      <xdr:rowOff>112630</xdr:rowOff>
    </xdr:to>
    <xdr:sp macro="" textlink="">
      <xdr:nvSpPr>
        <xdr:cNvPr id="679" name="円/楕円 678"/>
        <xdr:cNvSpPr/>
      </xdr:nvSpPr>
      <xdr:spPr>
        <a:xfrm>
          <a:off x="14541500" y="168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129157</xdr:rowOff>
    </xdr:from>
    <xdr:ext cx="534377" cy="259045"/>
    <xdr:sp macro="" textlink="">
      <xdr:nvSpPr>
        <xdr:cNvPr id="680" name="テキスト ボックス 679"/>
        <xdr:cNvSpPr txBox="1"/>
      </xdr:nvSpPr>
      <xdr:spPr>
        <a:xfrm>
          <a:off x="14325111" y="1658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34379</xdr:rowOff>
    </xdr:from>
    <xdr:to>
      <xdr:col>20</xdr:col>
      <xdr:colOff>9525</xdr:colOff>
      <xdr:row>98</xdr:row>
      <xdr:rowOff>135979</xdr:rowOff>
    </xdr:to>
    <xdr:sp macro="" textlink="">
      <xdr:nvSpPr>
        <xdr:cNvPr id="681" name="円/楕円 680"/>
        <xdr:cNvSpPr/>
      </xdr:nvSpPr>
      <xdr:spPr>
        <a:xfrm>
          <a:off x="13652500" y="168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127106</xdr:rowOff>
    </xdr:from>
    <xdr:ext cx="534377" cy="259045"/>
    <xdr:sp macro="" textlink="">
      <xdr:nvSpPr>
        <xdr:cNvPr id="682" name="テキスト ボックス 681"/>
        <xdr:cNvSpPr txBox="1"/>
      </xdr:nvSpPr>
      <xdr:spPr>
        <a:xfrm>
          <a:off x="13436111" y="169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29172</xdr:rowOff>
    </xdr:from>
    <xdr:to>
      <xdr:col>18</xdr:col>
      <xdr:colOff>492125</xdr:colOff>
      <xdr:row>98</xdr:row>
      <xdr:rowOff>130772</xdr:rowOff>
    </xdr:to>
    <xdr:sp macro="" textlink="">
      <xdr:nvSpPr>
        <xdr:cNvPr id="683" name="円/楕円 682"/>
        <xdr:cNvSpPr/>
      </xdr:nvSpPr>
      <xdr:spPr>
        <a:xfrm>
          <a:off x="12763500" y="168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121899</xdr:rowOff>
    </xdr:from>
    <xdr:ext cx="534377" cy="259045"/>
    <xdr:sp macro="" textlink="">
      <xdr:nvSpPr>
        <xdr:cNvPr id="684" name="テキスト ボックス 683"/>
        <xdr:cNvSpPr txBox="1"/>
      </xdr:nvSpPr>
      <xdr:spPr>
        <a:xfrm>
          <a:off x="12547111" y="169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5" name="直線コネクタ 69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6" name="テキスト ボックス 69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7" name="直線コネクタ 69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8" name="テキスト ボックス 69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9" name="直線コネクタ 69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0" name="テキスト ボックス 69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1" name="直線コネクタ 70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2" name="テキスト ボックス 70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06" name="直線コネクタ 705"/>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8" name="直線コネクタ 70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09"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0" name="直線コネクタ 709"/>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59553</xdr:rowOff>
    </xdr:from>
    <xdr:to>
      <xdr:col>32</xdr:col>
      <xdr:colOff>187325</xdr:colOff>
      <xdr:row>38</xdr:row>
      <xdr:rowOff>77201</xdr:rowOff>
    </xdr:to>
    <xdr:cxnSp macro="">
      <xdr:nvCxnSpPr>
        <xdr:cNvPr id="711" name="直線コネクタ 710"/>
        <xdr:cNvCxnSpPr/>
      </xdr:nvCxnSpPr>
      <xdr:spPr>
        <a:xfrm>
          <a:off x="21323300" y="6574653"/>
          <a:ext cx="8382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2"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3" name="フローチャート : 判断 712"/>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164343</xdr:rowOff>
    </xdr:from>
    <xdr:to>
      <xdr:col>31</xdr:col>
      <xdr:colOff>34925</xdr:colOff>
      <xdr:row>38</xdr:row>
      <xdr:rowOff>59553</xdr:rowOff>
    </xdr:to>
    <xdr:cxnSp macro="">
      <xdr:nvCxnSpPr>
        <xdr:cNvPr id="714" name="直線コネクタ 713"/>
        <xdr:cNvCxnSpPr/>
      </xdr:nvCxnSpPr>
      <xdr:spPr>
        <a:xfrm>
          <a:off x="20434300" y="6507993"/>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5" name="フローチャート : 判断 714"/>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6" name="テキスト ボックス 715"/>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164343</xdr:rowOff>
    </xdr:from>
    <xdr:to>
      <xdr:col>29</xdr:col>
      <xdr:colOff>517525</xdr:colOff>
      <xdr:row>38</xdr:row>
      <xdr:rowOff>13924</xdr:rowOff>
    </xdr:to>
    <xdr:cxnSp macro="">
      <xdr:nvCxnSpPr>
        <xdr:cNvPr id="717" name="直線コネクタ 716"/>
        <xdr:cNvCxnSpPr/>
      </xdr:nvCxnSpPr>
      <xdr:spPr>
        <a:xfrm flipV="1">
          <a:off x="19545300" y="6507993"/>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18" name="フローチャート : 判断 717"/>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110076</xdr:rowOff>
    </xdr:from>
    <xdr:ext cx="469744" cy="259045"/>
    <xdr:sp macro="" textlink="">
      <xdr:nvSpPr>
        <xdr:cNvPr id="719" name="テキスト ボックス 718"/>
        <xdr:cNvSpPr txBox="1"/>
      </xdr:nvSpPr>
      <xdr:spPr>
        <a:xfrm>
          <a:off x="20199427" y="662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13924</xdr:rowOff>
    </xdr:from>
    <xdr:to>
      <xdr:col>28</xdr:col>
      <xdr:colOff>314325</xdr:colOff>
      <xdr:row>38</xdr:row>
      <xdr:rowOff>26132</xdr:rowOff>
    </xdr:to>
    <xdr:cxnSp macro="">
      <xdr:nvCxnSpPr>
        <xdr:cNvPr id="720" name="直線コネクタ 719"/>
        <xdr:cNvCxnSpPr/>
      </xdr:nvCxnSpPr>
      <xdr:spPr>
        <a:xfrm flipV="1">
          <a:off x="18656300" y="6529024"/>
          <a:ext cx="889000" cy="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1" name="フローチャート : 判断 720"/>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2" name="テキスト ボックス 721"/>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3" name="フローチャート : 判断 722"/>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4" name="テキスト ボックス 723"/>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26401</xdr:rowOff>
    </xdr:from>
    <xdr:to>
      <xdr:col>32</xdr:col>
      <xdr:colOff>238125</xdr:colOff>
      <xdr:row>38</xdr:row>
      <xdr:rowOff>128001</xdr:rowOff>
    </xdr:to>
    <xdr:sp macro="" textlink="">
      <xdr:nvSpPr>
        <xdr:cNvPr id="730" name="円/楕円 729"/>
        <xdr:cNvSpPr/>
      </xdr:nvSpPr>
      <xdr:spPr>
        <a:xfrm>
          <a:off x="22110700" y="65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1"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8753</xdr:rowOff>
    </xdr:from>
    <xdr:to>
      <xdr:col>31</xdr:col>
      <xdr:colOff>85725</xdr:colOff>
      <xdr:row>38</xdr:row>
      <xdr:rowOff>110353</xdr:rowOff>
    </xdr:to>
    <xdr:sp macro="" textlink="">
      <xdr:nvSpPr>
        <xdr:cNvPr id="732" name="円/楕円 731"/>
        <xdr:cNvSpPr/>
      </xdr:nvSpPr>
      <xdr:spPr>
        <a:xfrm>
          <a:off x="21272500" y="652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101480</xdr:rowOff>
    </xdr:from>
    <xdr:ext cx="469744" cy="259045"/>
    <xdr:sp macro="" textlink="">
      <xdr:nvSpPr>
        <xdr:cNvPr id="733" name="テキスト ボックス 732"/>
        <xdr:cNvSpPr txBox="1"/>
      </xdr:nvSpPr>
      <xdr:spPr>
        <a:xfrm>
          <a:off x="21088427" y="661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113543</xdr:rowOff>
    </xdr:from>
    <xdr:to>
      <xdr:col>29</xdr:col>
      <xdr:colOff>568325</xdr:colOff>
      <xdr:row>38</xdr:row>
      <xdr:rowOff>43693</xdr:rowOff>
    </xdr:to>
    <xdr:sp macro="" textlink="">
      <xdr:nvSpPr>
        <xdr:cNvPr id="734" name="円/楕円 733"/>
        <xdr:cNvSpPr/>
      </xdr:nvSpPr>
      <xdr:spPr>
        <a:xfrm>
          <a:off x="20383500" y="64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60220</xdr:rowOff>
    </xdr:from>
    <xdr:ext cx="469744" cy="259045"/>
    <xdr:sp macro="" textlink="">
      <xdr:nvSpPr>
        <xdr:cNvPr id="735" name="テキスト ボックス 734"/>
        <xdr:cNvSpPr txBox="1"/>
      </xdr:nvSpPr>
      <xdr:spPr>
        <a:xfrm>
          <a:off x="20199427" y="623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134574</xdr:rowOff>
    </xdr:from>
    <xdr:to>
      <xdr:col>28</xdr:col>
      <xdr:colOff>365125</xdr:colOff>
      <xdr:row>38</xdr:row>
      <xdr:rowOff>64725</xdr:rowOff>
    </xdr:to>
    <xdr:sp macro="" textlink="">
      <xdr:nvSpPr>
        <xdr:cNvPr id="736" name="円/楕円 735"/>
        <xdr:cNvSpPr/>
      </xdr:nvSpPr>
      <xdr:spPr>
        <a:xfrm>
          <a:off x="19494500" y="64782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81251</xdr:rowOff>
    </xdr:from>
    <xdr:ext cx="469744" cy="259045"/>
    <xdr:sp macro="" textlink="">
      <xdr:nvSpPr>
        <xdr:cNvPr id="737" name="テキスト ボックス 736"/>
        <xdr:cNvSpPr txBox="1"/>
      </xdr:nvSpPr>
      <xdr:spPr>
        <a:xfrm>
          <a:off x="19310427" y="625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146781</xdr:rowOff>
    </xdr:from>
    <xdr:to>
      <xdr:col>27</xdr:col>
      <xdr:colOff>161925</xdr:colOff>
      <xdr:row>38</xdr:row>
      <xdr:rowOff>76932</xdr:rowOff>
    </xdr:to>
    <xdr:sp macro="" textlink="">
      <xdr:nvSpPr>
        <xdr:cNvPr id="738" name="円/楕円 737"/>
        <xdr:cNvSpPr/>
      </xdr:nvSpPr>
      <xdr:spPr>
        <a:xfrm>
          <a:off x="18605500" y="64904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93458</xdr:rowOff>
    </xdr:from>
    <xdr:ext cx="469744" cy="259045"/>
    <xdr:sp macro="" textlink="">
      <xdr:nvSpPr>
        <xdr:cNvPr id="739" name="テキスト ボックス 738"/>
        <xdr:cNvSpPr txBox="1"/>
      </xdr:nvSpPr>
      <xdr:spPr>
        <a:xfrm>
          <a:off x="18421427" y="62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3" name="テキスト ボックス 75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5" name="テキスト ボックス 75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7" name="テキスト ボックス 75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1" name="テキスト ボックス 76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3" name="直線コネクタ 762"/>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66"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67" name="直線コネクタ 766"/>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134957</xdr:rowOff>
    </xdr:from>
    <xdr:to>
      <xdr:col>32</xdr:col>
      <xdr:colOff>187325</xdr:colOff>
      <xdr:row>59</xdr:row>
      <xdr:rowOff>28391</xdr:rowOff>
    </xdr:to>
    <xdr:cxnSp macro="">
      <xdr:nvCxnSpPr>
        <xdr:cNvPr id="768" name="直線コネクタ 767"/>
        <xdr:cNvCxnSpPr/>
      </xdr:nvCxnSpPr>
      <xdr:spPr>
        <a:xfrm flipV="1">
          <a:off x="21323300" y="10079057"/>
          <a:ext cx="8382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69"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0" name="フローチャート : 判断 769"/>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28391</xdr:rowOff>
    </xdr:from>
    <xdr:to>
      <xdr:col>31</xdr:col>
      <xdr:colOff>34925</xdr:colOff>
      <xdr:row>59</xdr:row>
      <xdr:rowOff>29991</xdr:rowOff>
    </xdr:to>
    <xdr:cxnSp macro="">
      <xdr:nvCxnSpPr>
        <xdr:cNvPr id="771" name="直線コネクタ 770"/>
        <xdr:cNvCxnSpPr/>
      </xdr:nvCxnSpPr>
      <xdr:spPr>
        <a:xfrm flipV="1">
          <a:off x="20434300" y="1014394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2" name="フローチャート : 判断 771"/>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3" name="テキスト ボックス 772"/>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23552</xdr:rowOff>
    </xdr:from>
    <xdr:to>
      <xdr:col>29</xdr:col>
      <xdr:colOff>517525</xdr:colOff>
      <xdr:row>59</xdr:row>
      <xdr:rowOff>29991</xdr:rowOff>
    </xdr:to>
    <xdr:cxnSp macro="">
      <xdr:nvCxnSpPr>
        <xdr:cNvPr id="774" name="直線コネクタ 773"/>
        <xdr:cNvCxnSpPr/>
      </xdr:nvCxnSpPr>
      <xdr:spPr>
        <a:xfrm>
          <a:off x="19545300" y="1013910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5" name="フローチャート : 判断 774"/>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76" name="テキスト ボックス 775"/>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23552</xdr:rowOff>
    </xdr:from>
    <xdr:to>
      <xdr:col>28</xdr:col>
      <xdr:colOff>314325</xdr:colOff>
      <xdr:row>59</xdr:row>
      <xdr:rowOff>24162</xdr:rowOff>
    </xdr:to>
    <xdr:cxnSp macro="">
      <xdr:nvCxnSpPr>
        <xdr:cNvPr id="777" name="直線コネクタ 776"/>
        <xdr:cNvCxnSpPr/>
      </xdr:nvCxnSpPr>
      <xdr:spPr>
        <a:xfrm flipV="1">
          <a:off x="18656300" y="10139102"/>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78" name="フローチャート : 判断 777"/>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79" name="テキスト ボックス 778"/>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0" name="フローチャート : 判断 779"/>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1" name="テキスト ボックス 780"/>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84157</xdr:rowOff>
    </xdr:from>
    <xdr:to>
      <xdr:col>32</xdr:col>
      <xdr:colOff>238125</xdr:colOff>
      <xdr:row>59</xdr:row>
      <xdr:rowOff>14307</xdr:rowOff>
    </xdr:to>
    <xdr:sp macro="" textlink="">
      <xdr:nvSpPr>
        <xdr:cNvPr id="787" name="円/楕円 786"/>
        <xdr:cNvSpPr/>
      </xdr:nvSpPr>
      <xdr:spPr>
        <a:xfrm>
          <a:off x="22110700" y="100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17893</xdr:rowOff>
    </xdr:from>
    <xdr:ext cx="469744" cy="259045"/>
    <xdr:sp macro="" textlink="">
      <xdr:nvSpPr>
        <xdr:cNvPr id="788" name="貸付金該当値テキスト"/>
        <xdr:cNvSpPr txBox="1"/>
      </xdr:nvSpPr>
      <xdr:spPr>
        <a:xfrm>
          <a:off x="22212300" y="996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149041</xdr:rowOff>
    </xdr:from>
    <xdr:to>
      <xdr:col>31</xdr:col>
      <xdr:colOff>85725</xdr:colOff>
      <xdr:row>59</xdr:row>
      <xdr:rowOff>79191</xdr:rowOff>
    </xdr:to>
    <xdr:sp macro="" textlink="">
      <xdr:nvSpPr>
        <xdr:cNvPr id="789" name="円/楕円 788"/>
        <xdr:cNvSpPr/>
      </xdr:nvSpPr>
      <xdr:spPr>
        <a:xfrm>
          <a:off x="212725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70318</xdr:rowOff>
    </xdr:from>
    <xdr:ext cx="378565" cy="259045"/>
    <xdr:sp macro="" textlink="">
      <xdr:nvSpPr>
        <xdr:cNvPr id="790" name="テキスト ボックス 789"/>
        <xdr:cNvSpPr txBox="1"/>
      </xdr:nvSpPr>
      <xdr:spPr>
        <a:xfrm>
          <a:off x="21134017" y="10185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150641</xdr:rowOff>
    </xdr:from>
    <xdr:to>
      <xdr:col>29</xdr:col>
      <xdr:colOff>568325</xdr:colOff>
      <xdr:row>59</xdr:row>
      <xdr:rowOff>80791</xdr:rowOff>
    </xdr:to>
    <xdr:sp macro="" textlink="">
      <xdr:nvSpPr>
        <xdr:cNvPr id="791" name="円/楕円 790"/>
        <xdr:cNvSpPr/>
      </xdr:nvSpPr>
      <xdr:spPr>
        <a:xfrm>
          <a:off x="20383500" y="1009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71918</xdr:rowOff>
    </xdr:from>
    <xdr:ext cx="378565" cy="259045"/>
    <xdr:sp macro="" textlink="">
      <xdr:nvSpPr>
        <xdr:cNvPr id="792" name="テキスト ボックス 791"/>
        <xdr:cNvSpPr txBox="1"/>
      </xdr:nvSpPr>
      <xdr:spPr>
        <a:xfrm>
          <a:off x="20245017" y="10187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144202</xdr:rowOff>
    </xdr:from>
    <xdr:to>
      <xdr:col>28</xdr:col>
      <xdr:colOff>365125</xdr:colOff>
      <xdr:row>59</xdr:row>
      <xdr:rowOff>74352</xdr:rowOff>
    </xdr:to>
    <xdr:sp macro="" textlink="">
      <xdr:nvSpPr>
        <xdr:cNvPr id="793" name="円/楕円 792"/>
        <xdr:cNvSpPr/>
      </xdr:nvSpPr>
      <xdr:spPr>
        <a:xfrm>
          <a:off x="19494500" y="100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65479</xdr:rowOff>
    </xdr:from>
    <xdr:ext cx="469744" cy="259045"/>
    <xdr:sp macro="" textlink="">
      <xdr:nvSpPr>
        <xdr:cNvPr id="794" name="テキスト ボックス 793"/>
        <xdr:cNvSpPr txBox="1"/>
      </xdr:nvSpPr>
      <xdr:spPr>
        <a:xfrm>
          <a:off x="19310427" y="1018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144812</xdr:rowOff>
    </xdr:from>
    <xdr:to>
      <xdr:col>27</xdr:col>
      <xdr:colOff>161925</xdr:colOff>
      <xdr:row>59</xdr:row>
      <xdr:rowOff>74962</xdr:rowOff>
    </xdr:to>
    <xdr:sp macro="" textlink="">
      <xdr:nvSpPr>
        <xdr:cNvPr id="795" name="円/楕円 794"/>
        <xdr:cNvSpPr/>
      </xdr:nvSpPr>
      <xdr:spPr>
        <a:xfrm>
          <a:off x="18605500" y="1008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66089</xdr:rowOff>
    </xdr:from>
    <xdr:ext cx="469744" cy="259045"/>
    <xdr:sp macro="" textlink="">
      <xdr:nvSpPr>
        <xdr:cNvPr id="796" name="テキスト ボックス 795"/>
        <xdr:cNvSpPr txBox="1"/>
      </xdr:nvSpPr>
      <xdr:spPr>
        <a:xfrm>
          <a:off x="18421427" y="1018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48,395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9" name="テキスト ボックス 80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1" name="テキスト ボックス 81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5" name="テキスト ボックス 81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1" name="直線コネクタ 820"/>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2"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3" name="直線コネクタ 822"/>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4"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5" name="直線コネクタ 824"/>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150273</xdr:rowOff>
    </xdr:from>
    <xdr:to>
      <xdr:col>32</xdr:col>
      <xdr:colOff>187325</xdr:colOff>
      <xdr:row>75</xdr:row>
      <xdr:rowOff>31400</xdr:rowOff>
    </xdr:to>
    <xdr:cxnSp macro="">
      <xdr:nvCxnSpPr>
        <xdr:cNvPr id="826" name="直線コネクタ 825"/>
        <xdr:cNvCxnSpPr/>
      </xdr:nvCxnSpPr>
      <xdr:spPr>
        <a:xfrm flipV="1">
          <a:off x="21323300" y="12837573"/>
          <a:ext cx="8382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27"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28" name="フローチャート : 判断 827"/>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31400</xdr:rowOff>
    </xdr:from>
    <xdr:to>
      <xdr:col>31</xdr:col>
      <xdr:colOff>34925</xdr:colOff>
      <xdr:row>75</xdr:row>
      <xdr:rowOff>76206</xdr:rowOff>
    </xdr:to>
    <xdr:cxnSp macro="">
      <xdr:nvCxnSpPr>
        <xdr:cNvPr id="829" name="直線コネクタ 828"/>
        <xdr:cNvCxnSpPr/>
      </xdr:nvCxnSpPr>
      <xdr:spPr>
        <a:xfrm flipV="1">
          <a:off x="20434300" y="12890150"/>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0" name="フローチャート : 判断 829"/>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1" name="テキスト ボックス 830"/>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76206</xdr:rowOff>
    </xdr:from>
    <xdr:to>
      <xdr:col>29</xdr:col>
      <xdr:colOff>517525</xdr:colOff>
      <xdr:row>75</xdr:row>
      <xdr:rowOff>116802</xdr:rowOff>
    </xdr:to>
    <xdr:cxnSp macro="">
      <xdr:nvCxnSpPr>
        <xdr:cNvPr id="832" name="直線コネクタ 831"/>
        <xdr:cNvCxnSpPr/>
      </xdr:nvCxnSpPr>
      <xdr:spPr>
        <a:xfrm flipV="1">
          <a:off x="19545300" y="12934956"/>
          <a:ext cx="889000" cy="4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3" name="フローチャート : 判断 832"/>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4" name="テキスト ボックス 833"/>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96247</xdr:rowOff>
    </xdr:from>
    <xdr:to>
      <xdr:col>28</xdr:col>
      <xdr:colOff>314325</xdr:colOff>
      <xdr:row>75</xdr:row>
      <xdr:rowOff>116802</xdr:rowOff>
    </xdr:to>
    <xdr:cxnSp macro="">
      <xdr:nvCxnSpPr>
        <xdr:cNvPr id="835" name="直線コネクタ 834"/>
        <xdr:cNvCxnSpPr/>
      </xdr:nvCxnSpPr>
      <xdr:spPr>
        <a:xfrm>
          <a:off x="18656300" y="12954997"/>
          <a:ext cx="889000" cy="2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36" name="フローチャート : 判断 835"/>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37" name="テキスト ボックス 836"/>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38" name="フローチャート : 判断 837"/>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39" name="テキスト ボックス 838"/>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99473</xdr:rowOff>
    </xdr:from>
    <xdr:to>
      <xdr:col>32</xdr:col>
      <xdr:colOff>238125</xdr:colOff>
      <xdr:row>75</xdr:row>
      <xdr:rowOff>29623</xdr:rowOff>
    </xdr:to>
    <xdr:sp macro="" textlink="">
      <xdr:nvSpPr>
        <xdr:cNvPr id="845" name="円/楕円 844"/>
        <xdr:cNvSpPr/>
      </xdr:nvSpPr>
      <xdr:spPr>
        <a:xfrm>
          <a:off x="22110700" y="127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77900</xdr:rowOff>
    </xdr:from>
    <xdr:ext cx="534377" cy="259045"/>
    <xdr:sp macro="" textlink="">
      <xdr:nvSpPr>
        <xdr:cNvPr id="846" name="繰出金該当値テキスト"/>
        <xdr:cNvSpPr txBox="1"/>
      </xdr:nvSpPr>
      <xdr:spPr>
        <a:xfrm>
          <a:off x="22212300" y="127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152050</xdr:rowOff>
    </xdr:from>
    <xdr:to>
      <xdr:col>31</xdr:col>
      <xdr:colOff>85725</xdr:colOff>
      <xdr:row>75</xdr:row>
      <xdr:rowOff>82200</xdr:rowOff>
    </xdr:to>
    <xdr:sp macro="" textlink="">
      <xdr:nvSpPr>
        <xdr:cNvPr id="847" name="円/楕円 846"/>
        <xdr:cNvSpPr/>
      </xdr:nvSpPr>
      <xdr:spPr>
        <a:xfrm>
          <a:off x="21272500" y="128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73327</xdr:rowOff>
    </xdr:from>
    <xdr:ext cx="534377" cy="259045"/>
    <xdr:sp macro="" textlink="">
      <xdr:nvSpPr>
        <xdr:cNvPr id="848" name="テキスト ボックス 847"/>
        <xdr:cNvSpPr txBox="1"/>
      </xdr:nvSpPr>
      <xdr:spPr>
        <a:xfrm>
          <a:off x="21056111" y="129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25406</xdr:rowOff>
    </xdr:from>
    <xdr:to>
      <xdr:col>29</xdr:col>
      <xdr:colOff>568325</xdr:colOff>
      <xdr:row>75</xdr:row>
      <xdr:rowOff>127006</xdr:rowOff>
    </xdr:to>
    <xdr:sp macro="" textlink="">
      <xdr:nvSpPr>
        <xdr:cNvPr id="849" name="円/楕円 848"/>
        <xdr:cNvSpPr/>
      </xdr:nvSpPr>
      <xdr:spPr>
        <a:xfrm>
          <a:off x="20383500" y="12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118133</xdr:rowOff>
    </xdr:from>
    <xdr:ext cx="534377" cy="259045"/>
    <xdr:sp macro="" textlink="">
      <xdr:nvSpPr>
        <xdr:cNvPr id="850" name="テキスト ボックス 849"/>
        <xdr:cNvSpPr txBox="1"/>
      </xdr:nvSpPr>
      <xdr:spPr>
        <a:xfrm>
          <a:off x="20167111" y="1297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54,333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66002</xdr:rowOff>
    </xdr:from>
    <xdr:to>
      <xdr:col>28</xdr:col>
      <xdr:colOff>365125</xdr:colOff>
      <xdr:row>75</xdr:row>
      <xdr:rowOff>167602</xdr:rowOff>
    </xdr:to>
    <xdr:sp macro="" textlink="">
      <xdr:nvSpPr>
        <xdr:cNvPr id="851" name="円/楕円 850"/>
        <xdr:cNvSpPr/>
      </xdr:nvSpPr>
      <xdr:spPr>
        <a:xfrm>
          <a:off x="19494500" y="129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158729</xdr:rowOff>
    </xdr:from>
    <xdr:ext cx="534377" cy="259045"/>
    <xdr:sp macro="" textlink="">
      <xdr:nvSpPr>
        <xdr:cNvPr id="852" name="テキスト ボックス 851"/>
        <xdr:cNvSpPr txBox="1"/>
      </xdr:nvSpPr>
      <xdr:spPr>
        <a:xfrm>
          <a:off x="19278111" y="1301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52,202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45447</xdr:rowOff>
    </xdr:from>
    <xdr:to>
      <xdr:col>27</xdr:col>
      <xdr:colOff>161925</xdr:colOff>
      <xdr:row>75</xdr:row>
      <xdr:rowOff>147047</xdr:rowOff>
    </xdr:to>
    <xdr:sp macro="" textlink="">
      <xdr:nvSpPr>
        <xdr:cNvPr id="853" name="円/楕円 852"/>
        <xdr:cNvSpPr/>
      </xdr:nvSpPr>
      <xdr:spPr>
        <a:xfrm>
          <a:off x="18605500" y="129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138174</xdr:rowOff>
    </xdr:from>
    <xdr:ext cx="534377" cy="259045"/>
    <xdr:sp macro="" textlink="">
      <xdr:nvSpPr>
        <xdr:cNvPr id="854" name="テキスト ボックス 853"/>
        <xdr:cNvSpPr txBox="1"/>
      </xdr:nvSpPr>
      <xdr:spPr>
        <a:xfrm>
          <a:off x="18389111" y="129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5" name="直線コネクタ 86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6" name="テキスト ボックス 86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7" name="直線コネクタ 86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68" name="テキスト ボックス 867"/>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9" name="直線コネクタ 86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0" name="テキスト ボックス 869"/>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1" name="直線コネクタ 87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2" name="テキスト ボックス 871"/>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3" name="直線コネクタ 87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4" name="テキスト ボックス 873"/>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5" name="直線コネクタ 87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76" name="テキスト ボックス 875"/>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78" name="テキスト ボックス 877"/>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0" name="直線コネクタ 879"/>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1"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2" name="直線コネクタ 88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3"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4" name="直線コネクタ 883"/>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5" name="直線コネクタ 88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86"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87" name="フローチャート : 判断 886"/>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8" name="直線コネクタ 88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89" name="フローチャート : 判断 888"/>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0" name="テキスト ボックス 889"/>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1" name="直線コネクタ 89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2" name="フローチャート : 判断 891"/>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3" name="テキスト ボックス 892"/>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4" name="直線コネクタ 89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5" name="フローチャート : 判断 894"/>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896" name="テキスト ボックス 895"/>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897" name="フローチャート : 判断 896"/>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898" name="テキスト ボックス 897"/>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4" name="円/楕円 90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5"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6" name="円/楕円 90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07" name="テキスト ボックス 90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8" name="円/楕円 90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09" name="テキスト ボックス 908"/>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0" name="円/楕円 90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1" name="テキスト ボックス 910"/>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2" name="円/楕円 91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3" name="テキスト ボックス 91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歳出決算総額は、住民一人当たり</a:t>
          </a:r>
          <a:r>
            <a:rPr kumimoji="1" lang="en-US" altLang="ja-JP" sz="1300">
              <a:solidFill>
                <a:schemeClr val="dk1"/>
              </a:solidFill>
              <a:effectLst/>
              <a:latin typeface="+mj-ea"/>
              <a:ea typeface="+mj-ea"/>
              <a:cs typeface="+mn-cs"/>
            </a:rPr>
            <a:t>620,817</a:t>
          </a:r>
          <a:r>
            <a:rPr kumimoji="1" lang="ja-JP" altLang="ja-JP" sz="1300">
              <a:solidFill>
                <a:schemeClr val="dk1"/>
              </a:solidFill>
              <a:effectLst/>
              <a:latin typeface="+mj-ea"/>
              <a:ea typeface="+mj-ea"/>
              <a:cs typeface="+mn-cs"/>
            </a:rPr>
            <a:t>円となっている。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主な構成要素である人件費は、美祢市行政改革大綱の実施計画である集中改革プランの定員管理目標に沿って人件費の抑制に努め、行政組織の効率化を進め、市民ニーズや事業の動向に即応した組織構造の再構築や民間活力の導入により、人件費の削減を図っているところであり、年々減少傾向にあ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もう一つ</a:t>
          </a:r>
          <a:r>
            <a:rPr kumimoji="1" lang="ja-JP" altLang="en-US" sz="1300">
              <a:solidFill>
                <a:schemeClr val="dk1"/>
              </a:solidFill>
              <a:effectLst/>
              <a:latin typeface="+mj-ea"/>
              <a:ea typeface="+mj-ea"/>
              <a:cs typeface="+mn-cs"/>
            </a:rPr>
            <a:t>の</a:t>
          </a:r>
          <a:r>
            <a:rPr kumimoji="1" lang="ja-JP" altLang="ja-JP" sz="1300">
              <a:solidFill>
                <a:schemeClr val="dk1"/>
              </a:solidFill>
              <a:effectLst/>
              <a:latin typeface="+mj-ea"/>
              <a:ea typeface="+mj-ea"/>
              <a:cs typeface="+mn-cs"/>
            </a:rPr>
            <a:t>主要な構成要素である補助費等は、ライフラインである水道事業や公共下水道事業への繰出金が多額であることや、市内に２つの公立病院を抱える病院事業への繰出しが多額であることが類似団体と比べ高い水準にある要因となっているが、経営改革のプラン等に沿って公営企業会計の健全化に取り組み、改善を図っていくこととしてい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山口県美祢市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26,116
25,947
472.64
17,146,639
16,213,269
800,983
10,386,094
18,341,948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58.0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88265</xdr:rowOff>
    </xdr:from>
    <xdr:to>
      <xdr:col>6</xdr:col>
      <xdr:colOff>511175</xdr:colOff>
      <xdr:row>34</xdr:row>
      <xdr:rowOff>144082</xdr:rowOff>
    </xdr:to>
    <xdr:cxnSp macro="">
      <xdr:nvCxnSpPr>
        <xdr:cNvPr id="61" name="直線コネクタ 60"/>
        <xdr:cNvCxnSpPr/>
      </xdr:nvCxnSpPr>
      <xdr:spPr>
        <a:xfrm flipV="1">
          <a:off x="3797300" y="5917565"/>
          <a:ext cx="8382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126555</xdr:rowOff>
    </xdr:from>
    <xdr:to>
      <xdr:col>5</xdr:col>
      <xdr:colOff>358775</xdr:colOff>
      <xdr:row>34</xdr:row>
      <xdr:rowOff>144082</xdr:rowOff>
    </xdr:to>
    <xdr:cxnSp macro="">
      <xdr:nvCxnSpPr>
        <xdr:cNvPr id="64" name="直線コネクタ 63"/>
        <xdr:cNvCxnSpPr/>
      </xdr:nvCxnSpPr>
      <xdr:spPr>
        <a:xfrm>
          <a:off x="2908300" y="5955855"/>
          <a:ext cx="889000" cy="1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11493</xdr:rowOff>
    </xdr:from>
    <xdr:to>
      <xdr:col>4</xdr:col>
      <xdr:colOff>155575</xdr:colOff>
      <xdr:row>34</xdr:row>
      <xdr:rowOff>126555</xdr:rowOff>
    </xdr:to>
    <xdr:cxnSp macro="">
      <xdr:nvCxnSpPr>
        <xdr:cNvPr id="67" name="直線コネクタ 66"/>
        <xdr:cNvCxnSpPr/>
      </xdr:nvCxnSpPr>
      <xdr:spPr>
        <a:xfrm>
          <a:off x="2019300" y="5840793"/>
          <a:ext cx="889000" cy="1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159893</xdr:rowOff>
    </xdr:from>
    <xdr:to>
      <xdr:col>2</xdr:col>
      <xdr:colOff>638175</xdr:colOff>
      <xdr:row>34</xdr:row>
      <xdr:rowOff>11493</xdr:rowOff>
    </xdr:to>
    <xdr:cxnSp macro="">
      <xdr:nvCxnSpPr>
        <xdr:cNvPr id="70" name="直線コネクタ 69"/>
        <xdr:cNvCxnSpPr/>
      </xdr:nvCxnSpPr>
      <xdr:spPr>
        <a:xfrm>
          <a:off x="1130300" y="5474843"/>
          <a:ext cx="889000" cy="36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37465</xdr:rowOff>
    </xdr:from>
    <xdr:to>
      <xdr:col>6</xdr:col>
      <xdr:colOff>561975</xdr:colOff>
      <xdr:row>34</xdr:row>
      <xdr:rowOff>139065</xdr:rowOff>
    </xdr:to>
    <xdr:sp macro="" textlink="">
      <xdr:nvSpPr>
        <xdr:cNvPr id="80" name="円/楕円 79"/>
        <xdr:cNvSpPr/>
      </xdr:nvSpPr>
      <xdr:spPr>
        <a:xfrm>
          <a:off x="45847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60342</xdr:rowOff>
    </xdr:from>
    <xdr:ext cx="469744" cy="259045"/>
    <xdr:sp macro="" textlink="">
      <xdr:nvSpPr>
        <xdr:cNvPr id="81" name="議会費該当値テキスト"/>
        <xdr:cNvSpPr txBox="1"/>
      </xdr:nvSpPr>
      <xdr:spPr>
        <a:xfrm>
          <a:off x="4686300"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93282</xdr:rowOff>
    </xdr:from>
    <xdr:to>
      <xdr:col>5</xdr:col>
      <xdr:colOff>409575</xdr:colOff>
      <xdr:row>35</xdr:row>
      <xdr:rowOff>23432</xdr:rowOff>
    </xdr:to>
    <xdr:sp macro="" textlink="">
      <xdr:nvSpPr>
        <xdr:cNvPr id="82" name="円/楕円 81"/>
        <xdr:cNvSpPr/>
      </xdr:nvSpPr>
      <xdr:spPr>
        <a:xfrm>
          <a:off x="3746500" y="59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39959</xdr:rowOff>
    </xdr:from>
    <xdr:ext cx="469744" cy="259045"/>
    <xdr:sp macro="" textlink="">
      <xdr:nvSpPr>
        <xdr:cNvPr id="83" name="テキスト ボックス 82"/>
        <xdr:cNvSpPr txBox="1"/>
      </xdr:nvSpPr>
      <xdr:spPr>
        <a:xfrm>
          <a:off x="3562427" y="569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75755</xdr:rowOff>
    </xdr:from>
    <xdr:to>
      <xdr:col>4</xdr:col>
      <xdr:colOff>206375</xdr:colOff>
      <xdr:row>35</xdr:row>
      <xdr:rowOff>5905</xdr:rowOff>
    </xdr:to>
    <xdr:sp macro="" textlink="">
      <xdr:nvSpPr>
        <xdr:cNvPr id="84" name="円/楕円 83"/>
        <xdr:cNvSpPr/>
      </xdr:nvSpPr>
      <xdr:spPr>
        <a:xfrm>
          <a:off x="2857500" y="590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22432</xdr:rowOff>
    </xdr:from>
    <xdr:ext cx="469744" cy="259045"/>
    <xdr:sp macro="" textlink="">
      <xdr:nvSpPr>
        <xdr:cNvPr id="85" name="テキスト ボックス 84"/>
        <xdr:cNvSpPr txBox="1"/>
      </xdr:nvSpPr>
      <xdr:spPr>
        <a:xfrm>
          <a:off x="2673427" y="568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132143</xdr:rowOff>
    </xdr:from>
    <xdr:to>
      <xdr:col>3</xdr:col>
      <xdr:colOff>3175</xdr:colOff>
      <xdr:row>34</xdr:row>
      <xdr:rowOff>62293</xdr:rowOff>
    </xdr:to>
    <xdr:sp macro="" textlink="">
      <xdr:nvSpPr>
        <xdr:cNvPr id="86" name="円/楕円 85"/>
        <xdr:cNvSpPr/>
      </xdr:nvSpPr>
      <xdr:spPr>
        <a:xfrm>
          <a:off x="1968500" y="57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78820</xdr:rowOff>
    </xdr:from>
    <xdr:ext cx="469744" cy="259045"/>
    <xdr:sp macro="" textlink="">
      <xdr:nvSpPr>
        <xdr:cNvPr id="87" name="テキスト ボックス 86"/>
        <xdr:cNvSpPr txBox="1"/>
      </xdr:nvSpPr>
      <xdr:spPr>
        <a:xfrm>
          <a:off x="1784427" y="556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6,673</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109093</xdr:rowOff>
    </xdr:from>
    <xdr:to>
      <xdr:col>1</xdr:col>
      <xdr:colOff>485775</xdr:colOff>
      <xdr:row>32</xdr:row>
      <xdr:rowOff>39243</xdr:rowOff>
    </xdr:to>
    <xdr:sp macro="" textlink="">
      <xdr:nvSpPr>
        <xdr:cNvPr id="88" name="円/楕円 87"/>
        <xdr:cNvSpPr/>
      </xdr:nvSpPr>
      <xdr:spPr>
        <a:xfrm>
          <a:off x="1079500" y="54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55770</xdr:rowOff>
    </xdr:from>
    <xdr:ext cx="469744" cy="259045"/>
    <xdr:sp macro="" textlink="">
      <xdr:nvSpPr>
        <xdr:cNvPr id="89" name="テキスト ボックス 88"/>
        <xdr:cNvSpPr txBox="1"/>
      </xdr:nvSpPr>
      <xdr:spPr>
        <a:xfrm>
          <a:off x="895427" y="519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156344</xdr:rowOff>
    </xdr:from>
    <xdr:to>
      <xdr:col>6</xdr:col>
      <xdr:colOff>511175</xdr:colOff>
      <xdr:row>58</xdr:row>
      <xdr:rowOff>22158</xdr:rowOff>
    </xdr:to>
    <xdr:cxnSp macro="">
      <xdr:nvCxnSpPr>
        <xdr:cNvPr id="118" name="直線コネクタ 117"/>
        <xdr:cNvCxnSpPr/>
      </xdr:nvCxnSpPr>
      <xdr:spPr>
        <a:xfrm>
          <a:off x="3797300" y="9928994"/>
          <a:ext cx="838200" cy="3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156344</xdr:rowOff>
    </xdr:from>
    <xdr:to>
      <xdr:col>5</xdr:col>
      <xdr:colOff>358775</xdr:colOff>
      <xdr:row>57</xdr:row>
      <xdr:rowOff>170277</xdr:rowOff>
    </xdr:to>
    <xdr:cxnSp macro="">
      <xdr:nvCxnSpPr>
        <xdr:cNvPr id="121" name="直線コネクタ 120"/>
        <xdr:cNvCxnSpPr/>
      </xdr:nvCxnSpPr>
      <xdr:spPr>
        <a:xfrm flipV="1">
          <a:off x="2908300" y="9928994"/>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170277</xdr:rowOff>
    </xdr:from>
    <xdr:to>
      <xdr:col>4</xdr:col>
      <xdr:colOff>155575</xdr:colOff>
      <xdr:row>58</xdr:row>
      <xdr:rowOff>27078</xdr:rowOff>
    </xdr:to>
    <xdr:cxnSp macro="">
      <xdr:nvCxnSpPr>
        <xdr:cNvPr id="124" name="直線コネクタ 123"/>
        <xdr:cNvCxnSpPr/>
      </xdr:nvCxnSpPr>
      <xdr:spPr>
        <a:xfrm flipV="1">
          <a:off x="2019300" y="9942927"/>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16944</xdr:rowOff>
    </xdr:from>
    <xdr:to>
      <xdr:col>2</xdr:col>
      <xdr:colOff>638175</xdr:colOff>
      <xdr:row>58</xdr:row>
      <xdr:rowOff>27078</xdr:rowOff>
    </xdr:to>
    <xdr:cxnSp macro="">
      <xdr:nvCxnSpPr>
        <xdr:cNvPr id="127" name="直線コネクタ 126"/>
        <xdr:cNvCxnSpPr/>
      </xdr:nvCxnSpPr>
      <xdr:spPr>
        <a:xfrm>
          <a:off x="1130300" y="9961044"/>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142808</xdr:rowOff>
    </xdr:from>
    <xdr:to>
      <xdr:col>6</xdr:col>
      <xdr:colOff>561975</xdr:colOff>
      <xdr:row>58</xdr:row>
      <xdr:rowOff>72958</xdr:rowOff>
    </xdr:to>
    <xdr:sp macro="" textlink="">
      <xdr:nvSpPr>
        <xdr:cNvPr id="137" name="円/楕円 136"/>
        <xdr:cNvSpPr/>
      </xdr:nvSpPr>
      <xdr:spPr>
        <a:xfrm>
          <a:off x="4584700" y="991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165685</xdr:rowOff>
    </xdr:from>
    <xdr:ext cx="599010" cy="259045"/>
    <xdr:sp macro="" textlink="">
      <xdr:nvSpPr>
        <xdr:cNvPr id="138" name="総務費該当値テキスト"/>
        <xdr:cNvSpPr txBox="1"/>
      </xdr:nvSpPr>
      <xdr:spPr>
        <a:xfrm>
          <a:off x="4686300" y="976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101,702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105544</xdr:rowOff>
    </xdr:from>
    <xdr:to>
      <xdr:col>5</xdr:col>
      <xdr:colOff>409575</xdr:colOff>
      <xdr:row>58</xdr:row>
      <xdr:rowOff>35694</xdr:rowOff>
    </xdr:to>
    <xdr:sp macro="" textlink="">
      <xdr:nvSpPr>
        <xdr:cNvPr id="139" name="円/楕円 138"/>
        <xdr:cNvSpPr/>
      </xdr:nvSpPr>
      <xdr:spPr>
        <a:xfrm>
          <a:off x="3746500" y="98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52221</xdr:rowOff>
    </xdr:from>
    <xdr:ext cx="599010" cy="259045"/>
    <xdr:sp macro="" textlink="">
      <xdr:nvSpPr>
        <xdr:cNvPr id="140" name="テキスト ボックス 139"/>
        <xdr:cNvSpPr txBox="1"/>
      </xdr:nvSpPr>
      <xdr:spPr>
        <a:xfrm>
          <a:off x="3497794" y="96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119477</xdr:rowOff>
    </xdr:from>
    <xdr:to>
      <xdr:col>4</xdr:col>
      <xdr:colOff>206375</xdr:colOff>
      <xdr:row>58</xdr:row>
      <xdr:rowOff>49627</xdr:rowOff>
    </xdr:to>
    <xdr:sp macro="" textlink="">
      <xdr:nvSpPr>
        <xdr:cNvPr id="141" name="円/楕円 140"/>
        <xdr:cNvSpPr/>
      </xdr:nvSpPr>
      <xdr:spPr>
        <a:xfrm>
          <a:off x="2857500" y="989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66154</xdr:rowOff>
    </xdr:from>
    <xdr:ext cx="599010" cy="259045"/>
    <xdr:sp macro="" textlink="">
      <xdr:nvSpPr>
        <xdr:cNvPr id="142" name="テキスト ボックス 141"/>
        <xdr:cNvSpPr txBox="1"/>
      </xdr:nvSpPr>
      <xdr:spPr>
        <a:xfrm>
          <a:off x="2608794" y="966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147728</xdr:rowOff>
    </xdr:from>
    <xdr:to>
      <xdr:col>3</xdr:col>
      <xdr:colOff>3175</xdr:colOff>
      <xdr:row>58</xdr:row>
      <xdr:rowOff>77878</xdr:rowOff>
    </xdr:to>
    <xdr:sp macro="" textlink="">
      <xdr:nvSpPr>
        <xdr:cNvPr id="143" name="円/楕円 142"/>
        <xdr:cNvSpPr/>
      </xdr:nvSpPr>
      <xdr:spPr>
        <a:xfrm>
          <a:off x="1968500" y="99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69005</xdr:rowOff>
    </xdr:from>
    <xdr:ext cx="534377" cy="259045"/>
    <xdr:sp macro="" textlink="">
      <xdr:nvSpPr>
        <xdr:cNvPr id="144" name="テキスト ボックス 143"/>
        <xdr:cNvSpPr txBox="1"/>
      </xdr:nvSpPr>
      <xdr:spPr>
        <a:xfrm>
          <a:off x="1752111" y="1001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137594</xdr:rowOff>
    </xdr:from>
    <xdr:to>
      <xdr:col>1</xdr:col>
      <xdr:colOff>485775</xdr:colOff>
      <xdr:row>58</xdr:row>
      <xdr:rowOff>67744</xdr:rowOff>
    </xdr:to>
    <xdr:sp macro="" textlink="">
      <xdr:nvSpPr>
        <xdr:cNvPr id="145" name="円/楕円 144"/>
        <xdr:cNvSpPr/>
      </xdr:nvSpPr>
      <xdr:spPr>
        <a:xfrm>
          <a:off x="1079500" y="991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84271</xdr:rowOff>
    </xdr:from>
    <xdr:ext cx="599010" cy="259045"/>
    <xdr:sp macro="" textlink="">
      <xdr:nvSpPr>
        <xdr:cNvPr id="146" name="テキスト ボックス 145"/>
        <xdr:cNvSpPr txBox="1"/>
      </xdr:nvSpPr>
      <xdr:spPr>
        <a:xfrm>
          <a:off x="830794" y="96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146,380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89895</xdr:rowOff>
    </xdr:from>
    <xdr:to>
      <xdr:col>6</xdr:col>
      <xdr:colOff>511175</xdr:colOff>
      <xdr:row>76</xdr:row>
      <xdr:rowOff>145103</xdr:rowOff>
    </xdr:to>
    <xdr:cxnSp macro="">
      <xdr:nvCxnSpPr>
        <xdr:cNvPr id="176" name="直線コネクタ 175"/>
        <xdr:cNvCxnSpPr/>
      </xdr:nvCxnSpPr>
      <xdr:spPr>
        <a:xfrm flipV="1">
          <a:off x="3797300" y="13120095"/>
          <a:ext cx="838200" cy="5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137948</xdr:rowOff>
    </xdr:from>
    <xdr:to>
      <xdr:col>5</xdr:col>
      <xdr:colOff>358775</xdr:colOff>
      <xdr:row>76</xdr:row>
      <xdr:rowOff>145103</xdr:rowOff>
    </xdr:to>
    <xdr:cxnSp macro="">
      <xdr:nvCxnSpPr>
        <xdr:cNvPr id="179" name="直線コネクタ 178"/>
        <xdr:cNvCxnSpPr/>
      </xdr:nvCxnSpPr>
      <xdr:spPr>
        <a:xfrm>
          <a:off x="2908300" y="13168148"/>
          <a:ext cx="8890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137948</xdr:rowOff>
    </xdr:from>
    <xdr:to>
      <xdr:col>4</xdr:col>
      <xdr:colOff>155575</xdr:colOff>
      <xdr:row>77</xdr:row>
      <xdr:rowOff>50538</xdr:rowOff>
    </xdr:to>
    <xdr:cxnSp macro="">
      <xdr:nvCxnSpPr>
        <xdr:cNvPr id="182" name="直線コネクタ 181"/>
        <xdr:cNvCxnSpPr/>
      </xdr:nvCxnSpPr>
      <xdr:spPr>
        <a:xfrm flipV="1">
          <a:off x="2019300" y="13168148"/>
          <a:ext cx="889000" cy="8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32183</xdr:rowOff>
    </xdr:from>
    <xdr:to>
      <xdr:col>2</xdr:col>
      <xdr:colOff>638175</xdr:colOff>
      <xdr:row>77</xdr:row>
      <xdr:rowOff>50538</xdr:rowOff>
    </xdr:to>
    <xdr:cxnSp macro="">
      <xdr:nvCxnSpPr>
        <xdr:cNvPr id="185" name="直線コネクタ 184"/>
        <xdr:cNvCxnSpPr/>
      </xdr:nvCxnSpPr>
      <xdr:spPr>
        <a:xfrm>
          <a:off x="1130300" y="13233833"/>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39095</xdr:rowOff>
    </xdr:from>
    <xdr:to>
      <xdr:col>6</xdr:col>
      <xdr:colOff>561975</xdr:colOff>
      <xdr:row>76</xdr:row>
      <xdr:rowOff>140695</xdr:rowOff>
    </xdr:to>
    <xdr:sp macro="" textlink="">
      <xdr:nvSpPr>
        <xdr:cNvPr id="195" name="円/楕円 194"/>
        <xdr:cNvSpPr/>
      </xdr:nvSpPr>
      <xdr:spPr>
        <a:xfrm>
          <a:off x="4584700" y="130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17522</xdr:rowOff>
    </xdr:from>
    <xdr:ext cx="599010" cy="259045"/>
    <xdr:sp macro="" textlink="">
      <xdr:nvSpPr>
        <xdr:cNvPr id="196" name="民生費該当値テキスト"/>
        <xdr:cNvSpPr txBox="1"/>
      </xdr:nvSpPr>
      <xdr:spPr>
        <a:xfrm>
          <a:off x="4686300" y="1304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161,536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94303</xdr:rowOff>
    </xdr:from>
    <xdr:to>
      <xdr:col>5</xdr:col>
      <xdr:colOff>409575</xdr:colOff>
      <xdr:row>77</xdr:row>
      <xdr:rowOff>24453</xdr:rowOff>
    </xdr:to>
    <xdr:sp macro="" textlink="">
      <xdr:nvSpPr>
        <xdr:cNvPr id="197" name="円/楕円 196"/>
        <xdr:cNvSpPr/>
      </xdr:nvSpPr>
      <xdr:spPr>
        <a:xfrm>
          <a:off x="3746500" y="131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15580</xdr:rowOff>
    </xdr:from>
    <xdr:ext cx="599010" cy="259045"/>
    <xdr:sp macro="" textlink="">
      <xdr:nvSpPr>
        <xdr:cNvPr id="198" name="テキスト ボックス 197"/>
        <xdr:cNvSpPr txBox="1"/>
      </xdr:nvSpPr>
      <xdr:spPr>
        <a:xfrm>
          <a:off x="3497794" y="1321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154,291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87148</xdr:rowOff>
    </xdr:from>
    <xdr:to>
      <xdr:col>4</xdr:col>
      <xdr:colOff>206375</xdr:colOff>
      <xdr:row>77</xdr:row>
      <xdr:rowOff>17298</xdr:rowOff>
    </xdr:to>
    <xdr:sp macro="" textlink="">
      <xdr:nvSpPr>
        <xdr:cNvPr id="199" name="円/楕円 198"/>
        <xdr:cNvSpPr/>
      </xdr:nvSpPr>
      <xdr:spPr>
        <a:xfrm>
          <a:off x="2857500" y="1311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8425</xdr:rowOff>
    </xdr:from>
    <xdr:ext cx="599010" cy="259045"/>
    <xdr:sp macro="" textlink="">
      <xdr:nvSpPr>
        <xdr:cNvPr id="200" name="テキスト ボックス 199"/>
        <xdr:cNvSpPr txBox="1"/>
      </xdr:nvSpPr>
      <xdr:spPr>
        <a:xfrm>
          <a:off x="2608794" y="1321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155,230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171188</xdr:rowOff>
    </xdr:from>
    <xdr:to>
      <xdr:col>3</xdr:col>
      <xdr:colOff>3175</xdr:colOff>
      <xdr:row>77</xdr:row>
      <xdr:rowOff>101338</xdr:rowOff>
    </xdr:to>
    <xdr:sp macro="" textlink="">
      <xdr:nvSpPr>
        <xdr:cNvPr id="201" name="円/楕円 200"/>
        <xdr:cNvSpPr/>
      </xdr:nvSpPr>
      <xdr:spPr>
        <a:xfrm>
          <a:off x="1968500" y="132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92465</xdr:rowOff>
    </xdr:from>
    <xdr:ext cx="599010" cy="259045"/>
    <xdr:sp macro="" textlink="">
      <xdr:nvSpPr>
        <xdr:cNvPr id="202" name="テキスト ボックス 201"/>
        <xdr:cNvSpPr txBox="1"/>
      </xdr:nvSpPr>
      <xdr:spPr>
        <a:xfrm>
          <a:off x="1719794" y="1329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152833</xdr:rowOff>
    </xdr:from>
    <xdr:to>
      <xdr:col>1</xdr:col>
      <xdr:colOff>485775</xdr:colOff>
      <xdr:row>77</xdr:row>
      <xdr:rowOff>82983</xdr:rowOff>
    </xdr:to>
    <xdr:sp macro="" textlink="">
      <xdr:nvSpPr>
        <xdr:cNvPr id="203" name="円/楕円 202"/>
        <xdr:cNvSpPr/>
      </xdr:nvSpPr>
      <xdr:spPr>
        <a:xfrm>
          <a:off x="1079500" y="131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74110</xdr:rowOff>
    </xdr:from>
    <xdr:ext cx="599010" cy="259045"/>
    <xdr:sp macro="" textlink="">
      <xdr:nvSpPr>
        <xdr:cNvPr id="204" name="テキスト ボックス 203"/>
        <xdr:cNvSpPr txBox="1"/>
      </xdr:nvSpPr>
      <xdr:spPr>
        <a:xfrm>
          <a:off x="830794" y="1327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108621</xdr:rowOff>
    </xdr:from>
    <xdr:to>
      <xdr:col>6</xdr:col>
      <xdr:colOff>511175</xdr:colOff>
      <xdr:row>94</xdr:row>
      <xdr:rowOff>119311</xdr:rowOff>
    </xdr:to>
    <xdr:cxnSp macro="">
      <xdr:nvCxnSpPr>
        <xdr:cNvPr id="235" name="直線コネクタ 234"/>
        <xdr:cNvCxnSpPr/>
      </xdr:nvCxnSpPr>
      <xdr:spPr>
        <a:xfrm>
          <a:off x="3797300" y="16224921"/>
          <a:ext cx="8382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108621</xdr:rowOff>
    </xdr:from>
    <xdr:to>
      <xdr:col>5</xdr:col>
      <xdr:colOff>358775</xdr:colOff>
      <xdr:row>94</xdr:row>
      <xdr:rowOff>159762</xdr:rowOff>
    </xdr:to>
    <xdr:cxnSp macro="">
      <xdr:nvCxnSpPr>
        <xdr:cNvPr id="238" name="直線コネクタ 237"/>
        <xdr:cNvCxnSpPr/>
      </xdr:nvCxnSpPr>
      <xdr:spPr>
        <a:xfrm flipV="1">
          <a:off x="2908300" y="16224921"/>
          <a:ext cx="889000" cy="5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158466</xdr:rowOff>
    </xdr:from>
    <xdr:to>
      <xdr:col>4</xdr:col>
      <xdr:colOff>155575</xdr:colOff>
      <xdr:row>94</xdr:row>
      <xdr:rowOff>159762</xdr:rowOff>
    </xdr:to>
    <xdr:cxnSp macro="">
      <xdr:nvCxnSpPr>
        <xdr:cNvPr id="241" name="直線コネクタ 240"/>
        <xdr:cNvCxnSpPr/>
      </xdr:nvCxnSpPr>
      <xdr:spPr>
        <a:xfrm>
          <a:off x="2019300" y="16274766"/>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158466</xdr:rowOff>
    </xdr:from>
    <xdr:to>
      <xdr:col>2</xdr:col>
      <xdr:colOff>638175</xdr:colOff>
      <xdr:row>94</xdr:row>
      <xdr:rowOff>168743</xdr:rowOff>
    </xdr:to>
    <xdr:cxnSp macro="">
      <xdr:nvCxnSpPr>
        <xdr:cNvPr id="244" name="直線コネクタ 243"/>
        <xdr:cNvCxnSpPr/>
      </xdr:nvCxnSpPr>
      <xdr:spPr>
        <a:xfrm flipV="1">
          <a:off x="1130300" y="16274766"/>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68511</xdr:rowOff>
    </xdr:from>
    <xdr:to>
      <xdr:col>6</xdr:col>
      <xdr:colOff>561975</xdr:colOff>
      <xdr:row>94</xdr:row>
      <xdr:rowOff>170111</xdr:rowOff>
    </xdr:to>
    <xdr:sp macro="" textlink="">
      <xdr:nvSpPr>
        <xdr:cNvPr id="254" name="円/楕円 253"/>
        <xdr:cNvSpPr/>
      </xdr:nvSpPr>
      <xdr:spPr>
        <a:xfrm>
          <a:off x="4584700" y="161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91388</xdr:rowOff>
    </xdr:from>
    <xdr:ext cx="534377" cy="259045"/>
    <xdr:sp macro="" textlink="">
      <xdr:nvSpPr>
        <xdr:cNvPr id="255" name="衛生費該当値テキスト"/>
        <xdr:cNvSpPr txBox="1"/>
      </xdr:nvSpPr>
      <xdr:spPr>
        <a:xfrm>
          <a:off x="4686300" y="160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76,873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57821</xdr:rowOff>
    </xdr:from>
    <xdr:to>
      <xdr:col>5</xdr:col>
      <xdr:colOff>409575</xdr:colOff>
      <xdr:row>94</xdr:row>
      <xdr:rowOff>159421</xdr:rowOff>
    </xdr:to>
    <xdr:sp macro="" textlink="">
      <xdr:nvSpPr>
        <xdr:cNvPr id="256" name="円/楕円 255"/>
        <xdr:cNvSpPr/>
      </xdr:nvSpPr>
      <xdr:spPr>
        <a:xfrm>
          <a:off x="3746500" y="161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4498</xdr:rowOff>
    </xdr:from>
    <xdr:ext cx="534377" cy="259045"/>
    <xdr:sp macro="" textlink="">
      <xdr:nvSpPr>
        <xdr:cNvPr id="257" name="テキスト ボックス 256"/>
        <xdr:cNvSpPr txBox="1"/>
      </xdr:nvSpPr>
      <xdr:spPr>
        <a:xfrm>
          <a:off x="3530111" y="159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108962</xdr:rowOff>
    </xdr:from>
    <xdr:to>
      <xdr:col>4</xdr:col>
      <xdr:colOff>206375</xdr:colOff>
      <xdr:row>95</xdr:row>
      <xdr:rowOff>39112</xdr:rowOff>
    </xdr:to>
    <xdr:sp macro="" textlink="">
      <xdr:nvSpPr>
        <xdr:cNvPr id="258" name="円/楕円 257"/>
        <xdr:cNvSpPr/>
      </xdr:nvSpPr>
      <xdr:spPr>
        <a:xfrm>
          <a:off x="2857500" y="1622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55639</xdr:rowOff>
    </xdr:from>
    <xdr:ext cx="534377" cy="259045"/>
    <xdr:sp macro="" textlink="">
      <xdr:nvSpPr>
        <xdr:cNvPr id="259" name="テキスト ボックス 258"/>
        <xdr:cNvSpPr txBox="1"/>
      </xdr:nvSpPr>
      <xdr:spPr>
        <a:xfrm>
          <a:off x="2641111" y="1600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107666</xdr:rowOff>
    </xdr:from>
    <xdr:to>
      <xdr:col>3</xdr:col>
      <xdr:colOff>3175</xdr:colOff>
      <xdr:row>95</xdr:row>
      <xdr:rowOff>37816</xdr:rowOff>
    </xdr:to>
    <xdr:sp macro="" textlink="">
      <xdr:nvSpPr>
        <xdr:cNvPr id="260" name="円/楕円 259"/>
        <xdr:cNvSpPr/>
      </xdr:nvSpPr>
      <xdr:spPr>
        <a:xfrm>
          <a:off x="1968500" y="16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54343</xdr:rowOff>
    </xdr:from>
    <xdr:ext cx="534377" cy="259045"/>
    <xdr:sp macro="" textlink="">
      <xdr:nvSpPr>
        <xdr:cNvPr id="261" name="テキスト ボックス 260"/>
        <xdr:cNvSpPr txBox="1"/>
      </xdr:nvSpPr>
      <xdr:spPr>
        <a:xfrm>
          <a:off x="1752111" y="159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73,276</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117943</xdr:rowOff>
    </xdr:from>
    <xdr:to>
      <xdr:col>1</xdr:col>
      <xdr:colOff>485775</xdr:colOff>
      <xdr:row>95</xdr:row>
      <xdr:rowOff>48093</xdr:rowOff>
    </xdr:to>
    <xdr:sp macro="" textlink="">
      <xdr:nvSpPr>
        <xdr:cNvPr id="262" name="円/楕円 261"/>
        <xdr:cNvSpPr/>
      </xdr:nvSpPr>
      <xdr:spPr>
        <a:xfrm>
          <a:off x="1079500" y="1623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64620</xdr:rowOff>
    </xdr:from>
    <xdr:ext cx="534377" cy="259045"/>
    <xdr:sp macro="" textlink="">
      <xdr:nvSpPr>
        <xdr:cNvPr id="263" name="テキスト ボックス 262"/>
        <xdr:cNvSpPr txBox="1"/>
      </xdr:nvSpPr>
      <xdr:spPr>
        <a:xfrm>
          <a:off x="863111" y="1600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125349</xdr:rowOff>
    </xdr:from>
    <xdr:to>
      <xdr:col>15</xdr:col>
      <xdr:colOff>180975</xdr:colOff>
      <xdr:row>37</xdr:row>
      <xdr:rowOff>141605</xdr:rowOff>
    </xdr:to>
    <xdr:cxnSp macro="">
      <xdr:nvCxnSpPr>
        <xdr:cNvPr id="292" name="直線コネクタ 291"/>
        <xdr:cNvCxnSpPr/>
      </xdr:nvCxnSpPr>
      <xdr:spPr>
        <a:xfrm flipV="1">
          <a:off x="9639300" y="6468999"/>
          <a:ext cx="8382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33164</xdr:rowOff>
    </xdr:from>
    <xdr:ext cx="378565" cy="259045"/>
    <xdr:sp macro="" textlink="">
      <xdr:nvSpPr>
        <xdr:cNvPr id="293" name="労働費平均値テキスト"/>
        <xdr:cNvSpPr txBox="1"/>
      </xdr:nvSpPr>
      <xdr:spPr>
        <a:xfrm>
          <a:off x="10528300" y="6548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141605</xdr:rowOff>
    </xdr:from>
    <xdr:to>
      <xdr:col>14</xdr:col>
      <xdr:colOff>28575</xdr:colOff>
      <xdr:row>37</xdr:row>
      <xdr:rowOff>144272</xdr:rowOff>
    </xdr:to>
    <xdr:cxnSp macro="">
      <xdr:nvCxnSpPr>
        <xdr:cNvPr id="295" name="直線コネクタ 294"/>
        <xdr:cNvCxnSpPr/>
      </xdr:nvCxnSpPr>
      <xdr:spPr>
        <a:xfrm flipV="1">
          <a:off x="8750300" y="648525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140081</xdr:rowOff>
    </xdr:from>
    <xdr:to>
      <xdr:col>12</xdr:col>
      <xdr:colOff>511175</xdr:colOff>
      <xdr:row>37</xdr:row>
      <xdr:rowOff>144272</xdr:rowOff>
    </xdr:to>
    <xdr:cxnSp macro="">
      <xdr:nvCxnSpPr>
        <xdr:cNvPr id="298" name="直線コネクタ 297"/>
        <xdr:cNvCxnSpPr/>
      </xdr:nvCxnSpPr>
      <xdr:spPr>
        <a:xfrm>
          <a:off x="7861300" y="648373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70866</xdr:rowOff>
    </xdr:from>
    <xdr:to>
      <xdr:col>11</xdr:col>
      <xdr:colOff>307975</xdr:colOff>
      <xdr:row>37</xdr:row>
      <xdr:rowOff>140081</xdr:rowOff>
    </xdr:to>
    <xdr:cxnSp macro="">
      <xdr:nvCxnSpPr>
        <xdr:cNvPr id="301" name="直線コネクタ 300"/>
        <xdr:cNvCxnSpPr/>
      </xdr:nvCxnSpPr>
      <xdr:spPr>
        <a:xfrm>
          <a:off x="6972300" y="6243066"/>
          <a:ext cx="889000" cy="2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74549</xdr:rowOff>
    </xdr:from>
    <xdr:to>
      <xdr:col>15</xdr:col>
      <xdr:colOff>231775</xdr:colOff>
      <xdr:row>38</xdr:row>
      <xdr:rowOff>4699</xdr:rowOff>
    </xdr:to>
    <xdr:sp macro="" textlink="">
      <xdr:nvSpPr>
        <xdr:cNvPr id="311" name="円/楕円 310"/>
        <xdr:cNvSpPr/>
      </xdr:nvSpPr>
      <xdr:spPr>
        <a:xfrm>
          <a:off x="10426700" y="64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97426</xdr:rowOff>
    </xdr:from>
    <xdr:ext cx="469744" cy="259045"/>
    <xdr:sp macro="" textlink="">
      <xdr:nvSpPr>
        <xdr:cNvPr id="312" name="労働費該当値テキスト"/>
        <xdr:cNvSpPr txBox="1"/>
      </xdr:nvSpPr>
      <xdr:spPr>
        <a:xfrm>
          <a:off x="10528300" y="62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90805</xdr:rowOff>
    </xdr:from>
    <xdr:to>
      <xdr:col>14</xdr:col>
      <xdr:colOff>79375</xdr:colOff>
      <xdr:row>38</xdr:row>
      <xdr:rowOff>20955</xdr:rowOff>
    </xdr:to>
    <xdr:sp macro="" textlink="">
      <xdr:nvSpPr>
        <xdr:cNvPr id="313" name="円/楕円 312"/>
        <xdr:cNvSpPr/>
      </xdr:nvSpPr>
      <xdr:spPr>
        <a:xfrm>
          <a:off x="9588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37482</xdr:rowOff>
    </xdr:from>
    <xdr:ext cx="469744" cy="259045"/>
    <xdr:sp macro="" textlink="">
      <xdr:nvSpPr>
        <xdr:cNvPr id="314" name="テキスト ボックス 313"/>
        <xdr:cNvSpPr txBox="1"/>
      </xdr:nvSpPr>
      <xdr:spPr>
        <a:xfrm>
          <a:off x="9404427"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93472</xdr:rowOff>
    </xdr:from>
    <xdr:to>
      <xdr:col>12</xdr:col>
      <xdr:colOff>561975</xdr:colOff>
      <xdr:row>38</xdr:row>
      <xdr:rowOff>23622</xdr:rowOff>
    </xdr:to>
    <xdr:sp macro="" textlink="">
      <xdr:nvSpPr>
        <xdr:cNvPr id="315" name="円/楕円 314"/>
        <xdr:cNvSpPr/>
      </xdr:nvSpPr>
      <xdr:spPr>
        <a:xfrm>
          <a:off x="8699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14749</xdr:rowOff>
    </xdr:from>
    <xdr:ext cx="469744" cy="259045"/>
    <xdr:sp macro="" textlink="">
      <xdr:nvSpPr>
        <xdr:cNvPr id="316" name="テキスト ボックス 315"/>
        <xdr:cNvSpPr txBox="1"/>
      </xdr:nvSpPr>
      <xdr:spPr>
        <a:xfrm>
          <a:off x="8515427"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89281</xdr:rowOff>
    </xdr:from>
    <xdr:to>
      <xdr:col>11</xdr:col>
      <xdr:colOff>358775</xdr:colOff>
      <xdr:row>38</xdr:row>
      <xdr:rowOff>19431</xdr:rowOff>
    </xdr:to>
    <xdr:sp macro="" textlink="">
      <xdr:nvSpPr>
        <xdr:cNvPr id="317" name="円/楕円 316"/>
        <xdr:cNvSpPr/>
      </xdr:nvSpPr>
      <xdr:spPr>
        <a:xfrm>
          <a:off x="78105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10558</xdr:rowOff>
    </xdr:from>
    <xdr:ext cx="469744" cy="259045"/>
    <xdr:sp macro="" textlink="">
      <xdr:nvSpPr>
        <xdr:cNvPr id="318" name="テキスト ボックス 317"/>
        <xdr:cNvSpPr txBox="1"/>
      </xdr:nvSpPr>
      <xdr:spPr>
        <a:xfrm>
          <a:off x="7626427" y="652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20066</xdr:rowOff>
    </xdr:from>
    <xdr:to>
      <xdr:col>10</xdr:col>
      <xdr:colOff>155575</xdr:colOff>
      <xdr:row>36</xdr:row>
      <xdr:rowOff>121666</xdr:rowOff>
    </xdr:to>
    <xdr:sp macro="" textlink="">
      <xdr:nvSpPr>
        <xdr:cNvPr id="319" name="円/楕円 318"/>
        <xdr:cNvSpPr/>
      </xdr:nvSpPr>
      <xdr:spPr>
        <a:xfrm>
          <a:off x="6921500" y="61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112793</xdr:rowOff>
    </xdr:from>
    <xdr:ext cx="469744" cy="259045"/>
    <xdr:sp macro="" textlink="">
      <xdr:nvSpPr>
        <xdr:cNvPr id="320" name="テキスト ボックス 319"/>
        <xdr:cNvSpPr txBox="1"/>
      </xdr:nvSpPr>
      <xdr:spPr>
        <a:xfrm>
          <a:off x="6737427" y="628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132376</xdr:rowOff>
    </xdr:from>
    <xdr:to>
      <xdr:col>15</xdr:col>
      <xdr:colOff>180975</xdr:colOff>
      <xdr:row>56</xdr:row>
      <xdr:rowOff>156936</xdr:rowOff>
    </xdr:to>
    <xdr:cxnSp macro="">
      <xdr:nvCxnSpPr>
        <xdr:cNvPr id="347" name="直線コネクタ 346"/>
        <xdr:cNvCxnSpPr/>
      </xdr:nvCxnSpPr>
      <xdr:spPr>
        <a:xfrm flipV="1">
          <a:off x="9639300" y="9733576"/>
          <a:ext cx="8382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148368</xdr:rowOff>
    </xdr:from>
    <xdr:to>
      <xdr:col>14</xdr:col>
      <xdr:colOff>28575</xdr:colOff>
      <xdr:row>56</xdr:row>
      <xdr:rowOff>156936</xdr:rowOff>
    </xdr:to>
    <xdr:cxnSp macro="">
      <xdr:nvCxnSpPr>
        <xdr:cNvPr id="350" name="直線コネクタ 349"/>
        <xdr:cNvCxnSpPr/>
      </xdr:nvCxnSpPr>
      <xdr:spPr>
        <a:xfrm>
          <a:off x="8750300" y="9749568"/>
          <a:ext cx="889000" cy="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147856</xdr:rowOff>
    </xdr:from>
    <xdr:to>
      <xdr:col>12</xdr:col>
      <xdr:colOff>511175</xdr:colOff>
      <xdr:row>56</xdr:row>
      <xdr:rowOff>148368</xdr:rowOff>
    </xdr:to>
    <xdr:cxnSp macro="">
      <xdr:nvCxnSpPr>
        <xdr:cNvPr id="353" name="直線コネクタ 352"/>
        <xdr:cNvCxnSpPr/>
      </xdr:nvCxnSpPr>
      <xdr:spPr>
        <a:xfrm>
          <a:off x="7861300" y="9749056"/>
          <a:ext cx="8890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147856</xdr:rowOff>
    </xdr:from>
    <xdr:to>
      <xdr:col>11</xdr:col>
      <xdr:colOff>307975</xdr:colOff>
      <xdr:row>56</xdr:row>
      <xdr:rowOff>159479</xdr:rowOff>
    </xdr:to>
    <xdr:cxnSp macro="">
      <xdr:nvCxnSpPr>
        <xdr:cNvPr id="356" name="直線コネクタ 355"/>
        <xdr:cNvCxnSpPr/>
      </xdr:nvCxnSpPr>
      <xdr:spPr>
        <a:xfrm flipV="1">
          <a:off x="6972300" y="9749056"/>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81576</xdr:rowOff>
    </xdr:from>
    <xdr:to>
      <xdr:col>15</xdr:col>
      <xdr:colOff>231775</xdr:colOff>
      <xdr:row>57</xdr:row>
      <xdr:rowOff>11726</xdr:rowOff>
    </xdr:to>
    <xdr:sp macro="" textlink="">
      <xdr:nvSpPr>
        <xdr:cNvPr id="366" name="円/楕円 365"/>
        <xdr:cNvSpPr/>
      </xdr:nvSpPr>
      <xdr:spPr>
        <a:xfrm>
          <a:off x="10426700" y="96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104453</xdr:rowOff>
    </xdr:from>
    <xdr:ext cx="534377" cy="259045"/>
    <xdr:sp macro="" textlink="">
      <xdr:nvSpPr>
        <xdr:cNvPr id="367" name="農林水産業費該当値テキスト"/>
        <xdr:cNvSpPr txBox="1"/>
      </xdr:nvSpPr>
      <xdr:spPr>
        <a:xfrm>
          <a:off x="10528300" y="9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38,301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106136</xdr:rowOff>
    </xdr:from>
    <xdr:to>
      <xdr:col>14</xdr:col>
      <xdr:colOff>79375</xdr:colOff>
      <xdr:row>57</xdr:row>
      <xdr:rowOff>36286</xdr:rowOff>
    </xdr:to>
    <xdr:sp macro="" textlink="">
      <xdr:nvSpPr>
        <xdr:cNvPr id="368" name="円/楕円 367"/>
        <xdr:cNvSpPr/>
      </xdr:nvSpPr>
      <xdr:spPr>
        <a:xfrm>
          <a:off x="9588500" y="970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52813</xdr:rowOff>
    </xdr:from>
    <xdr:ext cx="534377" cy="259045"/>
    <xdr:sp macro="" textlink="">
      <xdr:nvSpPr>
        <xdr:cNvPr id="369" name="テキスト ボックス 368"/>
        <xdr:cNvSpPr txBox="1"/>
      </xdr:nvSpPr>
      <xdr:spPr>
        <a:xfrm>
          <a:off x="9372111" y="94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35,615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97568</xdr:rowOff>
    </xdr:from>
    <xdr:to>
      <xdr:col>12</xdr:col>
      <xdr:colOff>561975</xdr:colOff>
      <xdr:row>57</xdr:row>
      <xdr:rowOff>27718</xdr:rowOff>
    </xdr:to>
    <xdr:sp macro="" textlink="">
      <xdr:nvSpPr>
        <xdr:cNvPr id="370" name="円/楕円 369"/>
        <xdr:cNvSpPr/>
      </xdr:nvSpPr>
      <xdr:spPr>
        <a:xfrm>
          <a:off x="8699500" y="96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44245</xdr:rowOff>
    </xdr:from>
    <xdr:ext cx="534377" cy="259045"/>
    <xdr:sp macro="" textlink="">
      <xdr:nvSpPr>
        <xdr:cNvPr id="371" name="テキスト ボックス 370"/>
        <xdr:cNvSpPr txBox="1"/>
      </xdr:nvSpPr>
      <xdr:spPr>
        <a:xfrm>
          <a:off x="8483111" y="94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97056</xdr:rowOff>
    </xdr:from>
    <xdr:to>
      <xdr:col>11</xdr:col>
      <xdr:colOff>358775</xdr:colOff>
      <xdr:row>57</xdr:row>
      <xdr:rowOff>27206</xdr:rowOff>
    </xdr:to>
    <xdr:sp macro="" textlink="">
      <xdr:nvSpPr>
        <xdr:cNvPr id="372" name="円/楕円 371"/>
        <xdr:cNvSpPr/>
      </xdr:nvSpPr>
      <xdr:spPr>
        <a:xfrm>
          <a:off x="7810500" y="969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43733</xdr:rowOff>
    </xdr:from>
    <xdr:ext cx="534377" cy="259045"/>
    <xdr:sp macro="" textlink="">
      <xdr:nvSpPr>
        <xdr:cNvPr id="373" name="テキスト ボックス 372"/>
        <xdr:cNvSpPr txBox="1"/>
      </xdr:nvSpPr>
      <xdr:spPr>
        <a:xfrm>
          <a:off x="7594111" y="94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36,608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108679</xdr:rowOff>
    </xdr:from>
    <xdr:to>
      <xdr:col>10</xdr:col>
      <xdr:colOff>155575</xdr:colOff>
      <xdr:row>57</xdr:row>
      <xdr:rowOff>38829</xdr:rowOff>
    </xdr:to>
    <xdr:sp macro="" textlink="">
      <xdr:nvSpPr>
        <xdr:cNvPr id="374" name="円/楕円 373"/>
        <xdr:cNvSpPr/>
      </xdr:nvSpPr>
      <xdr:spPr>
        <a:xfrm>
          <a:off x="6921500" y="970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55356</xdr:rowOff>
    </xdr:from>
    <xdr:ext cx="534377" cy="259045"/>
    <xdr:sp macro="" textlink="">
      <xdr:nvSpPr>
        <xdr:cNvPr id="375" name="テキスト ボックス 374"/>
        <xdr:cNvSpPr txBox="1"/>
      </xdr:nvSpPr>
      <xdr:spPr>
        <a:xfrm>
          <a:off x="6705111" y="948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147261</xdr:rowOff>
    </xdr:from>
    <xdr:to>
      <xdr:col>15</xdr:col>
      <xdr:colOff>180975</xdr:colOff>
      <xdr:row>78</xdr:row>
      <xdr:rowOff>105916</xdr:rowOff>
    </xdr:to>
    <xdr:cxnSp macro="">
      <xdr:nvCxnSpPr>
        <xdr:cNvPr id="406" name="直線コネクタ 405"/>
        <xdr:cNvCxnSpPr/>
      </xdr:nvCxnSpPr>
      <xdr:spPr>
        <a:xfrm flipV="1">
          <a:off x="9639300" y="13348911"/>
          <a:ext cx="838200" cy="13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105801</xdr:rowOff>
    </xdr:from>
    <xdr:to>
      <xdr:col>14</xdr:col>
      <xdr:colOff>28575</xdr:colOff>
      <xdr:row>78</xdr:row>
      <xdr:rowOff>105916</xdr:rowOff>
    </xdr:to>
    <xdr:cxnSp macro="">
      <xdr:nvCxnSpPr>
        <xdr:cNvPr id="409" name="直線コネクタ 408"/>
        <xdr:cNvCxnSpPr/>
      </xdr:nvCxnSpPr>
      <xdr:spPr>
        <a:xfrm>
          <a:off x="8750300" y="1347890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105801</xdr:rowOff>
    </xdr:from>
    <xdr:to>
      <xdr:col>12</xdr:col>
      <xdr:colOff>511175</xdr:colOff>
      <xdr:row>78</xdr:row>
      <xdr:rowOff>123323</xdr:rowOff>
    </xdr:to>
    <xdr:cxnSp macro="">
      <xdr:nvCxnSpPr>
        <xdr:cNvPr id="412" name="直線コネクタ 411"/>
        <xdr:cNvCxnSpPr/>
      </xdr:nvCxnSpPr>
      <xdr:spPr>
        <a:xfrm flipV="1">
          <a:off x="7861300" y="13478901"/>
          <a:ext cx="889000" cy="1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123323</xdr:rowOff>
    </xdr:from>
    <xdr:to>
      <xdr:col>11</xdr:col>
      <xdr:colOff>307975</xdr:colOff>
      <xdr:row>78</xdr:row>
      <xdr:rowOff>128580</xdr:rowOff>
    </xdr:to>
    <xdr:cxnSp macro="">
      <xdr:nvCxnSpPr>
        <xdr:cNvPr id="415" name="直線コネクタ 414"/>
        <xdr:cNvCxnSpPr/>
      </xdr:nvCxnSpPr>
      <xdr:spPr>
        <a:xfrm flipV="1">
          <a:off x="6972300" y="13496423"/>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96461</xdr:rowOff>
    </xdr:from>
    <xdr:to>
      <xdr:col>15</xdr:col>
      <xdr:colOff>231775</xdr:colOff>
      <xdr:row>78</xdr:row>
      <xdr:rowOff>26611</xdr:rowOff>
    </xdr:to>
    <xdr:sp macro="" textlink="">
      <xdr:nvSpPr>
        <xdr:cNvPr id="425" name="円/楕円 424"/>
        <xdr:cNvSpPr/>
      </xdr:nvSpPr>
      <xdr:spPr>
        <a:xfrm>
          <a:off x="10426700" y="132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74888</xdr:rowOff>
    </xdr:from>
    <xdr:ext cx="534377" cy="259045"/>
    <xdr:sp macro="" textlink="">
      <xdr:nvSpPr>
        <xdr:cNvPr id="426" name="商工費該当値テキスト"/>
        <xdr:cNvSpPr txBox="1"/>
      </xdr:nvSpPr>
      <xdr:spPr>
        <a:xfrm>
          <a:off x="10528300" y="132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55116</xdr:rowOff>
    </xdr:from>
    <xdr:to>
      <xdr:col>14</xdr:col>
      <xdr:colOff>79375</xdr:colOff>
      <xdr:row>78</xdr:row>
      <xdr:rowOff>156716</xdr:rowOff>
    </xdr:to>
    <xdr:sp macro="" textlink="">
      <xdr:nvSpPr>
        <xdr:cNvPr id="427" name="円/楕円 426"/>
        <xdr:cNvSpPr/>
      </xdr:nvSpPr>
      <xdr:spPr>
        <a:xfrm>
          <a:off x="9588500" y="1342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147843</xdr:rowOff>
    </xdr:from>
    <xdr:ext cx="534377" cy="259045"/>
    <xdr:sp macro="" textlink="">
      <xdr:nvSpPr>
        <xdr:cNvPr id="428" name="テキスト ボックス 427"/>
        <xdr:cNvSpPr txBox="1"/>
      </xdr:nvSpPr>
      <xdr:spPr>
        <a:xfrm>
          <a:off x="9372111" y="1352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55001</xdr:rowOff>
    </xdr:from>
    <xdr:to>
      <xdr:col>12</xdr:col>
      <xdr:colOff>561975</xdr:colOff>
      <xdr:row>78</xdr:row>
      <xdr:rowOff>156601</xdr:rowOff>
    </xdr:to>
    <xdr:sp macro="" textlink="">
      <xdr:nvSpPr>
        <xdr:cNvPr id="429" name="円/楕円 428"/>
        <xdr:cNvSpPr/>
      </xdr:nvSpPr>
      <xdr:spPr>
        <a:xfrm>
          <a:off x="8699500" y="1342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147728</xdr:rowOff>
    </xdr:from>
    <xdr:ext cx="534377" cy="259045"/>
    <xdr:sp macro="" textlink="">
      <xdr:nvSpPr>
        <xdr:cNvPr id="430" name="テキスト ボックス 429"/>
        <xdr:cNvSpPr txBox="1"/>
      </xdr:nvSpPr>
      <xdr:spPr>
        <a:xfrm>
          <a:off x="8483111" y="1352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72523</xdr:rowOff>
    </xdr:from>
    <xdr:to>
      <xdr:col>11</xdr:col>
      <xdr:colOff>358775</xdr:colOff>
      <xdr:row>79</xdr:row>
      <xdr:rowOff>2673</xdr:rowOff>
    </xdr:to>
    <xdr:sp macro="" textlink="">
      <xdr:nvSpPr>
        <xdr:cNvPr id="431" name="円/楕円 430"/>
        <xdr:cNvSpPr/>
      </xdr:nvSpPr>
      <xdr:spPr>
        <a:xfrm>
          <a:off x="7810500" y="134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165250</xdr:rowOff>
    </xdr:from>
    <xdr:ext cx="469744" cy="259045"/>
    <xdr:sp macro="" textlink="">
      <xdr:nvSpPr>
        <xdr:cNvPr id="432" name="テキスト ボックス 431"/>
        <xdr:cNvSpPr txBox="1"/>
      </xdr:nvSpPr>
      <xdr:spPr>
        <a:xfrm>
          <a:off x="7626427" y="1353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77780</xdr:rowOff>
    </xdr:from>
    <xdr:to>
      <xdr:col>10</xdr:col>
      <xdr:colOff>155575</xdr:colOff>
      <xdr:row>79</xdr:row>
      <xdr:rowOff>7930</xdr:rowOff>
    </xdr:to>
    <xdr:sp macro="" textlink="">
      <xdr:nvSpPr>
        <xdr:cNvPr id="433" name="円/楕円 432"/>
        <xdr:cNvSpPr/>
      </xdr:nvSpPr>
      <xdr:spPr>
        <a:xfrm>
          <a:off x="6921500" y="134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170507</xdr:rowOff>
    </xdr:from>
    <xdr:ext cx="469744" cy="259045"/>
    <xdr:sp macro="" textlink="">
      <xdr:nvSpPr>
        <xdr:cNvPr id="434" name="テキスト ボックス 433"/>
        <xdr:cNvSpPr txBox="1"/>
      </xdr:nvSpPr>
      <xdr:spPr>
        <a:xfrm>
          <a:off x="6737427" y="135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100333</xdr:rowOff>
    </xdr:from>
    <xdr:to>
      <xdr:col>15</xdr:col>
      <xdr:colOff>180975</xdr:colOff>
      <xdr:row>98</xdr:row>
      <xdr:rowOff>103143</xdr:rowOff>
    </xdr:to>
    <xdr:cxnSp macro="">
      <xdr:nvCxnSpPr>
        <xdr:cNvPr id="461" name="直線コネクタ 460"/>
        <xdr:cNvCxnSpPr/>
      </xdr:nvCxnSpPr>
      <xdr:spPr>
        <a:xfrm flipV="1">
          <a:off x="9639300" y="16902433"/>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97146</xdr:rowOff>
    </xdr:from>
    <xdr:to>
      <xdr:col>14</xdr:col>
      <xdr:colOff>28575</xdr:colOff>
      <xdr:row>98</xdr:row>
      <xdr:rowOff>103143</xdr:rowOff>
    </xdr:to>
    <xdr:cxnSp macro="">
      <xdr:nvCxnSpPr>
        <xdr:cNvPr id="464" name="直線コネクタ 463"/>
        <xdr:cNvCxnSpPr/>
      </xdr:nvCxnSpPr>
      <xdr:spPr>
        <a:xfrm>
          <a:off x="8750300" y="16899246"/>
          <a:ext cx="889000" cy="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15960</xdr:rowOff>
    </xdr:from>
    <xdr:to>
      <xdr:col>12</xdr:col>
      <xdr:colOff>511175</xdr:colOff>
      <xdr:row>98</xdr:row>
      <xdr:rowOff>97146</xdr:rowOff>
    </xdr:to>
    <xdr:cxnSp macro="">
      <xdr:nvCxnSpPr>
        <xdr:cNvPr id="467" name="直線コネクタ 466"/>
        <xdr:cNvCxnSpPr/>
      </xdr:nvCxnSpPr>
      <xdr:spPr>
        <a:xfrm>
          <a:off x="7861300" y="16818060"/>
          <a:ext cx="889000" cy="8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15960</xdr:rowOff>
    </xdr:from>
    <xdr:to>
      <xdr:col>11</xdr:col>
      <xdr:colOff>307975</xdr:colOff>
      <xdr:row>98</xdr:row>
      <xdr:rowOff>95824</xdr:rowOff>
    </xdr:to>
    <xdr:cxnSp macro="">
      <xdr:nvCxnSpPr>
        <xdr:cNvPr id="470" name="直線コネクタ 469"/>
        <xdr:cNvCxnSpPr/>
      </xdr:nvCxnSpPr>
      <xdr:spPr>
        <a:xfrm flipV="1">
          <a:off x="6972300" y="16818060"/>
          <a:ext cx="889000" cy="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49533</xdr:rowOff>
    </xdr:from>
    <xdr:to>
      <xdr:col>15</xdr:col>
      <xdr:colOff>231775</xdr:colOff>
      <xdr:row>98</xdr:row>
      <xdr:rowOff>151133</xdr:rowOff>
    </xdr:to>
    <xdr:sp macro="" textlink="">
      <xdr:nvSpPr>
        <xdr:cNvPr id="480" name="円/楕円 479"/>
        <xdr:cNvSpPr/>
      </xdr:nvSpPr>
      <xdr:spPr>
        <a:xfrm>
          <a:off x="10426700" y="168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43,052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52343</xdr:rowOff>
    </xdr:from>
    <xdr:to>
      <xdr:col>14</xdr:col>
      <xdr:colOff>79375</xdr:colOff>
      <xdr:row>98</xdr:row>
      <xdr:rowOff>153943</xdr:rowOff>
    </xdr:to>
    <xdr:sp macro="" textlink="">
      <xdr:nvSpPr>
        <xdr:cNvPr id="482" name="円/楕円 481"/>
        <xdr:cNvSpPr/>
      </xdr:nvSpPr>
      <xdr:spPr>
        <a:xfrm>
          <a:off x="9588500" y="168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145070</xdr:rowOff>
    </xdr:from>
    <xdr:ext cx="534377" cy="259045"/>
    <xdr:sp macro="" textlink="">
      <xdr:nvSpPr>
        <xdr:cNvPr id="483" name="テキスト ボックス 482"/>
        <xdr:cNvSpPr txBox="1"/>
      </xdr:nvSpPr>
      <xdr:spPr>
        <a:xfrm>
          <a:off x="9372111" y="1694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46346</xdr:rowOff>
    </xdr:from>
    <xdr:to>
      <xdr:col>12</xdr:col>
      <xdr:colOff>561975</xdr:colOff>
      <xdr:row>98</xdr:row>
      <xdr:rowOff>147946</xdr:rowOff>
    </xdr:to>
    <xdr:sp macro="" textlink="">
      <xdr:nvSpPr>
        <xdr:cNvPr id="484" name="円/楕円 483"/>
        <xdr:cNvSpPr/>
      </xdr:nvSpPr>
      <xdr:spPr>
        <a:xfrm>
          <a:off x="8699500" y="168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139073</xdr:rowOff>
    </xdr:from>
    <xdr:ext cx="534377" cy="259045"/>
    <xdr:sp macro="" textlink="">
      <xdr:nvSpPr>
        <xdr:cNvPr id="485" name="テキスト ボックス 484"/>
        <xdr:cNvSpPr txBox="1"/>
      </xdr:nvSpPr>
      <xdr:spPr>
        <a:xfrm>
          <a:off x="8483111" y="169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136610</xdr:rowOff>
    </xdr:from>
    <xdr:to>
      <xdr:col>11</xdr:col>
      <xdr:colOff>358775</xdr:colOff>
      <xdr:row>98</xdr:row>
      <xdr:rowOff>66760</xdr:rowOff>
    </xdr:to>
    <xdr:sp macro="" textlink="">
      <xdr:nvSpPr>
        <xdr:cNvPr id="486" name="円/楕円 485"/>
        <xdr:cNvSpPr/>
      </xdr:nvSpPr>
      <xdr:spPr>
        <a:xfrm>
          <a:off x="7810500" y="1676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83287</xdr:rowOff>
    </xdr:from>
    <xdr:ext cx="599010" cy="259045"/>
    <xdr:sp macro="" textlink="">
      <xdr:nvSpPr>
        <xdr:cNvPr id="487" name="テキスト ボックス 486"/>
        <xdr:cNvSpPr txBox="1"/>
      </xdr:nvSpPr>
      <xdr:spPr>
        <a:xfrm>
          <a:off x="7561794" y="16542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135,323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45024</xdr:rowOff>
    </xdr:from>
    <xdr:to>
      <xdr:col>10</xdr:col>
      <xdr:colOff>155575</xdr:colOff>
      <xdr:row>98</xdr:row>
      <xdr:rowOff>146624</xdr:rowOff>
    </xdr:to>
    <xdr:sp macro="" textlink="">
      <xdr:nvSpPr>
        <xdr:cNvPr id="488" name="円/楕円 487"/>
        <xdr:cNvSpPr/>
      </xdr:nvSpPr>
      <xdr:spPr>
        <a:xfrm>
          <a:off x="6921500" y="168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137751</xdr:rowOff>
    </xdr:from>
    <xdr:ext cx="534377" cy="259045"/>
    <xdr:sp macro="" textlink="">
      <xdr:nvSpPr>
        <xdr:cNvPr id="489" name="テキスト ボックス 488"/>
        <xdr:cNvSpPr txBox="1"/>
      </xdr:nvSpPr>
      <xdr:spPr>
        <a:xfrm>
          <a:off x="6705111" y="169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123469</xdr:rowOff>
    </xdr:from>
    <xdr:to>
      <xdr:col>23</xdr:col>
      <xdr:colOff>517525</xdr:colOff>
      <xdr:row>37</xdr:row>
      <xdr:rowOff>91906</xdr:rowOff>
    </xdr:to>
    <xdr:cxnSp macro="">
      <xdr:nvCxnSpPr>
        <xdr:cNvPr id="520" name="直線コネクタ 519"/>
        <xdr:cNvCxnSpPr/>
      </xdr:nvCxnSpPr>
      <xdr:spPr>
        <a:xfrm>
          <a:off x="15481300" y="6295669"/>
          <a:ext cx="838200" cy="13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123469</xdr:rowOff>
    </xdr:from>
    <xdr:to>
      <xdr:col>22</xdr:col>
      <xdr:colOff>365125</xdr:colOff>
      <xdr:row>37</xdr:row>
      <xdr:rowOff>12468</xdr:rowOff>
    </xdr:to>
    <xdr:cxnSp macro="">
      <xdr:nvCxnSpPr>
        <xdr:cNvPr id="523" name="直線コネクタ 522"/>
        <xdr:cNvCxnSpPr/>
      </xdr:nvCxnSpPr>
      <xdr:spPr>
        <a:xfrm flipV="1">
          <a:off x="14592300" y="6295669"/>
          <a:ext cx="889000" cy="6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12468</xdr:rowOff>
    </xdr:from>
    <xdr:to>
      <xdr:col>21</xdr:col>
      <xdr:colOff>161925</xdr:colOff>
      <xdr:row>37</xdr:row>
      <xdr:rowOff>72002</xdr:rowOff>
    </xdr:to>
    <xdr:cxnSp macro="">
      <xdr:nvCxnSpPr>
        <xdr:cNvPr id="526" name="直線コネクタ 525"/>
        <xdr:cNvCxnSpPr/>
      </xdr:nvCxnSpPr>
      <xdr:spPr>
        <a:xfrm flipV="1">
          <a:off x="13703300" y="6356118"/>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72002</xdr:rowOff>
    </xdr:from>
    <xdr:to>
      <xdr:col>19</xdr:col>
      <xdr:colOff>644525</xdr:colOff>
      <xdr:row>37</xdr:row>
      <xdr:rowOff>111043</xdr:rowOff>
    </xdr:to>
    <xdr:cxnSp macro="">
      <xdr:nvCxnSpPr>
        <xdr:cNvPr id="529" name="直線コネクタ 528"/>
        <xdr:cNvCxnSpPr/>
      </xdr:nvCxnSpPr>
      <xdr:spPr>
        <a:xfrm flipV="1">
          <a:off x="12814300" y="6415652"/>
          <a:ext cx="889000" cy="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41106</xdr:rowOff>
    </xdr:from>
    <xdr:to>
      <xdr:col>23</xdr:col>
      <xdr:colOff>568325</xdr:colOff>
      <xdr:row>37</xdr:row>
      <xdr:rowOff>142706</xdr:rowOff>
    </xdr:to>
    <xdr:sp macro="" textlink="">
      <xdr:nvSpPr>
        <xdr:cNvPr id="539" name="円/楕円 538"/>
        <xdr:cNvSpPr/>
      </xdr:nvSpPr>
      <xdr:spPr>
        <a:xfrm>
          <a:off x="16268700" y="63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19533</xdr:rowOff>
    </xdr:from>
    <xdr:ext cx="534377" cy="259045"/>
    <xdr:sp macro="" textlink="">
      <xdr:nvSpPr>
        <xdr:cNvPr id="540" name="消防費該当値テキスト"/>
        <xdr:cNvSpPr txBox="1"/>
      </xdr:nvSpPr>
      <xdr:spPr>
        <a:xfrm>
          <a:off x="16370300" y="63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72669</xdr:rowOff>
    </xdr:from>
    <xdr:to>
      <xdr:col>22</xdr:col>
      <xdr:colOff>415925</xdr:colOff>
      <xdr:row>37</xdr:row>
      <xdr:rowOff>2819</xdr:rowOff>
    </xdr:to>
    <xdr:sp macro="" textlink="">
      <xdr:nvSpPr>
        <xdr:cNvPr id="541" name="円/楕円 540"/>
        <xdr:cNvSpPr/>
      </xdr:nvSpPr>
      <xdr:spPr>
        <a:xfrm>
          <a:off x="15430500" y="62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19346</xdr:rowOff>
    </xdr:from>
    <xdr:ext cx="534377" cy="259045"/>
    <xdr:sp macro="" textlink="">
      <xdr:nvSpPr>
        <xdr:cNvPr id="542" name="テキスト ボックス 541"/>
        <xdr:cNvSpPr txBox="1"/>
      </xdr:nvSpPr>
      <xdr:spPr>
        <a:xfrm>
          <a:off x="15214111" y="602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133118</xdr:rowOff>
    </xdr:from>
    <xdr:to>
      <xdr:col>21</xdr:col>
      <xdr:colOff>212725</xdr:colOff>
      <xdr:row>37</xdr:row>
      <xdr:rowOff>63268</xdr:rowOff>
    </xdr:to>
    <xdr:sp macro="" textlink="">
      <xdr:nvSpPr>
        <xdr:cNvPr id="543" name="円/楕円 542"/>
        <xdr:cNvSpPr/>
      </xdr:nvSpPr>
      <xdr:spPr>
        <a:xfrm>
          <a:off x="14541500" y="63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79795</xdr:rowOff>
    </xdr:from>
    <xdr:ext cx="534377" cy="259045"/>
    <xdr:sp macro="" textlink="">
      <xdr:nvSpPr>
        <xdr:cNvPr id="544" name="テキスト ボックス 543"/>
        <xdr:cNvSpPr txBox="1"/>
      </xdr:nvSpPr>
      <xdr:spPr>
        <a:xfrm>
          <a:off x="14325111" y="608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21202</xdr:rowOff>
    </xdr:from>
    <xdr:to>
      <xdr:col>20</xdr:col>
      <xdr:colOff>9525</xdr:colOff>
      <xdr:row>37</xdr:row>
      <xdr:rowOff>122802</xdr:rowOff>
    </xdr:to>
    <xdr:sp macro="" textlink="">
      <xdr:nvSpPr>
        <xdr:cNvPr id="545" name="円/楕円 544"/>
        <xdr:cNvSpPr/>
      </xdr:nvSpPr>
      <xdr:spPr>
        <a:xfrm>
          <a:off x="13652500" y="63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139329</xdr:rowOff>
    </xdr:from>
    <xdr:ext cx="534377" cy="259045"/>
    <xdr:sp macro="" textlink="">
      <xdr:nvSpPr>
        <xdr:cNvPr id="546" name="テキスト ボックス 545"/>
        <xdr:cNvSpPr txBox="1"/>
      </xdr:nvSpPr>
      <xdr:spPr>
        <a:xfrm>
          <a:off x="13436111" y="61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60243</xdr:rowOff>
    </xdr:from>
    <xdr:to>
      <xdr:col>18</xdr:col>
      <xdr:colOff>492125</xdr:colOff>
      <xdr:row>37</xdr:row>
      <xdr:rowOff>161843</xdr:rowOff>
    </xdr:to>
    <xdr:sp macro="" textlink="">
      <xdr:nvSpPr>
        <xdr:cNvPr id="547" name="円/楕円 546"/>
        <xdr:cNvSpPr/>
      </xdr:nvSpPr>
      <xdr:spPr>
        <a:xfrm>
          <a:off x="12763500" y="64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152971</xdr:rowOff>
    </xdr:from>
    <xdr:ext cx="534377" cy="259045"/>
    <xdr:sp macro="" textlink="">
      <xdr:nvSpPr>
        <xdr:cNvPr id="548" name="テキスト ボックス 547"/>
        <xdr:cNvSpPr txBox="1"/>
      </xdr:nvSpPr>
      <xdr:spPr>
        <a:xfrm>
          <a:off x="12547111" y="64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27829</xdr:rowOff>
    </xdr:from>
    <xdr:to>
      <xdr:col>23</xdr:col>
      <xdr:colOff>517525</xdr:colOff>
      <xdr:row>57</xdr:row>
      <xdr:rowOff>151097</xdr:rowOff>
    </xdr:to>
    <xdr:cxnSp macro="">
      <xdr:nvCxnSpPr>
        <xdr:cNvPr id="579" name="直線コネクタ 578"/>
        <xdr:cNvCxnSpPr/>
      </xdr:nvCxnSpPr>
      <xdr:spPr>
        <a:xfrm flipV="1">
          <a:off x="15481300" y="9800479"/>
          <a:ext cx="838200" cy="1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121124</xdr:rowOff>
    </xdr:from>
    <xdr:to>
      <xdr:col>22</xdr:col>
      <xdr:colOff>365125</xdr:colOff>
      <xdr:row>57</xdr:row>
      <xdr:rowOff>151097</xdr:rowOff>
    </xdr:to>
    <xdr:cxnSp macro="">
      <xdr:nvCxnSpPr>
        <xdr:cNvPr id="582" name="直線コネクタ 581"/>
        <xdr:cNvCxnSpPr/>
      </xdr:nvCxnSpPr>
      <xdr:spPr>
        <a:xfrm>
          <a:off x="14592300" y="9893774"/>
          <a:ext cx="889000" cy="2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126657</xdr:rowOff>
    </xdr:from>
    <xdr:to>
      <xdr:col>21</xdr:col>
      <xdr:colOff>161925</xdr:colOff>
      <xdr:row>57</xdr:row>
      <xdr:rowOff>121124</xdr:rowOff>
    </xdr:to>
    <xdr:cxnSp macro="">
      <xdr:nvCxnSpPr>
        <xdr:cNvPr id="585" name="直線コネクタ 584"/>
        <xdr:cNvCxnSpPr/>
      </xdr:nvCxnSpPr>
      <xdr:spPr>
        <a:xfrm>
          <a:off x="13703300" y="9727857"/>
          <a:ext cx="889000" cy="16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126657</xdr:rowOff>
    </xdr:from>
    <xdr:to>
      <xdr:col>19</xdr:col>
      <xdr:colOff>644525</xdr:colOff>
      <xdr:row>57</xdr:row>
      <xdr:rowOff>50513</xdr:rowOff>
    </xdr:to>
    <xdr:cxnSp macro="">
      <xdr:nvCxnSpPr>
        <xdr:cNvPr id="588" name="直線コネクタ 587"/>
        <xdr:cNvCxnSpPr/>
      </xdr:nvCxnSpPr>
      <xdr:spPr>
        <a:xfrm flipV="1">
          <a:off x="12814300" y="9727857"/>
          <a:ext cx="889000" cy="9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148479</xdr:rowOff>
    </xdr:from>
    <xdr:to>
      <xdr:col>23</xdr:col>
      <xdr:colOff>568325</xdr:colOff>
      <xdr:row>57</xdr:row>
      <xdr:rowOff>78629</xdr:rowOff>
    </xdr:to>
    <xdr:sp macro="" textlink="">
      <xdr:nvSpPr>
        <xdr:cNvPr id="598" name="円/楕円 597"/>
        <xdr:cNvSpPr/>
      </xdr:nvSpPr>
      <xdr:spPr>
        <a:xfrm>
          <a:off x="16268700" y="974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171356</xdr:rowOff>
    </xdr:from>
    <xdr:ext cx="534377" cy="259045"/>
    <xdr:sp macro="" textlink="">
      <xdr:nvSpPr>
        <xdr:cNvPr id="599" name="教育費該当値テキスト"/>
        <xdr:cNvSpPr txBox="1"/>
      </xdr:nvSpPr>
      <xdr:spPr>
        <a:xfrm>
          <a:off x="16370300" y="96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100297</xdr:rowOff>
    </xdr:from>
    <xdr:to>
      <xdr:col>22</xdr:col>
      <xdr:colOff>415925</xdr:colOff>
      <xdr:row>58</xdr:row>
      <xdr:rowOff>30447</xdr:rowOff>
    </xdr:to>
    <xdr:sp macro="" textlink="">
      <xdr:nvSpPr>
        <xdr:cNvPr id="600" name="円/楕円 599"/>
        <xdr:cNvSpPr/>
      </xdr:nvSpPr>
      <xdr:spPr>
        <a:xfrm>
          <a:off x="15430500" y="98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21574</xdr:rowOff>
    </xdr:from>
    <xdr:ext cx="534377" cy="259045"/>
    <xdr:sp macro="" textlink="">
      <xdr:nvSpPr>
        <xdr:cNvPr id="601" name="テキスト ボックス 600"/>
        <xdr:cNvSpPr txBox="1"/>
      </xdr:nvSpPr>
      <xdr:spPr>
        <a:xfrm>
          <a:off x="15214111" y="9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70324</xdr:rowOff>
    </xdr:from>
    <xdr:to>
      <xdr:col>21</xdr:col>
      <xdr:colOff>212725</xdr:colOff>
      <xdr:row>58</xdr:row>
      <xdr:rowOff>474</xdr:rowOff>
    </xdr:to>
    <xdr:sp macro="" textlink="">
      <xdr:nvSpPr>
        <xdr:cNvPr id="602" name="円/楕円 601"/>
        <xdr:cNvSpPr/>
      </xdr:nvSpPr>
      <xdr:spPr>
        <a:xfrm>
          <a:off x="14541500" y="98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163051</xdr:rowOff>
    </xdr:from>
    <xdr:ext cx="534377" cy="259045"/>
    <xdr:sp macro="" textlink="">
      <xdr:nvSpPr>
        <xdr:cNvPr id="603" name="テキスト ボックス 602"/>
        <xdr:cNvSpPr txBox="1"/>
      </xdr:nvSpPr>
      <xdr:spPr>
        <a:xfrm>
          <a:off x="14325111" y="99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75857</xdr:rowOff>
    </xdr:from>
    <xdr:to>
      <xdr:col>20</xdr:col>
      <xdr:colOff>9525</xdr:colOff>
      <xdr:row>57</xdr:row>
      <xdr:rowOff>6007</xdr:rowOff>
    </xdr:to>
    <xdr:sp macro="" textlink="">
      <xdr:nvSpPr>
        <xdr:cNvPr id="604" name="円/楕円 603"/>
        <xdr:cNvSpPr/>
      </xdr:nvSpPr>
      <xdr:spPr>
        <a:xfrm>
          <a:off x="13652500" y="967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22534</xdr:rowOff>
    </xdr:from>
    <xdr:ext cx="534377" cy="259045"/>
    <xdr:sp macro="" textlink="">
      <xdr:nvSpPr>
        <xdr:cNvPr id="605" name="テキスト ボックス 604"/>
        <xdr:cNvSpPr txBox="1"/>
      </xdr:nvSpPr>
      <xdr:spPr>
        <a:xfrm>
          <a:off x="13436111" y="945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74,497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171163</xdr:rowOff>
    </xdr:from>
    <xdr:to>
      <xdr:col>18</xdr:col>
      <xdr:colOff>492125</xdr:colOff>
      <xdr:row>57</xdr:row>
      <xdr:rowOff>101313</xdr:rowOff>
    </xdr:to>
    <xdr:sp macro="" textlink="">
      <xdr:nvSpPr>
        <xdr:cNvPr id="606" name="円/楕円 605"/>
        <xdr:cNvSpPr/>
      </xdr:nvSpPr>
      <xdr:spPr>
        <a:xfrm>
          <a:off x="12763500" y="97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117840</xdr:rowOff>
    </xdr:from>
    <xdr:ext cx="534377" cy="259045"/>
    <xdr:sp macro="" textlink="">
      <xdr:nvSpPr>
        <xdr:cNvPr id="607" name="テキスト ボックス 606"/>
        <xdr:cNvSpPr txBox="1"/>
      </xdr:nvSpPr>
      <xdr:spPr>
        <a:xfrm>
          <a:off x="12547111" y="954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107778</xdr:rowOff>
    </xdr:from>
    <xdr:to>
      <xdr:col>23</xdr:col>
      <xdr:colOff>517525</xdr:colOff>
      <xdr:row>78</xdr:row>
      <xdr:rowOff>137899</xdr:rowOff>
    </xdr:to>
    <xdr:cxnSp macro="">
      <xdr:nvCxnSpPr>
        <xdr:cNvPr id="634" name="直線コネクタ 633"/>
        <xdr:cNvCxnSpPr/>
      </xdr:nvCxnSpPr>
      <xdr:spPr>
        <a:xfrm flipV="1">
          <a:off x="15481300" y="13480878"/>
          <a:ext cx="838200" cy="3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126414</xdr:rowOff>
    </xdr:from>
    <xdr:to>
      <xdr:col>22</xdr:col>
      <xdr:colOff>365125</xdr:colOff>
      <xdr:row>78</xdr:row>
      <xdr:rowOff>137899</xdr:rowOff>
    </xdr:to>
    <xdr:cxnSp macro="">
      <xdr:nvCxnSpPr>
        <xdr:cNvPr id="637" name="直線コネクタ 636"/>
        <xdr:cNvCxnSpPr/>
      </xdr:nvCxnSpPr>
      <xdr:spPr>
        <a:xfrm>
          <a:off x="14592300" y="13499514"/>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95141</xdr:rowOff>
    </xdr:from>
    <xdr:to>
      <xdr:col>21</xdr:col>
      <xdr:colOff>161925</xdr:colOff>
      <xdr:row>78</xdr:row>
      <xdr:rowOff>126414</xdr:rowOff>
    </xdr:to>
    <xdr:cxnSp macro="">
      <xdr:nvCxnSpPr>
        <xdr:cNvPr id="640" name="直線コネクタ 639"/>
        <xdr:cNvCxnSpPr/>
      </xdr:nvCxnSpPr>
      <xdr:spPr>
        <a:xfrm>
          <a:off x="13703300" y="13468241"/>
          <a:ext cx="889000" cy="3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158775</xdr:rowOff>
    </xdr:from>
    <xdr:to>
      <xdr:col>19</xdr:col>
      <xdr:colOff>644525</xdr:colOff>
      <xdr:row>78</xdr:row>
      <xdr:rowOff>95141</xdr:rowOff>
    </xdr:to>
    <xdr:cxnSp macro="">
      <xdr:nvCxnSpPr>
        <xdr:cNvPr id="643" name="直線コネクタ 642"/>
        <xdr:cNvCxnSpPr/>
      </xdr:nvCxnSpPr>
      <xdr:spPr>
        <a:xfrm>
          <a:off x="12814300" y="13188975"/>
          <a:ext cx="889000" cy="27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56978</xdr:rowOff>
    </xdr:from>
    <xdr:to>
      <xdr:col>23</xdr:col>
      <xdr:colOff>568325</xdr:colOff>
      <xdr:row>78</xdr:row>
      <xdr:rowOff>158578</xdr:rowOff>
    </xdr:to>
    <xdr:sp macro="" textlink="">
      <xdr:nvSpPr>
        <xdr:cNvPr id="653" name="円/楕円 652"/>
        <xdr:cNvSpPr/>
      </xdr:nvSpPr>
      <xdr:spPr>
        <a:xfrm>
          <a:off x="16268700" y="1343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16355</xdr:rowOff>
    </xdr:from>
    <xdr:ext cx="469744" cy="259045"/>
    <xdr:sp macro="" textlink="">
      <xdr:nvSpPr>
        <xdr:cNvPr id="654" name="災害復旧費該当値テキスト"/>
        <xdr:cNvSpPr txBox="1"/>
      </xdr:nvSpPr>
      <xdr:spPr>
        <a:xfrm>
          <a:off x="16370300" y="1321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87099</xdr:rowOff>
    </xdr:from>
    <xdr:to>
      <xdr:col>22</xdr:col>
      <xdr:colOff>415925</xdr:colOff>
      <xdr:row>79</xdr:row>
      <xdr:rowOff>17249</xdr:rowOff>
    </xdr:to>
    <xdr:sp macro="" textlink="">
      <xdr:nvSpPr>
        <xdr:cNvPr id="655" name="円/楕円 654"/>
        <xdr:cNvSpPr/>
      </xdr:nvSpPr>
      <xdr:spPr>
        <a:xfrm>
          <a:off x="15430500" y="1346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8376</xdr:rowOff>
    </xdr:from>
    <xdr:ext cx="378565" cy="259045"/>
    <xdr:sp macro="" textlink="">
      <xdr:nvSpPr>
        <xdr:cNvPr id="656" name="テキスト ボックス 655"/>
        <xdr:cNvSpPr txBox="1"/>
      </xdr:nvSpPr>
      <xdr:spPr>
        <a:xfrm>
          <a:off x="15292017" y="13552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75614</xdr:rowOff>
    </xdr:from>
    <xdr:to>
      <xdr:col>21</xdr:col>
      <xdr:colOff>212725</xdr:colOff>
      <xdr:row>79</xdr:row>
      <xdr:rowOff>5764</xdr:rowOff>
    </xdr:to>
    <xdr:sp macro="" textlink="">
      <xdr:nvSpPr>
        <xdr:cNvPr id="657" name="円/楕円 656"/>
        <xdr:cNvSpPr/>
      </xdr:nvSpPr>
      <xdr:spPr>
        <a:xfrm>
          <a:off x="14541500" y="1344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168341</xdr:rowOff>
    </xdr:from>
    <xdr:ext cx="469744" cy="259045"/>
    <xdr:sp macro="" textlink="">
      <xdr:nvSpPr>
        <xdr:cNvPr id="658" name="テキスト ボックス 657"/>
        <xdr:cNvSpPr txBox="1"/>
      </xdr:nvSpPr>
      <xdr:spPr>
        <a:xfrm>
          <a:off x="14357427" y="1354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44341</xdr:rowOff>
    </xdr:from>
    <xdr:to>
      <xdr:col>20</xdr:col>
      <xdr:colOff>9525</xdr:colOff>
      <xdr:row>78</xdr:row>
      <xdr:rowOff>145941</xdr:rowOff>
    </xdr:to>
    <xdr:sp macro="" textlink="">
      <xdr:nvSpPr>
        <xdr:cNvPr id="659" name="円/楕円 658"/>
        <xdr:cNvSpPr/>
      </xdr:nvSpPr>
      <xdr:spPr>
        <a:xfrm>
          <a:off x="13652500" y="1341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137068</xdr:rowOff>
    </xdr:from>
    <xdr:ext cx="469744" cy="259045"/>
    <xdr:sp macro="" textlink="">
      <xdr:nvSpPr>
        <xdr:cNvPr id="660" name="テキスト ボックス 659"/>
        <xdr:cNvSpPr txBox="1"/>
      </xdr:nvSpPr>
      <xdr:spPr>
        <a:xfrm>
          <a:off x="13468427" y="1351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107975</xdr:rowOff>
    </xdr:from>
    <xdr:to>
      <xdr:col>18</xdr:col>
      <xdr:colOff>492125</xdr:colOff>
      <xdr:row>77</xdr:row>
      <xdr:rowOff>38125</xdr:rowOff>
    </xdr:to>
    <xdr:sp macro="" textlink="">
      <xdr:nvSpPr>
        <xdr:cNvPr id="661" name="円/楕円 660"/>
        <xdr:cNvSpPr/>
      </xdr:nvSpPr>
      <xdr:spPr>
        <a:xfrm>
          <a:off x="12763500" y="131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54651</xdr:rowOff>
    </xdr:from>
    <xdr:ext cx="534377" cy="259045"/>
    <xdr:sp macro="" textlink="">
      <xdr:nvSpPr>
        <xdr:cNvPr id="662" name="テキスト ボックス 661"/>
        <xdr:cNvSpPr txBox="1"/>
      </xdr:nvSpPr>
      <xdr:spPr>
        <a:xfrm>
          <a:off x="12547111" y="1291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70,828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72895</xdr:rowOff>
    </xdr:from>
    <xdr:to>
      <xdr:col>23</xdr:col>
      <xdr:colOff>517525</xdr:colOff>
      <xdr:row>97</xdr:row>
      <xdr:rowOff>77994</xdr:rowOff>
    </xdr:to>
    <xdr:cxnSp macro="">
      <xdr:nvCxnSpPr>
        <xdr:cNvPr id="691" name="直線コネクタ 690"/>
        <xdr:cNvCxnSpPr/>
      </xdr:nvCxnSpPr>
      <xdr:spPr>
        <a:xfrm>
          <a:off x="15481300" y="16703545"/>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72895</xdr:rowOff>
    </xdr:from>
    <xdr:to>
      <xdr:col>22</xdr:col>
      <xdr:colOff>365125</xdr:colOff>
      <xdr:row>97</xdr:row>
      <xdr:rowOff>74740</xdr:rowOff>
    </xdr:to>
    <xdr:cxnSp macro="">
      <xdr:nvCxnSpPr>
        <xdr:cNvPr id="694" name="直線コネクタ 693"/>
        <xdr:cNvCxnSpPr/>
      </xdr:nvCxnSpPr>
      <xdr:spPr>
        <a:xfrm flipV="1">
          <a:off x="14592300" y="1670354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74740</xdr:rowOff>
    </xdr:from>
    <xdr:to>
      <xdr:col>21</xdr:col>
      <xdr:colOff>161925</xdr:colOff>
      <xdr:row>97</xdr:row>
      <xdr:rowOff>87990</xdr:rowOff>
    </xdr:to>
    <xdr:cxnSp macro="">
      <xdr:nvCxnSpPr>
        <xdr:cNvPr id="697" name="直線コネクタ 696"/>
        <xdr:cNvCxnSpPr/>
      </xdr:nvCxnSpPr>
      <xdr:spPr>
        <a:xfrm flipV="1">
          <a:off x="13703300" y="16705390"/>
          <a:ext cx="889000" cy="1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86544</xdr:rowOff>
    </xdr:from>
    <xdr:to>
      <xdr:col>19</xdr:col>
      <xdr:colOff>644525</xdr:colOff>
      <xdr:row>97</xdr:row>
      <xdr:rowOff>87990</xdr:rowOff>
    </xdr:to>
    <xdr:cxnSp macro="">
      <xdr:nvCxnSpPr>
        <xdr:cNvPr id="700" name="直線コネクタ 699"/>
        <xdr:cNvCxnSpPr/>
      </xdr:nvCxnSpPr>
      <xdr:spPr>
        <a:xfrm>
          <a:off x="12814300" y="16717194"/>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27194</xdr:rowOff>
    </xdr:from>
    <xdr:to>
      <xdr:col>23</xdr:col>
      <xdr:colOff>568325</xdr:colOff>
      <xdr:row>97</xdr:row>
      <xdr:rowOff>128794</xdr:rowOff>
    </xdr:to>
    <xdr:sp macro="" textlink="">
      <xdr:nvSpPr>
        <xdr:cNvPr id="710" name="円/楕円 709"/>
        <xdr:cNvSpPr/>
      </xdr:nvSpPr>
      <xdr:spPr>
        <a:xfrm>
          <a:off x="16268700" y="1665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50071</xdr:rowOff>
    </xdr:from>
    <xdr:ext cx="534377" cy="259045"/>
    <xdr:sp macro="" textlink="">
      <xdr:nvSpPr>
        <xdr:cNvPr id="711" name="公債費該当値テキスト"/>
        <xdr:cNvSpPr txBox="1"/>
      </xdr:nvSpPr>
      <xdr:spPr>
        <a:xfrm>
          <a:off x="16370300" y="1650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81,196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22095</xdr:rowOff>
    </xdr:from>
    <xdr:to>
      <xdr:col>22</xdr:col>
      <xdr:colOff>415925</xdr:colOff>
      <xdr:row>97</xdr:row>
      <xdr:rowOff>123695</xdr:rowOff>
    </xdr:to>
    <xdr:sp macro="" textlink="">
      <xdr:nvSpPr>
        <xdr:cNvPr id="712" name="円/楕円 711"/>
        <xdr:cNvSpPr/>
      </xdr:nvSpPr>
      <xdr:spPr>
        <a:xfrm>
          <a:off x="15430500" y="1665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140222</xdr:rowOff>
    </xdr:from>
    <xdr:ext cx="534377" cy="259045"/>
    <xdr:sp macro="" textlink="">
      <xdr:nvSpPr>
        <xdr:cNvPr id="713" name="テキスト ボックス 712"/>
        <xdr:cNvSpPr txBox="1"/>
      </xdr:nvSpPr>
      <xdr:spPr>
        <a:xfrm>
          <a:off x="15214111" y="1642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23940</xdr:rowOff>
    </xdr:from>
    <xdr:to>
      <xdr:col>21</xdr:col>
      <xdr:colOff>212725</xdr:colOff>
      <xdr:row>97</xdr:row>
      <xdr:rowOff>125540</xdr:rowOff>
    </xdr:to>
    <xdr:sp macro="" textlink="">
      <xdr:nvSpPr>
        <xdr:cNvPr id="714" name="円/楕円 713"/>
        <xdr:cNvSpPr/>
      </xdr:nvSpPr>
      <xdr:spPr>
        <a:xfrm>
          <a:off x="14541500" y="166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142067</xdr:rowOff>
    </xdr:from>
    <xdr:ext cx="534377" cy="259045"/>
    <xdr:sp macro="" textlink="">
      <xdr:nvSpPr>
        <xdr:cNvPr id="715" name="テキスト ボックス 714"/>
        <xdr:cNvSpPr txBox="1"/>
      </xdr:nvSpPr>
      <xdr:spPr>
        <a:xfrm>
          <a:off x="14325111" y="164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37190</xdr:rowOff>
    </xdr:from>
    <xdr:to>
      <xdr:col>20</xdr:col>
      <xdr:colOff>9525</xdr:colOff>
      <xdr:row>97</xdr:row>
      <xdr:rowOff>138790</xdr:rowOff>
    </xdr:to>
    <xdr:sp macro="" textlink="">
      <xdr:nvSpPr>
        <xdr:cNvPr id="716" name="円/楕円 715"/>
        <xdr:cNvSpPr/>
      </xdr:nvSpPr>
      <xdr:spPr>
        <a:xfrm>
          <a:off x="13652500" y="1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155317</xdr:rowOff>
    </xdr:from>
    <xdr:ext cx="534377" cy="259045"/>
    <xdr:sp macro="" textlink="">
      <xdr:nvSpPr>
        <xdr:cNvPr id="717" name="テキスト ボックス 716"/>
        <xdr:cNvSpPr txBox="1"/>
      </xdr:nvSpPr>
      <xdr:spPr>
        <a:xfrm>
          <a:off x="13436111" y="164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78,572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35744</xdr:rowOff>
    </xdr:from>
    <xdr:to>
      <xdr:col>18</xdr:col>
      <xdr:colOff>492125</xdr:colOff>
      <xdr:row>97</xdr:row>
      <xdr:rowOff>137344</xdr:rowOff>
    </xdr:to>
    <xdr:sp macro="" textlink="">
      <xdr:nvSpPr>
        <xdr:cNvPr id="718" name="円/楕円 717"/>
        <xdr:cNvSpPr/>
      </xdr:nvSpPr>
      <xdr:spPr>
        <a:xfrm>
          <a:off x="12763500" y="1666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153871</xdr:rowOff>
    </xdr:from>
    <xdr:ext cx="534377" cy="259045"/>
    <xdr:sp macro="" textlink="">
      <xdr:nvSpPr>
        <xdr:cNvPr id="719" name="テキスト ボックス 718"/>
        <xdr:cNvSpPr txBox="1"/>
      </xdr:nvSpPr>
      <xdr:spPr>
        <a:xfrm>
          <a:off x="12547111" y="1644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議会費</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類似団体平均に比べ高い水準にあるが、平成</a:t>
          </a:r>
          <a:r>
            <a:rPr kumimoji="1" lang="en-US" altLang="ja-JP" sz="1300">
              <a:solidFill>
                <a:schemeClr val="dk1"/>
              </a:solidFill>
              <a:effectLst/>
              <a:latin typeface="+mj-ea"/>
              <a:ea typeface="+mj-ea"/>
              <a:cs typeface="+mn-cs"/>
            </a:rPr>
            <a:t>28</a:t>
          </a:r>
          <a:r>
            <a:rPr kumimoji="1" lang="ja-JP" altLang="ja-JP" sz="1300">
              <a:solidFill>
                <a:schemeClr val="dk1"/>
              </a:solidFill>
              <a:effectLst/>
              <a:latin typeface="+mj-ea"/>
              <a:ea typeface="+mj-ea"/>
              <a:cs typeface="+mn-cs"/>
            </a:rPr>
            <a:t>年度から議員定数が</a:t>
          </a:r>
          <a:r>
            <a:rPr kumimoji="1" lang="en-US" altLang="ja-JP" sz="1300">
              <a:solidFill>
                <a:schemeClr val="dk1"/>
              </a:solidFill>
              <a:effectLst/>
              <a:latin typeface="+mj-ea"/>
              <a:ea typeface="+mj-ea"/>
              <a:cs typeface="+mn-cs"/>
            </a:rPr>
            <a:t>2</a:t>
          </a:r>
          <a:r>
            <a:rPr kumimoji="1" lang="ja-JP" altLang="ja-JP" sz="1300">
              <a:solidFill>
                <a:schemeClr val="dk1"/>
              </a:solidFill>
              <a:effectLst/>
              <a:latin typeface="+mj-ea"/>
              <a:ea typeface="+mj-ea"/>
              <a:cs typeface="+mn-cs"/>
            </a:rPr>
            <a:t>名減となっている。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総務費</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類似団体平均に比べ若干高い水準にあるが、電算システムの改修、維持管理等、小規模自治体においても一定の割合でコストがかかり、市面積が広く、人口が散在しているため行政効率が悪</a:t>
          </a:r>
          <a:r>
            <a:rPr kumimoji="1" lang="ja-JP" altLang="en-US" sz="1300">
              <a:solidFill>
                <a:schemeClr val="dk1"/>
              </a:solidFill>
              <a:effectLst/>
              <a:latin typeface="+mj-ea"/>
              <a:ea typeface="+mj-ea"/>
              <a:cs typeface="+mn-cs"/>
            </a:rPr>
            <a:t>い</a:t>
          </a:r>
          <a:r>
            <a:rPr kumimoji="1" lang="ja-JP" altLang="ja-JP" sz="1300">
              <a:solidFill>
                <a:schemeClr val="dk1"/>
              </a:solidFill>
              <a:effectLst/>
              <a:latin typeface="+mj-ea"/>
              <a:ea typeface="+mj-ea"/>
              <a:cs typeface="+mn-cs"/>
            </a:rPr>
            <a:t>ことも要因である。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衛生費</a:t>
          </a:r>
          <a:r>
            <a:rPr kumimoji="1" lang="ja-JP" altLang="en-US" sz="1300">
              <a:solidFill>
                <a:schemeClr val="dk1"/>
              </a:solidFill>
              <a:effectLst/>
              <a:latin typeface="+mj-ea"/>
              <a:ea typeface="+mj-ea"/>
              <a:cs typeface="+mn-cs"/>
            </a:rPr>
            <a:t>は、</a:t>
          </a:r>
          <a:r>
            <a:rPr kumimoji="1" lang="ja-JP" altLang="ja-JP" sz="1300">
              <a:solidFill>
                <a:schemeClr val="dk1"/>
              </a:solidFill>
              <a:effectLst/>
              <a:latin typeface="+mj-ea"/>
              <a:ea typeface="+mj-ea"/>
              <a:cs typeface="+mn-cs"/>
            </a:rPr>
            <a:t>類似団体平均に比べ高い水準にある。市内に２つの公立病院を抱える病院事業への繰出しが多額であることが要因となっているが、経営改革のプラン等に沿って公営企業会計の健全化に取り組み、改善を図っていくこととしてい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財政調整基金残高は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年度は基金利子分の積立のみであったため、前年度と比較すると標準財政規模の増により</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ポイントの減となった。</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実質収支額の比率については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前年度と比較して</a:t>
          </a:r>
          <a:r>
            <a:rPr kumimoji="1" lang="en-US" altLang="ja-JP" sz="1300">
              <a:solidFill>
                <a:schemeClr val="dk1"/>
              </a:solidFill>
              <a:effectLst/>
              <a:latin typeface="+mj-ea"/>
              <a:ea typeface="+mj-ea"/>
              <a:cs typeface="+mn-cs"/>
            </a:rPr>
            <a:t>0.97</a:t>
          </a:r>
          <a:r>
            <a:rPr kumimoji="1" lang="ja-JP" altLang="ja-JP" sz="1300">
              <a:solidFill>
                <a:schemeClr val="dk1"/>
              </a:solidFill>
              <a:effectLst/>
              <a:latin typeface="+mj-ea"/>
              <a:ea typeface="+mj-ea"/>
              <a:cs typeface="+mn-cs"/>
            </a:rPr>
            <a:t>ポイント増加した</a:t>
          </a:r>
          <a:r>
            <a:rPr kumimoji="1" lang="ja-JP" altLang="en-US" sz="1300">
              <a:solidFill>
                <a:schemeClr val="dk1"/>
              </a:solidFill>
              <a:effectLst/>
              <a:latin typeface="+mj-ea"/>
              <a:ea typeface="+mj-ea"/>
              <a:cs typeface="+mn-cs"/>
            </a:rPr>
            <a:t>。</a:t>
          </a:r>
          <a:endParaRPr lang="ja-JP" altLang="ja-JP" sz="1300">
            <a:effectLst/>
            <a:latin typeface="+mj-ea"/>
            <a:ea typeface="+mj-ea"/>
          </a:endParaRPr>
        </a:p>
        <a:p>
          <a:r>
            <a:rPr kumimoji="1" lang="ja-JP" altLang="ja-JP" sz="1300">
              <a:solidFill>
                <a:schemeClr val="dk1"/>
              </a:solidFill>
              <a:effectLst/>
              <a:latin typeface="+mj-ea"/>
              <a:ea typeface="+mj-ea"/>
              <a:cs typeface="+mn-cs"/>
            </a:rPr>
            <a:t>　実質単年度収支について</a:t>
          </a:r>
          <a:r>
            <a:rPr kumimoji="1" lang="ja-JP" altLang="en-US" sz="1300">
              <a:solidFill>
                <a:schemeClr val="dk1"/>
              </a:solidFill>
              <a:effectLst/>
              <a:latin typeface="+mj-ea"/>
              <a:ea typeface="+mj-ea"/>
              <a:cs typeface="+mn-cs"/>
            </a:rPr>
            <a:t>は、</a:t>
          </a:r>
          <a:r>
            <a:rPr kumimoji="1" lang="en-US" altLang="ja-JP" sz="1300">
              <a:solidFill>
                <a:schemeClr val="dk1"/>
              </a:solidFill>
              <a:effectLst/>
              <a:latin typeface="+mj-ea"/>
              <a:ea typeface="+mj-ea"/>
              <a:cs typeface="+mn-cs"/>
            </a:rPr>
            <a:t>1.86</a:t>
          </a:r>
          <a:r>
            <a:rPr kumimoji="1" lang="ja-JP" altLang="ja-JP" sz="1300">
              <a:solidFill>
                <a:schemeClr val="dk1"/>
              </a:solidFill>
              <a:effectLst/>
              <a:latin typeface="+mj-ea"/>
              <a:ea typeface="+mj-ea"/>
              <a:cs typeface="+mn-cs"/>
            </a:rPr>
            <a:t>ポイント減少している。これは単年度収支額の減少と財政調整基金への積立を抑制したことによるものである。</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山口県美祢市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年度においても美祢市は黒字であるため、連結実質赤字比率は該当しない。</a:t>
          </a:r>
          <a:endParaRPr lang="ja-JP" altLang="ja-JP" sz="1300">
            <a:effectLst/>
            <a:latin typeface="+mj-ea"/>
            <a:ea typeface="+mj-ea"/>
          </a:endParaRPr>
        </a:p>
        <a:p>
          <a:r>
            <a:rPr kumimoji="1" lang="ja-JP" altLang="ja-JP" sz="1300">
              <a:solidFill>
                <a:schemeClr val="dk1"/>
              </a:solidFill>
              <a:effectLst/>
              <a:latin typeface="+mj-ea"/>
              <a:ea typeface="+mj-ea"/>
              <a:cs typeface="+mn-cs"/>
            </a:rPr>
            <a:t>　構成分析については観光事業特別会計が資金不足を解消し、</a:t>
          </a:r>
          <a:r>
            <a:rPr kumimoji="1" lang="en-US" altLang="ja-JP" sz="1300">
              <a:solidFill>
                <a:schemeClr val="dk1"/>
              </a:solidFill>
              <a:effectLst/>
              <a:latin typeface="+mj-ea"/>
              <a:ea typeface="+mj-ea"/>
              <a:cs typeface="+mn-cs"/>
            </a:rPr>
            <a:t>1.07</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の黒字に転じたが、依然として住宅資金貸付事業特別会計で</a:t>
          </a:r>
          <a:r>
            <a:rPr kumimoji="1" lang="en-US" altLang="ja-JP" sz="1300">
              <a:solidFill>
                <a:schemeClr val="dk1"/>
              </a:solidFill>
              <a:effectLst/>
              <a:latin typeface="+mj-ea"/>
              <a:ea typeface="+mj-ea"/>
              <a:cs typeface="+mn-cs"/>
            </a:rPr>
            <a:t>0.26</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の資金不足が発生している。</a:t>
          </a:r>
          <a:endParaRPr kumimoji="1" lang="en-US" altLang="ja-JP" sz="1300">
            <a:solidFill>
              <a:schemeClr val="dk1"/>
            </a:solidFill>
            <a:effectLst/>
            <a:latin typeface="+mj-ea"/>
            <a:ea typeface="+mj-ea"/>
            <a:cs typeface="+mn-cs"/>
          </a:endParaRPr>
        </a:p>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その他の会計では、病院等事業会計が</a:t>
          </a:r>
          <a:r>
            <a:rPr kumimoji="1" lang="en-US" altLang="ja-JP" sz="1300">
              <a:solidFill>
                <a:schemeClr val="dk1"/>
              </a:solidFill>
              <a:effectLst/>
              <a:latin typeface="+mj-ea"/>
              <a:ea typeface="+mj-ea"/>
              <a:cs typeface="+mn-cs"/>
            </a:rPr>
            <a:t>12.52</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、一般会計が</a:t>
          </a:r>
          <a:r>
            <a:rPr kumimoji="1" lang="en-US" altLang="ja-JP" sz="1300">
              <a:solidFill>
                <a:schemeClr val="dk1"/>
              </a:solidFill>
              <a:effectLst/>
              <a:latin typeface="+mj-ea"/>
              <a:ea typeface="+mj-ea"/>
              <a:cs typeface="+mn-cs"/>
            </a:rPr>
            <a:t>7.97</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、水道事業会計が</a:t>
          </a:r>
          <a:r>
            <a:rPr kumimoji="1" lang="en-US" altLang="ja-JP" sz="1300">
              <a:solidFill>
                <a:schemeClr val="dk1"/>
              </a:solidFill>
              <a:effectLst/>
              <a:latin typeface="+mj-ea"/>
              <a:ea typeface="+mj-ea"/>
              <a:cs typeface="+mn-cs"/>
            </a:rPr>
            <a:t>5.05</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の黒字となった。</a:t>
          </a:r>
          <a:endParaRPr lang="ja-JP" altLang="ja-JP" sz="1300">
            <a:effectLst/>
            <a:latin typeface="+mj-ea"/>
            <a:ea typeface="+mj-ea"/>
          </a:endParaRPr>
        </a:p>
        <a:p>
          <a:r>
            <a:rPr kumimoji="1" lang="ja-JP" altLang="ja-JP" sz="1300">
              <a:solidFill>
                <a:schemeClr val="dk1"/>
              </a:solidFill>
              <a:effectLst/>
              <a:latin typeface="+mj-ea"/>
              <a:ea typeface="+mj-ea"/>
              <a:cs typeface="+mn-cs"/>
            </a:rPr>
            <a:t>　資金が不足している住宅資金貸付事業特別会計は</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a:t>
          </a:r>
          <a:r>
            <a:rPr kumimoji="1" lang="en-US" altLang="ja-JP" sz="1300">
              <a:solidFill>
                <a:schemeClr val="dk1"/>
              </a:solidFill>
              <a:effectLst/>
              <a:latin typeface="+mj-ea"/>
              <a:ea typeface="+mj-ea"/>
              <a:cs typeface="+mn-cs"/>
            </a:rPr>
            <a:t>0.26</a:t>
          </a:r>
          <a:r>
            <a:rPr kumimoji="1" lang="ja-JP" altLang="en-US" sz="1300">
              <a:solidFill>
                <a:schemeClr val="dk1"/>
              </a:solidFill>
              <a:effectLst/>
              <a:latin typeface="+mj-ea"/>
              <a:ea typeface="+mj-ea"/>
              <a:cs typeface="+mn-cs"/>
            </a:rPr>
            <a:t>％</a:t>
          </a:r>
          <a:r>
            <a:rPr kumimoji="1" lang="ja-JP" altLang="ja-JP" sz="1300">
              <a:solidFill>
                <a:schemeClr val="dk1"/>
              </a:solidFill>
              <a:effectLst/>
              <a:latin typeface="+mj-ea"/>
              <a:ea typeface="+mj-ea"/>
              <a:cs typeface="+mn-cs"/>
            </a:rPr>
            <a:t>で昨年と大きく状況は変わっていない。</a:t>
          </a:r>
          <a:endParaRPr lang="ja-JP" altLang="ja-JP" sz="1300">
            <a:effectLst/>
            <a:latin typeface="+mj-ea"/>
            <a:ea typeface="+mj-ea"/>
          </a:endParaRPr>
        </a:p>
        <a:p>
          <a:r>
            <a:rPr kumimoji="1" lang="ja-JP" altLang="ja-JP" sz="1300">
              <a:solidFill>
                <a:schemeClr val="dk1"/>
              </a:solidFill>
              <a:effectLst/>
              <a:latin typeface="+mj-ea"/>
              <a:ea typeface="+mj-ea"/>
              <a:cs typeface="+mn-cs"/>
            </a:rPr>
            <a:t>　観光事業特別会計においては、経営健全化計画を策定し平成</a:t>
          </a:r>
          <a:r>
            <a:rPr kumimoji="1" lang="en-US" altLang="ja-JP" sz="1300">
              <a:solidFill>
                <a:schemeClr val="dk1"/>
              </a:solidFill>
              <a:effectLst/>
              <a:latin typeface="+mj-ea"/>
              <a:ea typeface="+mj-ea"/>
              <a:cs typeface="+mn-cs"/>
            </a:rPr>
            <a:t>21</a:t>
          </a:r>
          <a:r>
            <a:rPr kumimoji="1" lang="ja-JP" altLang="ja-JP" sz="1300">
              <a:solidFill>
                <a:schemeClr val="dk1"/>
              </a:solidFill>
              <a:effectLst/>
              <a:latin typeface="+mj-ea"/>
              <a:ea typeface="+mj-ea"/>
              <a:cs typeface="+mn-cs"/>
            </a:rPr>
            <a:t>年度から資金不足解消のため、経営の健全化に取り組んできたことにより平成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年度において赤字を解消した。</a:t>
          </a:r>
          <a:endParaRPr lang="ja-JP" altLang="ja-JP" sz="1300">
            <a:effectLst/>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17146639</v>
      </c>
      <c r="BO4" s="409"/>
      <c r="BP4" s="409"/>
      <c r="BQ4" s="409"/>
      <c r="BR4" s="409"/>
      <c r="BS4" s="409"/>
      <c r="BT4" s="409"/>
      <c r="BU4" s="410"/>
      <c r="BV4" s="408">
        <v>16771785</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7.7</v>
      </c>
      <c r="CU4" s="586"/>
      <c r="CV4" s="586"/>
      <c r="CW4" s="586"/>
      <c r="CX4" s="586"/>
      <c r="CY4" s="586"/>
      <c r="CZ4" s="586"/>
      <c r="DA4" s="587"/>
      <c r="DB4" s="585">
        <v>6.7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16213269</v>
      </c>
      <c r="BO5" s="414"/>
      <c r="BP5" s="414"/>
      <c r="BQ5" s="414"/>
      <c r="BR5" s="414"/>
      <c r="BS5" s="414"/>
      <c r="BT5" s="414"/>
      <c r="BU5" s="415"/>
      <c r="BV5" s="413">
        <v>16067650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91.4</v>
      </c>
      <c r="CU5" s="384"/>
      <c r="CV5" s="384"/>
      <c r="CW5" s="384"/>
      <c r="CX5" s="384"/>
      <c r="CY5" s="384"/>
      <c r="CZ5" s="384"/>
      <c r="DA5" s="385"/>
      <c r="DB5" s="383">
        <v>91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933370</v>
      </c>
      <c r="BO6" s="414"/>
      <c r="BP6" s="414"/>
      <c r="BQ6" s="414"/>
      <c r="BR6" s="414"/>
      <c r="BS6" s="414"/>
      <c r="BT6" s="414"/>
      <c r="BU6" s="415"/>
      <c r="BV6" s="413">
        <v>704135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96.7</v>
      </c>
      <c r="CU6" s="560"/>
      <c r="CV6" s="560"/>
      <c r="CW6" s="560"/>
      <c r="CX6" s="560"/>
      <c r="CY6" s="560"/>
      <c r="CZ6" s="560"/>
      <c r="DA6" s="561"/>
      <c r="DB6" s="559">
        <v>96.8</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132387</v>
      </c>
      <c r="BO7" s="414"/>
      <c r="BP7" s="414"/>
      <c r="BQ7" s="414"/>
      <c r="BR7" s="414"/>
      <c r="BS7" s="414"/>
      <c r="BT7" s="414"/>
      <c r="BU7" s="415"/>
      <c r="BV7" s="413">
        <v>5256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10386094</v>
      </c>
      <c r="CU7" s="414"/>
      <c r="CV7" s="414"/>
      <c r="CW7" s="414"/>
      <c r="CX7" s="414"/>
      <c r="CY7" s="414"/>
      <c r="CZ7" s="414"/>
      <c r="DA7" s="415"/>
      <c r="DB7" s="413">
        <v>10366316</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800983</v>
      </c>
      <c r="BO8" s="414"/>
      <c r="BP8" s="414"/>
      <c r="BQ8" s="414"/>
      <c r="BR8" s="414"/>
      <c r="BS8" s="414"/>
      <c r="BT8" s="414"/>
      <c r="BU8" s="415"/>
      <c r="BV8" s="413">
        <v>698879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0.38</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26159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102104</v>
      </c>
      <c r="BO9" s="414"/>
      <c r="BP9" s="414"/>
      <c r="BQ9" s="414"/>
      <c r="BR9" s="414"/>
      <c r="BS9" s="414"/>
      <c r="BT9" s="414"/>
      <c r="BU9" s="415"/>
      <c r="BV9" s="413">
        <v>-286400</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15.7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28630</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797</v>
      </c>
      <c r="BO10" s="414"/>
      <c r="BP10" s="414"/>
      <c r="BQ10" s="414"/>
      <c r="BR10" s="414"/>
      <c r="BS10" s="414"/>
      <c r="BT10" s="414"/>
      <c r="BU10" s="415"/>
      <c r="BV10" s="413">
        <v>581980</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26116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25947</v>
      </c>
      <c r="S13" s="515"/>
      <c r="T13" s="515"/>
      <c r="U13" s="515"/>
      <c r="V13" s="516"/>
      <c r="W13" s="502" t="s">
        <v>121</v>
      </c>
      <c r="X13" s="426"/>
      <c r="Y13" s="426"/>
      <c r="Z13" s="426"/>
      <c r="AA13" s="426"/>
      <c r="AB13" s="427"/>
      <c r="AC13" s="389">
        <v>1859</v>
      </c>
      <c r="AD13" s="390"/>
      <c r="AE13" s="390"/>
      <c r="AF13" s="390"/>
      <c r="AG13" s="391"/>
      <c r="AH13" s="389">
        <v>2338</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102901</v>
      </c>
      <c r="BO13" s="414"/>
      <c r="BP13" s="414"/>
      <c r="BQ13" s="414"/>
      <c r="BR13" s="414"/>
      <c r="BS13" s="414"/>
      <c r="BT13" s="414"/>
      <c r="BU13" s="415"/>
      <c r="BV13" s="413">
        <v>295580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14.7</v>
      </c>
      <c r="CU13" s="384"/>
      <c r="CV13" s="384"/>
      <c r="CW13" s="384"/>
      <c r="CX13" s="384"/>
      <c r="CY13" s="384"/>
      <c r="CZ13" s="384"/>
      <c r="DA13" s="385"/>
      <c r="DB13" s="383">
        <v>15.1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26584</v>
      </c>
      <c r="S14" s="515"/>
      <c r="T14" s="515"/>
      <c r="U14" s="515"/>
      <c r="V14" s="516"/>
      <c r="W14" s="517"/>
      <c r="X14" s="429"/>
      <c r="Y14" s="429"/>
      <c r="Z14" s="429"/>
      <c r="AA14" s="429"/>
      <c r="AB14" s="430"/>
      <c r="AC14" s="507">
        <v>13.4</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58</v>
      </c>
      <c r="CU14" s="486"/>
      <c r="CV14" s="486"/>
      <c r="CW14" s="486"/>
      <c r="CX14" s="486"/>
      <c r="CY14" s="486"/>
      <c r="CZ14" s="486"/>
      <c r="DA14" s="487"/>
      <c r="DB14" s="518">
        <v>78.2</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26430</v>
      </c>
      <c r="S15" s="515"/>
      <c r="T15" s="515"/>
      <c r="U15" s="515"/>
      <c r="V15" s="516"/>
      <c r="W15" s="502" t="s">
        <v>128</v>
      </c>
      <c r="X15" s="426"/>
      <c r="Y15" s="426"/>
      <c r="Z15" s="426"/>
      <c r="AA15" s="426"/>
      <c r="AB15" s="427"/>
      <c r="AC15" s="389">
        <v>3903</v>
      </c>
      <c r="AD15" s="390"/>
      <c r="AE15" s="390"/>
      <c r="AF15" s="390"/>
      <c r="AG15" s="391"/>
      <c r="AH15" s="389">
        <v>4313</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3103981</v>
      </c>
      <c r="BO15" s="409"/>
      <c r="BP15" s="409"/>
      <c r="BQ15" s="409"/>
      <c r="BR15" s="409"/>
      <c r="BS15" s="409"/>
      <c r="BT15" s="409"/>
      <c r="BU15" s="410"/>
      <c r="BV15" s="408">
        <v>2991224</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v>
      </c>
      <c r="AD16" s="508"/>
      <c r="AE16" s="508"/>
      <c r="AF16" s="508"/>
      <c r="AG16" s="509"/>
      <c r="AH16" s="507">
        <v>27.7</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8142528</v>
      </c>
      <c r="BO16" s="414"/>
      <c r="BP16" s="414"/>
      <c r="BQ16" s="414"/>
      <c r="BR16" s="414"/>
      <c r="BS16" s="414"/>
      <c r="BT16" s="414"/>
      <c r="BU16" s="415"/>
      <c r="BV16" s="413">
        <v>7770461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8156</v>
      </c>
      <c r="AD17" s="390"/>
      <c r="AE17" s="390"/>
      <c r="AF17" s="390"/>
      <c r="AG17" s="391"/>
      <c r="AH17" s="389">
        <v>8888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3922885</v>
      </c>
      <c r="BO17" s="414"/>
      <c r="BP17" s="414"/>
      <c r="BQ17" s="414"/>
      <c r="BR17" s="414"/>
      <c r="BS17" s="414"/>
      <c r="BT17" s="414"/>
      <c r="BU17" s="415"/>
      <c r="BV17" s="413">
        <v>3817646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472.64</v>
      </c>
      <c r="M18" s="478"/>
      <c r="N18" s="478"/>
      <c r="O18" s="478"/>
      <c r="P18" s="478"/>
      <c r="Q18" s="478"/>
      <c r="R18" s="479"/>
      <c r="S18" s="479"/>
      <c r="T18" s="479"/>
      <c r="U18" s="479"/>
      <c r="V18" s="480"/>
      <c r="W18" s="494"/>
      <c r="X18" s="495"/>
      <c r="Y18" s="495"/>
      <c r="Z18" s="495"/>
      <c r="AA18" s="495"/>
      <c r="AB18" s="503"/>
      <c r="AC18" s="377">
        <v>58.6</v>
      </c>
      <c r="AD18" s="378"/>
      <c r="AE18" s="378"/>
      <c r="AF18" s="378"/>
      <c r="AG18" s="481"/>
      <c r="AH18" s="377">
        <v>57.1</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9727559</v>
      </c>
      <c r="BO18" s="414"/>
      <c r="BP18" s="414"/>
      <c r="BQ18" s="414"/>
      <c r="BR18" s="414"/>
      <c r="BS18" s="414"/>
      <c r="BT18" s="414"/>
      <c r="BU18" s="415"/>
      <c r="BV18" s="413">
        <v>9542111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55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12884226</v>
      </c>
      <c r="BO19" s="414"/>
      <c r="BP19" s="414"/>
      <c r="BQ19" s="414"/>
      <c r="BR19" s="414"/>
      <c r="BS19" s="414"/>
      <c r="BT19" s="414"/>
      <c r="BU19" s="415"/>
      <c r="BV19" s="413">
        <v>12917077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10095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18341948</v>
      </c>
      <c r="BO23" s="414"/>
      <c r="BP23" s="414"/>
      <c r="BQ23" s="414"/>
      <c r="BR23" s="414"/>
      <c r="BS23" s="414"/>
      <c r="BT23" s="414"/>
      <c r="BU23" s="415"/>
      <c r="BV23" s="413">
        <v>18877038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7800</v>
      </c>
      <c r="R24" s="390"/>
      <c r="S24" s="390"/>
      <c r="T24" s="390"/>
      <c r="U24" s="390"/>
      <c r="V24" s="391"/>
      <c r="W24" s="455"/>
      <c r="X24" s="446"/>
      <c r="Y24" s="447"/>
      <c r="Z24" s="386" t="s">
        <v>151</v>
      </c>
      <c r="AA24" s="387"/>
      <c r="AB24" s="387"/>
      <c r="AC24" s="387"/>
      <c r="AD24" s="387"/>
      <c r="AE24" s="387"/>
      <c r="AF24" s="387"/>
      <c r="AG24" s="388"/>
      <c r="AH24" s="389">
        <v>337</v>
      </c>
      <c r="AI24" s="390"/>
      <c r="AJ24" s="390"/>
      <c r="AK24" s="390"/>
      <c r="AL24" s="391"/>
      <c r="AM24" s="389">
        <v>1024480</v>
      </c>
      <c r="AN24" s="390"/>
      <c r="AO24" s="390"/>
      <c r="AP24" s="390"/>
      <c r="AQ24" s="390"/>
      <c r="AR24" s="391"/>
      <c r="AS24" s="389">
        <v>3040</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13683404</v>
      </c>
      <c r="BO24" s="414"/>
      <c r="BP24" s="414"/>
      <c r="BQ24" s="414"/>
      <c r="BR24" s="414"/>
      <c r="BS24" s="414"/>
      <c r="BT24" s="414"/>
      <c r="BU24" s="415"/>
      <c r="BV24" s="413">
        <v>13408443</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6240</v>
      </c>
      <c r="R25" s="390"/>
      <c r="S25" s="390"/>
      <c r="T25" s="390"/>
      <c r="U25" s="390"/>
      <c r="V25" s="391"/>
      <c r="W25" s="455"/>
      <c r="X25" s="446"/>
      <c r="Y25" s="447"/>
      <c r="Z25" s="386" t="s">
        <v>154</v>
      </c>
      <c r="AA25" s="387"/>
      <c r="AB25" s="387"/>
      <c r="AC25" s="387"/>
      <c r="AD25" s="387"/>
      <c r="AE25" s="387"/>
      <c r="AF25" s="387"/>
      <c r="AG25" s="388"/>
      <c r="AH25" s="389">
        <v>61</v>
      </c>
      <c r="AI25" s="390"/>
      <c r="AJ25" s="390"/>
      <c r="AK25" s="390"/>
      <c r="AL25" s="391"/>
      <c r="AM25" s="389">
        <v>171471</v>
      </c>
      <c r="AN25" s="390"/>
      <c r="AO25" s="390"/>
      <c r="AP25" s="390"/>
      <c r="AQ25" s="390"/>
      <c r="AR25" s="391"/>
      <c r="AS25" s="389">
        <v>2811</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1267342</v>
      </c>
      <c r="BO25" s="409"/>
      <c r="BP25" s="409"/>
      <c r="BQ25" s="409"/>
      <c r="BR25" s="409"/>
      <c r="BS25" s="409"/>
      <c r="BT25" s="409"/>
      <c r="BU25" s="410"/>
      <c r="BV25" s="408">
        <v>1257497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5460</v>
      </c>
      <c r="R26" s="390"/>
      <c r="S26" s="390"/>
      <c r="T26" s="390"/>
      <c r="U26" s="390"/>
      <c r="V26" s="391"/>
      <c r="W26" s="455"/>
      <c r="X26" s="446"/>
      <c r="Y26" s="447"/>
      <c r="Z26" s="386" t="s">
        <v>157</v>
      </c>
      <c r="AA26" s="468"/>
      <c r="AB26" s="468"/>
      <c r="AC26" s="468"/>
      <c r="AD26" s="468"/>
      <c r="AE26" s="468"/>
      <c r="AF26" s="468"/>
      <c r="AG26" s="469"/>
      <c r="AH26" s="389">
        <v>19</v>
      </c>
      <c r="AI26" s="390"/>
      <c r="AJ26" s="390"/>
      <c r="AK26" s="390"/>
      <c r="AL26" s="391"/>
      <c r="AM26" s="389">
        <v>53124</v>
      </c>
      <c r="AN26" s="390"/>
      <c r="AO26" s="390"/>
      <c r="AP26" s="390"/>
      <c r="AQ26" s="390"/>
      <c r="AR26" s="391"/>
      <c r="AS26" s="389">
        <v>2796</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4000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3400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2444609</v>
      </c>
      <c r="BO28" s="409"/>
      <c r="BP28" s="409"/>
      <c r="BQ28" s="409"/>
      <c r="BR28" s="409"/>
      <c r="BS28" s="409"/>
      <c r="BT28" s="409"/>
      <c r="BU28" s="410"/>
      <c r="BV28" s="408">
        <v>2443812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14</v>
      </c>
      <c r="M29" s="390"/>
      <c r="N29" s="390"/>
      <c r="O29" s="390"/>
      <c r="P29" s="391"/>
      <c r="Q29" s="389">
        <v>3000</v>
      </c>
      <c r="R29" s="390"/>
      <c r="S29" s="390"/>
      <c r="T29" s="390"/>
      <c r="U29" s="390"/>
      <c r="V29" s="391"/>
      <c r="W29" s="456"/>
      <c r="X29" s="457"/>
      <c r="Y29" s="458"/>
      <c r="Z29" s="386" t="s">
        <v>167</v>
      </c>
      <c r="AA29" s="387"/>
      <c r="AB29" s="387"/>
      <c r="AC29" s="387"/>
      <c r="AD29" s="387"/>
      <c r="AE29" s="387"/>
      <c r="AF29" s="387"/>
      <c r="AG29" s="388"/>
      <c r="AH29" s="389">
        <v>337</v>
      </c>
      <c r="AI29" s="390"/>
      <c r="AJ29" s="390"/>
      <c r="AK29" s="390"/>
      <c r="AL29" s="391"/>
      <c r="AM29" s="389">
        <v>1024480</v>
      </c>
      <c r="AN29" s="390"/>
      <c r="AO29" s="390"/>
      <c r="AP29" s="390"/>
      <c r="AQ29" s="390"/>
      <c r="AR29" s="391"/>
      <c r="AS29" s="389">
        <v>3040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1297586</v>
      </c>
      <c r="BO29" s="414"/>
      <c r="BP29" s="414"/>
      <c r="BQ29" s="414"/>
      <c r="BR29" s="414"/>
      <c r="BS29" s="414"/>
      <c r="BT29" s="414"/>
      <c r="BU29" s="415"/>
      <c r="BV29" s="413">
        <v>1297227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2482298</v>
      </c>
      <c r="BO30" s="417"/>
      <c r="BP30" s="417"/>
      <c r="BQ30" s="417"/>
      <c r="BR30" s="417"/>
      <c r="BS30" s="417"/>
      <c r="BT30" s="417"/>
      <c r="BU30" s="418"/>
      <c r="BV30" s="416">
        <v>1913472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IF('各会計、関係団体の財政状況及び健全化判断比率'!B34="","",'各会計、関係団体の財政状況及び健全化判断比率'!B34)</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養護老人ホーム秋楽園組合一般会計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美祢観光開発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環境衛生事業特別会計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8</v>
      </c>
      <c r="AN35" s="373"/>
      <c r="AO35" s="372" t="str">
        <f>IF('各会計、関係団体の財政状況及び健全化判断比率'!B32="","",'各会計、関係団体の財政状況及び健全化判断比率'!B32)</f>
        <v>病院等事業会計</v>
      </c>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IF('各会計、関係団体の財政状況及び健全化判断比率'!B35="","",'各会計、関係団体の財政状況及び健全化判断比率'!B35)</f>
        <v>観光事業特別会計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美祢市萩市競艇組合競艇事業一般会計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美祢農林開発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住宅資金貸付事業特別会計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f t="shared" si="0"/>
        <v>9</v>
      </c>
      <c r="AN36" s="373"/>
      <c r="AO36" s="372" t="str">
        <f>IF('各会計、関係団体の財政状況及び健全化判断比率'!B33="","",'各会計、関係団体の財政状況及び健全化判断比率'!B33)</f>
        <v>公共下水道事業会計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美祢市萩市競艇組合競艇事業特別会計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やまぐち農林振興公社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山口県市町総合事務組合一般会計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山口県市町総合事務組合退職手当特別会計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山口県市町総合事務組合消防団員補償等特別会計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山口県総合事務組合非常勤職員公務災害補償特別会計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山口県市町総合事務組合山口県市町公平委員会特別会計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山口県市町総合事務組合交通災害共済特別会計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山口県市町総合事務組合山口県自治会館管理特別会計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527</v>
      </c>
      <c r="D34" s="1181"/>
      <c r="E34" s="1182"/>
      <c r="F34" s="32" t="s">
        <v>528</v>
      </c>
      <c r="G34" s="33" t="s">
        <v>529</v>
      </c>
      <c r="H34" s="33" t="s">
        <v>529</v>
      </c>
      <c r="I34" s="33" t="s">
        <v>530</v>
      </c>
      <c r="J34" s="34" t="s">
        <v>530</v>
      </c>
      <c r="K34" s="22"/>
      <c r="L34" s="22"/>
      <c r="M34" s="22"/>
      <c r="N34" s="22"/>
      <c r="O34" s="22"/>
      <c r="P34" s="22"/>
    </row>
    <row r="35" spans="1:16" ht="39" customHeight="1" x14ac:dyDescent="0.15">
      <c r="A35" s="22"/>
      <c r="B35" s="35"/>
      <c r="C35" s="1175" t="s">
        <v>531</v>
      </c>
      <c r="D35" s="1176"/>
      <c r="E35" s="1177"/>
      <c r="F35" s="36">
        <v>10.119999999999999</v>
      </c>
      <c r="G35" s="37">
        <v>12.65</v>
      </c>
      <c r="H35" s="37">
        <v>13.56</v>
      </c>
      <c r="I35" s="37">
        <v>14.58</v>
      </c>
      <c r="J35" s="38">
        <v>12.52</v>
      </c>
      <c r="K35" s="22"/>
      <c r="L35" s="22"/>
      <c r="M35" s="22"/>
      <c r="N35" s="22"/>
      <c r="O35" s="22"/>
      <c r="P35" s="22"/>
    </row>
    <row r="36" spans="1:16" ht="39" customHeight="1" x14ac:dyDescent="0.15">
      <c r="A36" s="22"/>
      <c r="B36" s="35"/>
      <c r="C36" s="1175" t="s">
        <v>532</v>
      </c>
      <c r="D36" s="1176"/>
      <c r="E36" s="1177"/>
      <c r="F36" s="36">
        <v>7.6</v>
      </c>
      <c r="G36" s="37">
        <v>10.039999999999999</v>
      </c>
      <c r="H36" s="37">
        <v>9.5299999999999994</v>
      </c>
      <c r="I36" s="37">
        <v>7.01</v>
      </c>
      <c r="J36" s="38">
        <v>7.97</v>
      </c>
      <c r="K36" s="22"/>
      <c r="L36" s="22"/>
      <c r="M36" s="22"/>
      <c r="N36" s="22"/>
      <c r="O36" s="22"/>
      <c r="P36" s="22"/>
    </row>
    <row r="37" spans="1:16" ht="39" customHeight="1" x14ac:dyDescent="0.15">
      <c r="A37" s="22"/>
      <c r="B37" s="35"/>
      <c r="C37" s="1175" t="s">
        <v>533</v>
      </c>
      <c r="D37" s="1176"/>
      <c r="E37" s="1177"/>
      <c r="F37" s="36">
        <v>5.38</v>
      </c>
      <c r="G37" s="37">
        <v>5.12</v>
      </c>
      <c r="H37" s="37">
        <v>4.76</v>
      </c>
      <c r="I37" s="37">
        <v>4.55</v>
      </c>
      <c r="J37" s="38">
        <v>5.05</v>
      </c>
      <c r="K37" s="22"/>
      <c r="L37" s="22"/>
      <c r="M37" s="22"/>
      <c r="N37" s="22"/>
      <c r="O37" s="22"/>
      <c r="P37" s="22"/>
    </row>
    <row r="38" spans="1:16" ht="39" customHeight="1" x14ac:dyDescent="0.15">
      <c r="A38" s="22"/>
      <c r="B38" s="35"/>
      <c r="C38" s="1175" t="s">
        <v>534</v>
      </c>
      <c r="D38" s="1176"/>
      <c r="E38" s="1177"/>
      <c r="F38" s="36">
        <v>1.87</v>
      </c>
      <c r="G38" s="37">
        <v>2.52</v>
      </c>
      <c r="H38" s="37">
        <v>3.03</v>
      </c>
      <c r="I38" s="37">
        <v>3.35</v>
      </c>
      <c r="J38" s="38">
        <v>4.1900000000000004</v>
      </c>
      <c r="K38" s="22"/>
      <c r="L38" s="22"/>
      <c r="M38" s="22"/>
      <c r="N38" s="22"/>
      <c r="O38" s="22"/>
      <c r="P38" s="22"/>
    </row>
    <row r="39" spans="1:16" ht="39" customHeight="1" x14ac:dyDescent="0.15">
      <c r="A39" s="22"/>
      <c r="B39" s="35"/>
      <c r="C39" s="1175" t="s">
        <v>535</v>
      </c>
      <c r="D39" s="1176"/>
      <c r="E39" s="1177"/>
      <c r="F39" s="36">
        <v>0.71</v>
      </c>
      <c r="G39" s="37">
        <v>1</v>
      </c>
      <c r="H39" s="37">
        <v>2.11</v>
      </c>
      <c r="I39" s="37">
        <v>2.52</v>
      </c>
      <c r="J39" s="38">
        <v>2.73</v>
      </c>
      <c r="K39" s="22"/>
      <c r="L39" s="22"/>
      <c r="M39" s="22"/>
      <c r="N39" s="22"/>
      <c r="O39" s="22"/>
      <c r="P39" s="22"/>
    </row>
    <row r="40" spans="1:16" ht="39" customHeight="1" x14ac:dyDescent="0.15">
      <c r="A40" s="22"/>
      <c r="B40" s="35"/>
      <c r="C40" s="1175" t="s">
        <v>536</v>
      </c>
      <c r="D40" s="1176"/>
      <c r="E40" s="1177"/>
      <c r="F40" s="36" t="s">
        <v>537</v>
      </c>
      <c r="G40" s="37" t="s">
        <v>538</v>
      </c>
      <c r="H40" s="37" t="s">
        <v>539</v>
      </c>
      <c r="I40" s="37" t="s">
        <v>540</v>
      </c>
      <c r="J40" s="38">
        <v>1.07</v>
      </c>
      <c r="K40" s="22"/>
      <c r="L40" s="22"/>
      <c r="M40" s="22"/>
      <c r="N40" s="22"/>
      <c r="O40" s="22"/>
      <c r="P40" s="22"/>
    </row>
    <row r="41" spans="1:16" ht="39" customHeight="1" x14ac:dyDescent="0.15">
      <c r="A41" s="22"/>
      <c r="B41" s="35"/>
      <c r="C41" s="1175" t="s">
        <v>541</v>
      </c>
      <c r="D41" s="1176"/>
      <c r="E41" s="1177"/>
      <c r="F41" s="36">
        <v>0.9</v>
      </c>
      <c r="G41" s="37">
        <v>0.06</v>
      </c>
      <c r="H41" s="37">
        <v>0.1</v>
      </c>
      <c r="I41" s="37">
        <v>0.23</v>
      </c>
      <c r="J41" s="38">
        <v>0.84</v>
      </c>
      <c r="K41" s="22"/>
      <c r="L41" s="22"/>
      <c r="M41" s="22"/>
      <c r="N41" s="22"/>
      <c r="O41" s="22"/>
      <c r="P41" s="22"/>
    </row>
    <row r="42" spans="1:16" ht="39" customHeight="1" x14ac:dyDescent="0.15">
      <c r="A42" s="22"/>
      <c r="B42" s="39"/>
      <c r="C42" s="1175" t="s">
        <v>542</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543</v>
      </c>
      <c r="D43" s="1179"/>
      <c r="E43" s="1180"/>
      <c r="F43" s="41">
        <v>0.01</v>
      </c>
      <c r="G43" s="42">
        <v>0.01</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2190</v>
      </c>
      <c r="L45" s="60">
        <v>2156</v>
      </c>
      <c r="M45" s="60">
        <v>2226</v>
      </c>
      <c r="N45" s="60">
        <v>2194</v>
      </c>
      <c r="O45" s="61">
        <v>2121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1060</v>
      </c>
      <c r="L48" s="64">
        <v>1024</v>
      </c>
      <c r="M48" s="64">
        <v>969</v>
      </c>
      <c r="N48" s="64">
        <v>921</v>
      </c>
      <c r="O48" s="65">
        <v>920</v>
      </c>
      <c r="P48" s="48"/>
      <c r="Q48" s="48"/>
      <c r="R48" s="48"/>
      <c r="S48" s="48"/>
      <c r="T48" s="48"/>
      <c r="U48" s="48"/>
    </row>
    <row r="49" spans="1:21" ht="30.75" customHeight="1" x14ac:dyDescent="0.15">
      <c r="A49" s="48"/>
      <c r="B49" s="1193"/>
      <c r="C49" s="1194"/>
      <c r="D49" s="62"/>
      <c r="E49" s="1185" t="s">
        <v>16</v>
      </c>
      <c r="F49" s="1185"/>
      <c r="G49" s="1185"/>
      <c r="H49" s="1185"/>
      <c r="I49" s="1185"/>
      <c r="J49" s="1186"/>
      <c r="K49" s="63">
        <v>4</v>
      </c>
      <c r="L49" s="64">
        <v>4</v>
      </c>
      <c r="M49" s="64">
        <v>4</v>
      </c>
      <c r="N49" s="64">
        <v>2</v>
      </c>
      <c r="O49" s="65" t="s">
        <v>483</v>
      </c>
      <c r="P49" s="48"/>
      <c r="Q49" s="48"/>
      <c r="R49" s="48"/>
      <c r="S49" s="48"/>
      <c r="T49" s="48"/>
      <c r="U49" s="48"/>
    </row>
    <row r="50" spans="1:21" ht="30.75" customHeight="1" x14ac:dyDescent="0.15">
      <c r="A50" s="48"/>
      <c r="B50" s="1193"/>
      <c r="C50" s="1194"/>
      <c r="D50" s="62"/>
      <c r="E50" s="1185" t="s">
        <v>17</v>
      </c>
      <c r="F50" s="1185"/>
      <c r="G50" s="1185"/>
      <c r="H50" s="1185"/>
      <c r="I50" s="1185"/>
      <c r="J50" s="1186"/>
      <c r="K50" s="63">
        <v>179</v>
      </c>
      <c r="L50" s="64">
        <v>152</v>
      </c>
      <c r="M50" s="64">
        <v>116</v>
      </c>
      <c r="N50" s="64">
        <v>76</v>
      </c>
      <c r="O50" s="65">
        <v>55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1985</v>
      </c>
      <c r="L52" s="64">
        <v>1963</v>
      </c>
      <c r="M52" s="64">
        <v>1926</v>
      </c>
      <c r="N52" s="64">
        <v>1919</v>
      </c>
      <c r="O52" s="65">
        <v>1862</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1448</v>
      </c>
      <c r="L53" s="69">
        <v>1373</v>
      </c>
      <c r="M53" s="69">
        <v>1389</v>
      </c>
      <c r="N53" s="69">
        <v>1274</v>
      </c>
      <c r="O53" s="70">
        <v>1234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1" t="s">
        <v>24</v>
      </c>
      <c r="C41" s="1212"/>
      <c r="D41" s="81"/>
      <c r="E41" s="1213" t="s">
        <v>25</v>
      </c>
      <c r="F41" s="1213"/>
      <c r="G41" s="1213"/>
      <c r="H41" s="1214"/>
      <c r="I41" s="82">
        <v>17866</v>
      </c>
      <c r="J41" s="83">
        <v>19788</v>
      </c>
      <c r="K41" s="83">
        <v>19386</v>
      </c>
      <c r="L41" s="83">
        <v>18877</v>
      </c>
      <c r="M41" s="84">
        <v>18342</v>
      </c>
    </row>
    <row r="42" spans="2:13" ht="27.75" customHeight="1" x14ac:dyDescent="0.15">
      <c r="B42" s="1201"/>
      <c r="C42" s="1202"/>
      <c r="D42" s="85"/>
      <c r="E42" s="1205" t="s">
        <v>26</v>
      </c>
      <c r="F42" s="1205"/>
      <c r="G42" s="1205"/>
      <c r="H42" s="1206"/>
      <c r="I42" s="86">
        <v>522</v>
      </c>
      <c r="J42" s="87">
        <v>393</v>
      </c>
      <c r="K42" s="87">
        <v>287</v>
      </c>
      <c r="L42" s="87">
        <v>212</v>
      </c>
      <c r="M42" s="88">
        <v>158</v>
      </c>
    </row>
    <row r="43" spans="2:13" ht="27.75" customHeight="1" x14ac:dyDescent="0.15">
      <c r="B43" s="1201"/>
      <c r="C43" s="1202"/>
      <c r="D43" s="85"/>
      <c r="E43" s="1205" t="s">
        <v>27</v>
      </c>
      <c r="F43" s="1205"/>
      <c r="G43" s="1205"/>
      <c r="H43" s="1206"/>
      <c r="I43" s="86">
        <v>9391</v>
      </c>
      <c r="J43" s="87">
        <v>8945</v>
      </c>
      <c r="K43" s="87">
        <v>8390</v>
      </c>
      <c r="L43" s="87">
        <v>7495</v>
      </c>
      <c r="M43" s="88">
        <v>6968</v>
      </c>
    </row>
    <row r="44" spans="2:13" ht="27.75" customHeight="1" x14ac:dyDescent="0.15">
      <c r="B44" s="1201"/>
      <c r="C44" s="1202"/>
      <c r="D44" s="85"/>
      <c r="E44" s="1205" t="s">
        <v>28</v>
      </c>
      <c r="F44" s="1205"/>
      <c r="G44" s="1205"/>
      <c r="H44" s="1206"/>
      <c r="I44" s="86">
        <v>9</v>
      </c>
      <c r="J44" s="87">
        <v>6</v>
      </c>
      <c r="K44" s="87">
        <v>2</v>
      </c>
      <c r="L44" s="87" t="s">
        <v>483</v>
      </c>
      <c r="M44" s="88" t="s">
        <v>483</v>
      </c>
    </row>
    <row r="45" spans="2:13" ht="27.75" customHeight="1" x14ac:dyDescent="0.15">
      <c r="B45" s="1201"/>
      <c r="C45" s="1202"/>
      <c r="D45" s="85"/>
      <c r="E45" s="1205" t="s">
        <v>29</v>
      </c>
      <c r="F45" s="1205"/>
      <c r="G45" s="1205"/>
      <c r="H45" s="1206"/>
      <c r="I45" s="86">
        <v>4017</v>
      </c>
      <c r="J45" s="87">
        <v>3838</v>
      </c>
      <c r="K45" s="87">
        <v>3547</v>
      </c>
      <c r="L45" s="87">
        <v>3173</v>
      </c>
      <c r="M45" s="88">
        <v>3090</v>
      </c>
    </row>
    <row r="46" spans="2:13" ht="27.75" customHeight="1" x14ac:dyDescent="0.15">
      <c r="B46" s="1201"/>
      <c r="C46" s="1202"/>
      <c r="D46" s="85"/>
      <c r="E46" s="1205" t="s">
        <v>30</v>
      </c>
      <c r="F46" s="1205"/>
      <c r="G46" s="1205"/>
      <c r="H46" s="1206"/>
      <c r="I46" s="86">
        <v>416</v>
      </c>
      <c r="J46" s="87" t="s">
        <v>483</v>
      </c>
      <c r="K46" s="87" t="s">
        <v>483</v>
      </c>
      <c r="L46" s="87" t="s">
        <v>483</v>
      </c>
      <c r="M46" s="88" t="s">
        <v>483</v>
      </c>
    </row>
    <row r="47" spans="2:13" ht="27.75" customHeight="1" x14ac:dyDescent="0.15">
      <c r="B47" s="1201"/>
      <c r="C47" s="1202"/>
      <c r="D47" s="85"/>
      <c r="E47" s="1205" t="s">
        <v>31</v>
      </c>
      <c r="F47" s="1205"/>
      <c r="G47" s="1205"/>
      <c r="H47" s="1206"/>
      <c r="I47" s="86" t="s">
        <v>483</v>
      </c>
      <c r="J47" s="87" t="s">
        <v>483</v>
      </c>
      <c r="K47" s="87" t="s">
        <v>483</v>
      </c>
      <c r="L47" s="87" t="s">
        <v>483</v>
      </c>
      <c r="M47" s="88" t="s">
        <v>483</v>
      </c>
    </row>
    <row r="48" spans="2:13" ht="27.75" customHeight="1" x14ac:dyDescent="0.15">
      <c r="B48" s="1203"/>
      <c r="C48" s="1204"/>
      <c r="D48" s="85"/>
      <c r="E48" s="1205" t="s">
        <v>32</v>
      </c>
      <c r="F48" s="1205"/>
      <c r="G48" s="1205"/>
      <c r="H48" s="1206"/>
      <c r="I48" s="86" t="s">
        <v>483</v>
      </c>
      <c r="J48" s="87" t="s">
        <v>483</v>
      </c>
      <c r="K48" s="87" t="s">
        <v>483</v>
      </c>
      <c r="L48" s="87" t="s">
        <v>483</v>
      </c>
      <c r="M48" s="88" t="s">
        <v>483</v>
      </c>
    </row>
    <row r="49" spans="2:13" ht="27.75" customHeight="1" x14ac:dyDescent="0.15">
      <c r="B49" s="1199" t="s">
        <v>33</v>
      </c>
      <c r="C49" s="1200"/>
      <c r="D49" s="89"/>
      <c r="E49" s="1205" t="s">
        <v>34</v>
      </c>
      <c r="F49" s="1205"/>
      <c r="G49" s="1205"/>
      <c r="H49" s="1206"/>
      <c r="I49" s="86">
        <v>3772</v>
      </c>
      <c r="J49" s="87">
        <v>4131</v>
      </c>
      <c r="K49" s="87">
        <v>5059</v>
      </c>
      <c r="L49" s="87">
        <v>5952</v>
      </c>
      <c r="M49" s="88">
        <v>6523</v>
      </c>
    </row>
    <row r="50" spans="2:13" ht="27.75" customHeight="1" x14ac:dyDescent="0.15">
      <c r="B50" s="1201"/>
      <c r="C50" s="1202"/>
      <c r="D50" s="85"/>
      <c r="E50" s="1205" t="s">
        <v>35</v>
      </c>
      <c r="F50" s="1205"/>
      <c r="G50" s="1205"/>
      <c r="H50" s="1206"/>
      <c r="I50" s="86">
        <v>2461</v>
      </c>
      <c r="J50" s="87">
        <v>2458</v>
      </c>
      <c r="K50" s="87">
        <v>2213</v>
      </c>
      <c r="L50" s="87">
        <v>1985</v>
      </c>
      <c r="M50" s="88">
        <v>1830</v>
      </c>
    </row>
    <row r="51" spans="2:13" ht="27.75" customHeight="1" x14ac:dyDescent="0.15">
      <c r="B51" s="1203"/>
      <c r="C51" s="1204"/>
      <c r="D51" s="85"/>
      <c r="E51" s="1205" t="s">
        <v>36</v>
      </c>
      <c r="F51" s="1205"/>
      <c r="G51" s="1205"/>
      <c r="H51" s="1206"/>
      <c r="I51" s="86">
        <v>15498</v>
      </c>
      <c r="J51" s="87">
        <v>14724</v>
      </c>
      <c r="K51" s="87">
        <v>14761</v>
      </c>
      <c r="L51" s="87">
        <v>15019</v>
      </c>
      <c r="M51" s="88">
        <v>15121</v>
      </c>
    </row>
    <row r="52" spans="2:13" ht="27.75" customHeight="1" thickBot="1" x14ac:dyDescent="0.2">
      <c r="B52" s="1207" t="s">
        <v>37</v>
      </c>
      <c r="C52" s="1208"/>
      <c r="D52" s="90"/>
      <c r="E52" s="1209" t="s">
        <v>38</v>
      </c>
      <c r="F52" s="1209"/>
      <c r="G52" s="1209"/>
      <c r="H52" s="1210"/>
      <c r="I52" s="91">
        <v>10490</v>
      </c>
      <c r="J52" s="92">
        <v>11657</v>
      </c>
      <c r="K52" s="92">
        <v>9578</v>
      </c>
      <c r="L52" s="92">
        <v>6800</v>
      </c>
      <c r="M52" s="93">
        <v>5083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49" zoomScale="85" zoomScaleNormal="85" zoomScaleSheetLayoutView="55" workbookViewId="0">
      <selection activeCell="G70" sqref="G70"/>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562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563</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564</v>
      </c>
    </row>
    <row r="50" spans="1:17" x14ac:dyDescent="0.15">
      <c r="B50" s="248"/>
      <c r="C50" s="244"/>
      <c r="D50" s="244"/>
      <c r="E50" s="244"/>
      <c r="F50" s="244"/>
      <c r="G50" s="1236"/>
      <c r="H50" s="1237"/>
      <c r="I50" s="1237"/>
      <c r="J50" s="1238"/>
      <c r="K50" s="354" t="s">
        <v>522</v>
      </c>
      <c r="L50" s="354" t="s">
        <v>523</v>
      </c>
      <c r="M50" s="354" t="s">
        <v>524</v>
      </c>
      <c r="N50" s="354" t="s">
        <v>525</v>
      </c>
      <c r="O50" s="354" t="s">
        <v>526</v>
      </c>
    </row>
    <row r="51" spans="1:17" x14ac:dyDescent="0.15">
      <c r="B51" s="248"/>
      <c r="C51" s="244"/>
      <c r="D51" s="244"/>
      <c r="E51" s="244"/>
      <c r="F51" s="244"/>
      <c r="G51" s="1239" t="s">
        <v>565</v>
      </c>
      <c r="H51" s="1240"/>
      <c r="I51" s="1245" t="s">
        <v>566</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567</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568</v>
      </c>
      <c r="H55" s="1220"/>
      <c r="I55" s="1225" t="s">
        <v>566</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569</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570</v>
      </c>
      <c r="C63" s="244"/>
      <c r="D63" s="244"/>
      <c r="E63" s="244"/>
      <c r="F63" s="244"/>
      <c r="G63" s="244"/>
      <c r="H63" s="244"/>
      <c r="I63" s="244"/>
      <c r="J63" s="244"/>
      <c r="K63" s="244"/>
      <c r="L63" s="244"/>
      <c r="M63" s="244"/>
      <c r="N63" s="244"/>
      <c r="O63" s="244"/>
    </row>
    <row r="64" spans="1:17" x14ac:dyDescent="0.15">
      <c r="B64" s="248"/>
      <c r="C64" s="244"/>
      <c r="D64" s="244"/>
      <c r="E64" s="244"/>
      <c r="F64" s="244"/>
      <c r="G64" s="351" t="s">
        <v>563</v>
      </c>
      <c r="I64" s="352"/>
      <c r="J64" s="352"/>
      <c r="K64" s="352"/>
      <c r="L64" s="244"/>
      <c r="M64" s="244"/>
      <c r="N64" s="244"/>
      <c r="O64" s="244"/>
    </row>
    <row r="65" spans="2:30" x14ac:dyDescent="0.15">
      <c r="B65" s="248"/>
      <c r="C65" s="244"/>
      <c r="D65" s="244"/>
      <c r="E65" s="244"/>
      <c r="F65" s="244"/>
      <c r="G65" s="1227" t="s">
        <v>573</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571</v>
      </c>
      <c r="I71" s="368"/>
      <c r="J71" s="364"/>
      <c r="K71" s="364"/>
      <c r="L71" s="365"/>
      <c r="M71" s="364"/>
      <c r="N71" s="365"/>
      <c r="O71" s="366"/>
    </row>
    <row r="72" spans="2:30" x14ac:dyDescent="0.15">
      <c r="B72" s="248"/>
      <c r="C72" s="244"/>
      <c r="D72" s="244"/>
      <c r="E72" s="244"/>
      <c r="F72" s="244"/>
      <c r="G72" s="1236"/>
      <c r="H72" s="1237"/>
      <c r="I72" s="1237"/>
      <c r="J72" s="1238"/>
      <c r="K72" s="354" t="s">
        <v>522</v>
      </c>
      <c r="L72" s="354" t="s">
        <v>523</v>
      </c>
      <c r="M72" s="354" t="s">
        <v>524</v>
      </c>
      <c r="N72" s="354" t="s">
        <v>525</v>
      </c>
      <c r="O72" s="354" t="s">
        <v>526</v>
      </c>
    </row>
    <row r="73" spans="2:30" x14ac:dyDescent="0.15">
      <c r="B73" s="248"/>
      <c r="C73" s="244"/>
      <c r="D73" s="244"/>
      <c r="E73" s="244"/>
      <c r="F73" s="244"/>
      <c r="G73" s="1239" t="s">
        <v>565</v>
      </c>
      <c r="H73" s="1240"/>
      <c r="I73" s="1245" t="s">
        <v>566</v>
      </c>
      <c r="J73" s="1245"/>
      <c r="K73" s="1226">
        <v>114.7</v>
      </c>
      <c r="L73" s="1226">
        <v>129</v>
      </c>
      <c r="M73" s="1215">
        <v>106.8</v>
      </c>
      <c r="N73" s="1215">
        <v>78.2</v>
      </c>
      <c r="O73" s="1215">
        <v>58</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572</v>
      </c>
      <c r="J75" s="1225"/>
      <c r="K75" s="1247">
        <v>16.2</v>
      </c>
      <c r="L75" s="1247">
        <v>15.5</v>
      </c>
      <c r="M75" s="1247">
        <v>15.5</v>
      </c>
      <c r="N75" s="1247">
        <v>15.1</v>
      </c>
      <c r="O75" s="1247">
        <v>14.7</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568</v>
      </c>
      <c r="H77" s="1220"/>
      <c r="I77" s="1225" t="s">
        <v>566</v>
      </c>
      <c r="J77" s="1225"/>
      <c r="K77" s="1226">
        <v>88.3</v>
      </c>
      <c r="L77" s="1226">
        <v>76.2</v>
      </c>
      <c r="M77" s="1215">
        <v>65.3</v>
      </c>
      <c r="N77" s="1215">
        <v>60.8</v>
      </c>
      <c r="O77" s="1215">
        <v>58.5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572</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55" zoomScaleNormal="55" zoomScaleSheetLayoutView="70" workbookViewId="0">
      <selection activeCell="A112" sqref="A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E112" sqref="E112"/>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51852</v>
      </c>
      <c r="E3" s="116"/>
      <c r="F3" s="117">
        <v>67201</v>
      </c>
      <c r="G3" s="118"/>
      <c r="H3" s="119"/>
    </row>
    <row r="4" spans="1:8" x14ac:dyDescent="0.15">
      <c r="A4" s="120"/>
      <c r="B4" s="121"/>
      <c r="C4" s="122"/>
      <c r="D4" s="123">
        <v>28569</v>
      </c>
      <c r="E4" s="124"/>
      <c r="F4" s="125">
        <v>35210</v>
      </c>
      <c r="G4" s="126"/>
      <c r="H4" s="127"/>
    </row>
    <row r="5" spans="1:8" x14ac:dyDescent="0.15">
      <c r="A5" s="108" t="s">
        <v>516</v>
      </c>
      <c r="B5" s="113"/>
      <c r="C5" s="114"/>
      <c r="D5" s="115">
        <v>81139</v>
      </c>
      <c r="E5" s="116"/>
      <c r="F5" s="117">
        <v>75709</v>
      </c>
      <c r="G5" s="118"/>
      <c r="H5" s="119"/>
    </row>
    <row r="6" spans="1:8" x14ac:dyDescent="0.15">
      <c r="A6" s="120"/>
      <c r="B6" s="121"/>
      <c r="C6" s="122"/>
      <c r="D6" s="123">
        <v>33297</v>
      </c>
      <c r="E6" s="124"/>
      <c r="F6" s="125">
        <v>35212</v>
      </c>
      <c r="G6" s="126"/>
      <c r="H6" s="127"/>
    </row>
    <row r="7" spans="1:8" x14ac:dyDescent="0.15">
      <c r="A7" s="108" t="s">
        <v>517</v>
      </c>
      <c r="B7" s="113"/>
      <c r="C7" s="114"/>
      <c r="D7" s="115">
        <v>53858</v>
      </c>
      <c r="E7" s="116"/>
      <c r="F7" s="117">
        <v>90961</v>
      </c>
      <c r="G7" s="118"/>
      <c r="H7" s="119"/>
    </row>
    <row r="8" spans="1:8" x14ac:dyDescent="0.15">
      <c r="A8" s="120"/>
      <c r="B8" s="121"/>
      <c r="C8" s="122"/>
      <c r="D8" s="123">
        <v>29973</v>
      </c>
      <c r="E8" s="124"/>
      <c r="F8" s="125">
        <v>37720</v>
      </c>
      <c r="G8" s="126"/>
      <c r="H8" s="127"/>
    </row>
    <row r="9" spans="1:8" x14ac:dyDescent="0.15">
      <c r="A9" s="108" t="s">
        <v>518</v>
      </c>
      <c r="B9" s="113"/>
      <c r="C9" s="114"/>
      <c r="D9" s="115">
        <v>43695</v>
      </c>
      <c r="E9" s="116"/>
      <c r="F9" s="117">
        <v>106614</v>
      </c>
      <c r="G9" s="118"/>
      <c r="H9" s="119"/>
    </row>
    <row r="10" spans="1:8" x14ac:dyDescent="0.15">
      <c r="A10" s="120"/>
      <c r="B10" s="121"/>
      <c r="C10" s="122"/>
      <c r="D10" s="123">
        <v>33799</v>
      </c>
      <c r="E10" s="124"/>
      <c r="F10" s="125">
        <v>45545</v>
      </c>
      <c r="G10" s="126"/>
      <c r="H10" s="127"/>
    </row>
    <row r="11" spans="1:8" x14ac:dyDescent="0.15">
      <c r="A11" s="108" t="s">
        <v>519</v>
      </c>
      <c r="B11" s="113"/>
      <c r="C11" s="114"/>
      <c r="D11" s="115">
        <v>45417</v>
      </c>
      <c r="E11" s="116"/>
      <c r="F11" s="117">
        <v>85459</v>
      </c>
      <c r="G11" s="118"/>
      <c r="H11" s="119"/>
    </row>
    <row r="12" spans="1:8" x14ac:dyDescent="0.15">
      <c r="A12" s="120"/>
      <c r="B12" s="121"/>
      <c r="C12" s="128"/>
      <c r="D12" s="123">
        <v>26620</v>
      </c>
      <c r="E12" s="124"/>
      <c r="F12" s="125">
        <v>44378</v>
      </c>
      <c r="G12" s="126"/>
      <c r="H12" s="127"/>
    </row>
    <row r="13" spans="1:8" x14ac:dyDescent="0.15">
      <c r="A13" s="108"/>
      <c r="B13" s="113"/>
      <c r="C13" s="129"/>
      <c r="D13" s="130">
        <v>55192</v>
      </c>
      <c r="E13" s="131"/>
      <c r="F13" s="132">
        <v>85189</v>
      </c>
      <c r="G13" s="133"/>
      <c r="H13" s="119"/>
    </row>
    <row r="14" spans="1:8" x14ac:dyDescent="0.15">
      <c r="A14" s="120"/>
      <c r="B14" s="121"/>
      <c r="C14" s="122"/>
      <c r="D14" s="123">
        <v>30452</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7.32</v>
      </c>
      <c r="C19" s="134">
        <f>ROUND(VALUE(SUBSTITUTE(実質収支比率等に係る経年分析!G$48,"▲","-")),2)</f>
        <v>9.77</v>
      </c>
      <c r="D19" s="134">
        <f>ROUND(VALUE(SUBSTITUTE(実質収支比率等に係る経年分析!H$48,"▲","-")),2)</f>
        <v>9.27</v>
      </c>
      <c r="E19" s="134">
        <f>ROUND(VALUE(SUBSTITUTE(実質収支比率等に係る経年分析!I$48,"▲","-")),2)</f>
        <v>6.74</v>
      </c>
      <c r="F19" s="134">
        <f>ROUND(VALUE(SUBSTITUTE(実質収支比率等に係る経年分析!J$48,"▲","-")),2)</f>
        <v>7.71</v>
      </c>
    </row>
    <row r="20" spans="1:11" x14ac:dyDescent="0.15">
      <c r="A20" s="134" t="s">
        <v>43</v>
      </c>
      <c r="B20" s="134">
        <f>ROUND(VALUE(SUBSTITUTE(実質収支比率等に係る経年分析!F$47,"▲","-")),2)</f>
        <v>9.94</v>
      </c>
      <c r="C20" s="134">
        <f>ROUND(VALUE(SUBSTITUTE(実質収支比率等に係る経年分析!G$47,"▲","-")),2)</f>
        <v>12.67</v>
      </c>
      <c r="D20" s="134">
        <f>ROUND(VALUE(SUBSTITUTE(実質収支比率等に係る経年分析!H$47,"▲","-")),2)</f>
        <v>17.52</v>
      </c>
      <c r="E20" s="134">
        <f>ROUND(VALUE(SUBSTITUTE(実質収支比率等に係る経年分析!I$47,"▲","-")),2)</f>
        <v>23.57</v>
      </c>
      <c r="F20" s="134">
        <f>ROUND(VALUE(SUBSTITUTE(実質収支比率等に係る経年分析!J$47,"▲","-")),2)</f>
        <v>23.54</v>
      </c>
    </row>
    <row r="21" spans="1:11" x14ac:dyDescent="0.15">
      <c r="A21" s="134" t="s">
        <v>44</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4.99</v>
      </c>
      <c r="D21" s="134">
        <f>IF(ISNUMBER(VALUE(SUBSTITUTE(実質収支比率等に係る経年分析!H$49,"▲","-"))),ROUND(VALUE(SUBSTITUTE(実質収支比率等に係る経年分析!H$49,"▲","-")),2),NA())</f>
        <v>4.0999999999999996</v>
      </c>
      <c r="E21" s="134">
        <f>IF(ISNUMBER(VALUE(SUBSTITUTE(実質収支比率等に係る経年分析!I$49,"▲","-"))),ROUND(VALUE(SUBSTITUTE(実質収支比率等に係る経年分析!I$49,"▲","-")),2),NA())</f>
        <v>2.85</v>
      </c>
      <c r="F21" s="134">
        <f>IF(ISNUMBER(VALUE(SUBSTITUTE(実質収支比率等に係る経年分析!J$49,"▲","-"))),ROUND(VALUE(SUBSTITUTE(実質収支比率等に係る経年分析!J$49,"▲","-")),2),NA())</f>
        <v>0.99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0.84</v>
      </c>
    </row>
    <row r="30" spans="1:11" x14ac:dyDescent="0.15">
      <c r="A30" s="135" t="str">
        <f>IF(連結実質赤字比率に係る赤字・黒字の構成分析!C$40="",NA(),連結実質赤字比率に係る赤字・黒字の構成分析!C$40)</f>
        <v>観光事業特別会計</v>
      </c>
      <c r="B30" s="135">
        <f>IF(ROUND(VALUE(SUBSTITUTE(連結実質赤字比率に係る赤字・黒字の構成分析!F$40,"▲", "-")), 2) &lt; 0, ABS(ROUND(VALUE(SUBSTITUTE(連結実質赤字比率に係る赤字・黒字の構成分析!F$40,"▲", "-")), 2)), NA())</f>
        <v>6.31</v>
      </c>
      <c r="C30" s="135" t="e">
        <f>IF(ROUND(VALUE(SUBSTITUTE(連結実質赤字比率に係る赤字・黒字の構成分析!F$40,"▲", "-")), 2) &gt;= 0, ABS(ROUND(VALUE(SUBSTITUTE(連結実質赤字比率に係る赤字・黒字の構成分析!F$40,"▲", "-")), 2)), NA())</f>
        <v>#N/A</v>
      </c>
      <c r="D30" s="135">
        <f>IF(ROUND(VALUE(SUBSTITUTE(連結実質赤字比率に係る赤字・黒字の構成分析!G$40,"▲", "-")), 2) &lt; 0, ABS(ROUND(VALUE(SUBSTITUTE(連結実質赤字比率に係る赤字・黒字の構成分析!G$40,"▲", "-")), 2)), NA())</f>
        <v>4.0599999999999996</v>
      </c>
      <c r="E30" s="135" t="e">
        <f>IF(ROUND(VALUE(SUBSTITUTE(連結実質赤字比率に係る赤字・黒字の構成分析!G$40,"▲", "-")), 2) &gt;= 0, ABS(ROUND(VALUE(SUBSTITUTE(連結実質赤字比率に係る赤字・黒字の構成分析!G$40,"▲", "-")), 2)), NA())</f>
        <v>#N/A</v>
      </c>
      <c r="F30" s="135">
        <f>IF(ROUND(VALUE(SUBSTITUTE(連結実質赤字比率に係る赤字・黒字の構成分析!H$40,"▲", "-")), 2) &lt; 0, ABS(ROUND(VALUE(SUBSTITUTE(連結実質赤字比率に係る赤字・黒字の構成分析!H$40,"▲", "-")), 2)), NA())</f>
        <v>2.41</v>
      </c>
      <c r="G30" s="135" t="e">
        <f>IF(ROUND(VALUE(SUBSTITUTE(連結実質赤字比率に係る赤字・黒字の構成分析!H$40,"▲", "-")), 2) &gt;= 0, ABS(ROUND(VALUE(SUBSTITUTE(連結実質赤字比率に係る赤字・黒字の構成分析!H$40,"▲", "-")), 2)), NA())</f>
        <v>#N/A</v>
      </c>
      <c r="H30" s="135">
        <f>IF(ROUND(VALUE(SUBSTITUTE(連結実質赤字比率に係る赤字・黒字の構成分析!I$40,"▲", "-")), 2) &lt; 0, ABS(ROUND(VALUE(SUBSTITUTE(連結実質赤字比率に係る赤字・黒字の構成分析!I$40,"▲", "-")), 2)), NA())</f>
        <v>0.64</v>
      </c>
      <c r="I30" s="135" t="e">
        <f>IF(ROUND(VALUE(SUBSTITUTE(連結実質赤字比率に係る赤字・黒字の構成分析!I$40,"▲", "-")), 2) &gt;= 0, ABS(ROUND(VALUE(SUBSTITUTE(連結実質赤字比率に係る赤字・黒字の構成分析!I$40,"▲", "-")), 2)), NA())</f>
        <v>#N/A</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1.07</v>
      </c>
    </row>
    <row r="31" spans="1:11" x14ac:dyDescent="0.15">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2.73</v>
      </c>
    </row>
    <row r="32" spans="1:11" x14ac:dyDescent="0.15">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1.87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3.35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4.1900000000000004</v>
      </c>
    </row>
    <row r="33" spans="1:16" x14ac:dyDescent="0.15">
      <c r="A33" s="135" t="str">
        <f>IF(連結実質赤字比率に係る赤字・黒字の構成分析!C$37="",NA(),連結実質赤字比率に係る赤字・黒字の構成分析!C$37)</f>
        <v>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4.55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5.05</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10.039999999999999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9.5299999999999994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7.97</v>
      </c>
    </row>
    <row r="35" spans="1:16" x14ac:dyDescent="0.15">
      <c r="A35" s="135" t="str">
        <f>IF(連結実質赤字比率に係る赤字・黒字の構成分析!C$35="",NA(),連結実質赤字比率に係る赤字・黒字の構成分析!C$35)</f>
        <v>病院等事業会計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10.119999999999999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12.65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14.58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12.52</v>
      </c>
    </row>
    <row r="36" spans="1:16" x14ac:dyDescent="0.15">
      <c r="A36" s="135" t="str">
        <f>IF(連結実質赤字比率に係る赤字・黒字の構成分析!C$34="",NA(),連結実質赤字比率に係る赤字・黒字の構成分析!C$34)</f>
        <v>住宅資金貸付事業特別会計</v>
      </c>
      <c r="B36" s="135">
        <f>IF(ROUND(VALUE(SUBSTITUTE(連結実質赤字比率に係る赤字・黒字の構成分析!F$34,"▲", "-")), 2) &lt; 0, ABS(ROUND(VALUE(SUBSTITUTE(連結実質赤字比率に係る赤字・黒字の構成分析!F$34,"▲", "-")), 2)), NA())</f>
        <v>0.28000000000000003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0.27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0.27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0.26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0.26</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1985</v>
      </c>
      <c r="E42" s="136"/>
      <c r="F42" s="136"/>
      <c r="G42" s="136">
        <f>'実質公債費比率（分子）の構造'!L$52</f>
        <v>1963</v>
      </c>
      <c r="H42" s="136"/>
      <c r="I42" s="136"/>
      <c r="J42" s="136">
        <f>'実質公債費比率（分子）の構造'!M$52</f>
        <v>1926</v>
      </c>
      <c r="K42" s="136"/>
      <c r="L42" s="136"/>
      <c r="M42" s="136">
        <f>'実質公債費比率（分子）の構造'!N$52</f>
        <v>1919</v>
      </c>
      <c r="N42" s="136"/>
      <c r="O42" s="136"/>
      <c r="P42" s="136">
        <f>'実質公債費比率（分子）の構造'!O$52</f>
        <v>1862</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179</v>
      </c>
      <c r="C44" s="136"/>
      <c r="D44" s="136"/>
      <c r="E44" s="136">
        <f>'実質公債費比率（分子）の構造'!L$50</f>
        <v>152</v>
      </c>
      <c r="F44" s="136"/>
      <c r="G44" s="136"/>
      <c r="H44" s="136">
        <f>'実質公債費比率（分子）の構造'!M$50</f>
        <v>116</v>
      </c>
      <c r="I44" s="136"/>
      <c r="J44" s="136"/>
      <c r="K44" s="136">
        <f>'実質公債費比率（分子）の構造'!N$50</f>
        <v>76</v>
      </c>
      <c r="L44" s="136"/>
      <c r="M44" s="136"/>
      <c r="N44" s="136">
        <f>'実質公債費比率（分子）の構造'!O$50</f>
        <v>55</v>
      </c>
      <c r="O44" s="136"/>
      <c r="P44" s="136"/>
    </row>
    <row r="45" spans="1:16" x14ac:dyDescent="0.15">
      <c r="A45" s="136" t="s">
        <v>54</v>
      </c>
      <c r="B45" s="136">
        <f>'実質公債費比率（分子）の構造'!K$49</f>
        <v>4</v>
      </c>
      <c r="C45" s="136"/>
      <c r="D45" s="136"/>
      <c r="E45" s="136">
        <f>'実質公債費比率（分子）の構造'!L$49</f>
        <v>4</v>
      </c>
      <c r="F45" s="136"/>
      <c r="G45" s="136"/>
      <c r="H45" s="136">
        <f>'実質公債費比率（分子）の構造'!M$49</f>
        <v>4</v>
      </c>
      <c r="I45" s="136"/>
      <c r="J45" s="136"/>
      <c r="K45" s="136">
        <f>'実質公債費比率（分子）の構造'!N$49</f>
        <v>2</v>
      </c>
      <c r="L45" s="136"/>
      <c r="M45" s="136"/>
      <c r="N45" s="136" t="str">
        <f>'実質公債費比率（分子）の構造'!O$49</f>
        <v>-</v>
      </c>
      <c r="O45" s="136"/>
      <c r="P45" s="136"/>
    </row>
    <row r="46" spans="1:16" x14ac:dyDescent="0.15">
      <c r="A46" s="136" t="s">
        <v>55</v>
      </c>
      <c r="B46" s="136">
        <f>'実質公債費比率（分子）の構造'!K$48</f>
        <v>1060</v>
      </c>
      <c r="C46" s="136"/>
      <c r="D46" s="136"/>
      <c r="E46" s="136">
        <f>'実質公債費比率（分子）の構造'!L$48</f>
        <v>1024</v>
      </c>
      <c r="F46" s="136"/>
      <c r="G46" s="136"/>
      <c r="H46" s="136">
        <f>'実質公債費比率（分子）の構造'!M$48</f>
        <v>969</v>
      </c>
      <c r="I46" s="136"/>
      <c r="J46" s="136"/>
      <c r="K46" s="136">
        <f>'実質公債費比率（分子）の構造'!N$48</f>
        <v>921</v>
      </c>
      <c r="L46" s="136"/>
      <c r="M46" s="136"/>
      <c r="N46" s="136">
        <f>'実質公債費比率（分子）の構造'!O$48</f>
        <v>920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2190</v>
      </c>
      <c r="C49" s="136"/>
      <c r="D49" s="136"/>
      <c r="E49" s="136">
        <f>'実質公債費比率（分子）の構造'!L$45</f>
        <v>2156</v>
      </c>
      <c r="F49" s="136"/>
      <c r="G49" s="136"/>
      <c r="H49" s="136">
        <f>'実質公債費比率（分子）の構造'!M$45</f>
        <v>2226</v>
      </c>
      <c r="I49" s="136"/>
      <c r="J49" s="136"/>
      <c r="K49" s="136">
        <f>'実質公債費比率（分子）の構造'!N$45</f>
        <v>2194</v>
      </c>
      <c r="L49" s="136"/>
      <c r="M49" s="136"/>
      <c r="N49" s="136">
        <f>'実質公債費比率（分子）の構造'!O$45</f>
        <v>2121</v>
      </c>
      <c r="O49" s="136"/>
      <c r="P49" s="136"/>
    </row>
    <row r="50" spans="1:16" x14ac:dyDescent="0.15">
      <c r="A50" s="136" t="s">
        <v>59</v>
      </c>
      <c r="B50" s="136" t="e">
        <f>NA()</f>
        <v>#N/A</v>
      </c>
      <c r="C50" s="136">
        <f>IF(ISNUMBER('実質公債費比率（分子）の構造'!K$53),'実質公債費比率（分子）の構造'!K$53,NA())</f>
        <v>1448</v>
      </c>
      <c r="D50" s="136" t="e">
        <f>NA()</f>
        <v>#N/A</v>
      </c>
      <c r="E50" s="136" t="e">
        <f>NA()</f>
        <v>#N/A</v>
      </c>
      <c r="F50" s="136">
        <f>IF(ISNUMBER('実質公債費比率（分子）の構造'!L$53),'実質公債費比率（分子）の構造'!L$53,NA())</f>
        <v>1373</v>
      </c>
      <c r="G50" s="136" t="e">
        <f>NA()</f>
        <v>#N/A</v>
      </c>
      <c r="H50" s="136" t="e">
        <f>NA()</f>
        <v>#N/A</v>
      </c>
      <c r="I50" s="136">
        <f>IF(ISNUMBER('実質公債費比率（分子）の構造'!M$53),'実質公債費比率（分子）の構造'!M$53,NA())</f>
        <v>1389</v>
      </c>
      <c r="J50" s="136" t="e">
        <f>NA()</f>
        <v>#N/A</v>
      </c>
      <c r="K50" s="136" t="e">
        <f>NA()</f>
        <v>#N/A</v>
      </c>
      <c r="L50" s="136">
        <f>IF(ISNUMBER('実質公債費比率（分子）の構造'!N$53),'実質公債費比率（分子）の構造'!N$53,NA())</f>
        <v>1274</v>
      </c>
      <c r="M50" s="136" t="e">
        <f>NA()</f>
        <v>#N/A</v>
      </c>
      <c r="N50" s="136" t="e">
        <f>NA()</f>
        <v>#N/A</v>
      </c>
      <c r="O50" s="136">
        <f>IF(ISNUMBER('実質公債費比率（分子）の構造'!O$53),'実質公債費比率（分子）の構造'!O$53,NA())</f>
        <v>1234</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15498</v>
      </c>
      <c r="E56" s="135"/>
      <c r="F56" s="135"/>
      <c r="G56" s="135">
        <f>'将来負担比率（分子）の構造'!J$51</f>
        <v>14724</v>
      </c>
      <c r="H56" s="135"/>
      <c r="I56" s="135"/>
      <c r="J56" s="135">
        <f>'将来負担比率（分子）の構造'!K$51</f>
        <v>14761</v>
      </c>
      <c r="K56" s="135"/>
      <c r="L56" s="135"/>
      <c r="M56" s="135">
        <f>'将来負担比率（分子）の構造'!L$51</f>
        <v>15019</v>
      </c>
      <c r="N56" s="135"/>
      <c r="O56" s="135"/>
      <c r="P56" s="135">
        <f>'将来負担比率（分子）の構造'!M$51</f>
        <v>15121</v>
      </c>
    </row>
    <row r="57" spans="1:16" x14ac:dyDescent="0.15">
      <c r="A57" s="135" t="s">
        <v>35</v>
      </c>
      <c r="B57" s="135"/>
      <c r="C57" s="135"/>
      <c r="D57" s="135">
        <f>'将来負担比率（分子）の構造'!I$50</f>
        <v>2461</v>
      </c>
      <c r="E57" s="135"/>
      <c r="F57" s="135"/>
      <c r="G57" s="135">
        <f>'将来負担比率（分子）の構造'!J$50</f>
        <v>2458</v>
      </c>
      <c r="H57" s="135"/>
      <c r="I57" s="135"/>
      <c r="J57" s="135">
        <f>'将来負担比率（分子）の構造'!K$50</f>
        <v>2213</v>
      </c>
      <c r="K57" s="135"/>
      <c r="L57" s="135"/>
      <c r="M57" s="135">
        <f>'将来負担比率（分子）の構造'!L$50</f>
        <v>1985</v>
      </c>
      <c r="N57" s="135"/>
      <c r="O57" s="135"/>
      <c r="P57" s="135">
        <f>'将来負担比率（分子）の構造'!M$50</f>
        <v>1830</v>
      </c>
    </row>
    <row r="58" spans="1:16" x14ac:dyDescent="0.15">
      <c r="A58" s="135" t="s">
        <v>34</v>
      </c>
      <c r="B58" s="135"/>
      <c r="C58" s="135"/>
      <c r="D58" s="135">
        <f>'将来負担比率（分子）の構造'!I$49</f>
        <v>3772</v>
      </c>
      <c r="E58" s="135"/>
      <c r="F58" s="135"/>
      <c r="G58" s="135">
        <f>'将来負担比率（分子）の構造'!J$49</f>
        <v>4131</v>
      </c>
      <c r="H58" s="135"/>
      <c r="I58" s="135"/>
      <c r="J58" s="135">
        <f>'将来負担比率（分子）の構造'!K$49</f>
        <v>5059</v>
      </c>
      <c r="K58" s="135"/>
      <c r="L58" s="135"/>
      <c r="M58" s="135">
        <f>'将来負担比率（分子）の構造'!L$49</f>
        <v>5952</v>
      </c>
      <c r="N58" s="135"/>
      <c r="O58" s="135"/>
      <c r="P58" s="135">
        <f>'将来負担比率（分子）の構造'!M$49</f>
        <v>6523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416</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4017</v>
      </c>
      <c r="C62" s="135"/>
      <c r="D62" s="135"/>
      <c r="E62" s="135">
        <f>'将来負担比率（分子）の構造'!J$45</f>
        <v>3838</v>
      </c>
      <c r="F62" s="135"/>
      <c r="G62" s="135"/>
      <c r="H62" s="135">
        <f>'将来負担比率（分子）の構造'!K$45</f>
        <v>3547</v>
      </c>
      <c r="I62" s="135"/>
      <c r="J62" s="135"/>
      <c r="K62" s="135">
        <f>'将来負担比率（分子）の構造'!L$45</f>
        <v>3173</v>
      </c>
      <c r="L62" s="135"/>
      <c r="M62" s="135"/>
      <c r="N62" s="135">
        <f>'将来負担比率（分子）の構造'!M$45</f>
        <v>3090</v>
      </c>
      <c r="O62" s="135"/>
      <c r="P62" s="135"/>
    </row>
    <row r="63" spans="1:16" x14ac:dyDescent="0.15">
      <c r="A63" s="135" t="s">
        <v>28</v>
      </c>
      <c r="B63" s="135">
        <f>'将来負担比率（分子）の構造'!I$44</f>
        <v>9</v>
      </c>
      <c r="C63" s="135"/>
      <c r="D63" s="135"/>
      <c r="E63" s="135">
        <f>'将来負担比率（分子）の構造'!J$44</f>
        <v>6</v>
      </c>
      <c r="F63" s="135"/>
      <c r="G63" s="135"/>
      <c r="H63" s="135">
        <f>'将来負担比率（分子）の構造'!K$44</f>
        <v>2</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9391</v>
      </c>
      <c r="C64" s="135"/>
      <c r="D64" s="135"/>
      <c r="E64" s="135">
        <f>'将来負担比率（分子）の構造'!J$43</f>
        <v>8945</v>
      </c>
      <c r="F64" s="135"/>
      <c r="G64" s="135"/>
      <c r="H64" s="135">
        <f>'将来負担比率（分子）の構造'!K$43</f>
        <v>8390</v>
      </c>
      <c r="I64" s="135"/>
      <c r="J64" s="135"/>
      <c r="K64" s="135">
        <f>'将来負担比率（分子）の構造'!L$43</f>
        <v>7495</v>
      </c>
      <c r="L64" s="135"/>
      <c r="M64" s="135"/>
      <c r="N64" s="135">
        <f>'将来負担比率（分子）の構造'!M$43</f>
        <v>6968</v>
      </c>
      <c r="O64" s="135"/>
      <c r="P64" s="135"/>
    </row>
    <row r="65" spans="1:16" x14ac:dyDescent="0.15">
      <c r="A65" s="135" t="s">
        <v>26</v>
      </c>
      <c r="B65" s="135">
        <f>'将来負担比率（分子）の構造'!I$42</f>
        <v>522</v>
      </c>
      <c r="C65" s="135"/>
      <c r="D65" s="135"/>
      <c r="E65" s="135">
        <f>'将来負担比率（分子）の構造'!J$42</f>
        <v>393</v>
      </c>
      <c r="F65" s="135"/>
      <c r="G65" s="135"/>
      <c r="H65" s="135">
        <f>'将来負担比率（分子）の構造'!K$42</f>
        <v>287</v>
      </c>
      <c r="I65" s="135"/>
      <c r="J65" s="135"/>
      <c r="K65" s="135">
        <f>'将来負担比率（分子）の構造'!L$42</f>
        <v>212</v>
      </c>
      <c r="L65" s="135"/>
      <c r="M65" s="135"/>
      <c r="N65" s="135">
        <f>'将来負担比率（分子）の構造'!M$42</f>
        <v>158</v>
      </c>
      <c r="O65" s="135"/>
      <c r="P65" s="135"/>
    </row>
    <row r="66" spans="1:16" x14ac:dyDescent="0.15">
      <c r="A66" s="135" t="s">
        <v>25</v>
      </c>
      <c r="B66" s="135">
        <f>'将来負担比率（分子）の構造'!I$41</f>
        <v>17866</v>
      </c>
      <c r="C66" s="135"/>
      <c r="D66" s="135"/>
      <c r="E66" s="135">
        <f>'将来負担比率（分子）の構造'!J$41</f>
        <v>19788</v>
      </c>
      <c r="F66" s="135"/>
      <c r="G66" s="135"/>
      <c r="H66" s="135">
        <f>'将来負担比率（分子）の構造'!K$41</f>
        <v>19386</v>
      </c>
      <c r="I66" s="135"/>
      <c r="J66" s="135"/>
      <c r="K66" s="135">
        <f>'将来負担比率（分子）の構造'!L$41</f>
        <v>18877</v>
      </c>
      <c r="L66" s="135"/>
      <c r="M66" s="135"/>
      <c r="N66" s="135">
        <f>'将来負担比率（分子）の構造'!M$41</f>
        <v>18342</v>
      </c>
      <c r="O66" s="135"/>
      <c r="P66" s="135"/>
    </row>
    <row r="67" spans="1:16" x14ac:dyDescent="0.15">
      <c r="A67" s="135" t="s">
        <v>63</v>
      </c>
      <c r="B67" s="135" t="e">
        <f>NA()</f>
        <v>#N/A</v>
      </c>
      <c r="C67" s="135">
        <f>IF(ISNUMBER('将来負担比率（分子）の構造'!I$52), IF('将来負担比率（分子）の構造'!I$52 &lt; 0, 0, '将来負担比率（分子）の構造'!I$52), NA())</f>
        <v>10490</v>
      </c>
      <c r="D67" s="135" t="e">
        <f>NA()</f>
        <v>#N/A</v>
      </c>
      <c r="E67" s="135" t="e">
        <f>NA()</f>
        <v>#N/A</v>
      </c>
      <c r="F67" s="135">
        <f>IF(ISNUMBER('将来負担比率（分子）の構造'!J$52), IF('将来負担比率（分子）の構造'!J$52 &lt; 0, 0, '将来負担比率（分子）の構造'!J$52), NA())</f>
        <v>11657</v>
      </c>
      <c r="G67" s="135" t="e">
        <f>NA()</f>
        <v>#N/A</v>
      </c>
      <c r="H67" s="135" t="e">
        <f>NA()</f>
        <v>#N/A</v>
      </c>
      <c r="I67" s="135">
        <f>IF(ISNUMBER('将来負担比率（分子）の構造'!K$52), IF('将来負担比率（分子）の構造'!K$52 &lt; 0, 0, '将来負担比率（分子）の構造'!K$52), NA())</f>
        <v>9578</v>
      </c>
      <c r="J67" s="135" t="e">
        <f>NA()</f>
        <v>#N/A</v>
      </c>
      <c r="K67" s="135" t="e">
        <f>NA()</f>
        <v>#N/A</v>
      </c>
      <c r="L67" s="135">
        <f>IF(ISNUMBER('将来負担比率（分子）の構造'!L$52), IF('将来負担比率（分子）の構造'!L$52 &lt; 0, 0, '将来負担比率（分子）の構造'!L$52), NA())</f>
        <v>6800</v>
      </c>
      <c r="M67" s="135" t="e">
        <f>NA()</f>
        <v>#N/A</v>
      </c>
      <c r="N67" s="135" t="e">
        <f>NA()</f>
        <v>#N/A</v>
      </c>
      <c r="O67" s="135">
        <f>IF(ISNUMBER('将来負担比率（分子）の構造'!M$52), IF('将来負担比率（分子）の構造'!M$52 &lt; 0, 0, '将来負担比率（分子）の構造'!M$52), NA())</f>
        <v>5083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3472980</v>
      </c>
      <c r="S5" s="669"/>
      <c r="T5" s="669"/>
      <c r="U5" s="669"/>
      <c r="V5" s="669"/>
      <c r="W5" s="669"/>
      <c r="X5" s="669"/>
      <c r="Y5" s="716"/>
      <c r="Z5" s="729">
        <v>20.3</v>
      </c>
      <c r="AA5" s="729"/>
      <c r="AB5" s="729"/>
      <c r="AC5" s="729"/>
      <c r="AD5" s="730">
        <v>3379357</v>
      </c>
      <c r="AE5" s="730"/>
      <c r="AF5" s="730"/>
      <c r="AG5" s="730"/>
      <c r="AH5" s="730"/>
      <c r="AI5" s="730"/>
      <c r="AJ5" s="730"/>
      <c r="AK5" s="730"/>
      <c r="AL5" s="717">
        <v>33.6</v>
      </c>
      <c r="AM5" s="686"/>
      <c r="AN5" s="686"/>
      <c r="AO5" s="718"/>
      <c r="AP5" s="705" t="s">
        <v>206</v>
      </c>
      <c r="AQ5" s="706"/>
      <c r="AR5" s="706"/>
      <c r="AS5" s="706"/>
      <c r="AT5" s="706"/>
      <c r="AU5" s="706"/>
      <c r="AV5" s="706"/>
      <c r="AW5" s="706"/>
      <c r="AX5" s="706"/>
      <c r="AY5" s="706"/>
      <c r="AZ5" s="706"/>
      <c r="BA5" s="706"/>
      <c r="BB5" s="706"/>
      <c r="BC5" s="706"/>
      <c r="BD5" s="706"/>
      <c r="BE5" s="706"/>
      <c r="BF5" s="707"/>
      <c r="BG5" s="618">
        <v>3378067</v>
      </c>
      <c r="BH5" s="619"/>
      <c r="BI5" s="619"/>
      <c r="BJ5" s="619"/>
      <c r="BK5" s="619"/>
      <c r="BL5" s="619"/>
      <c r="BM5" s="619"/>
      <c r="BN5" s="620"/>
      <c r="BO5" s="671">
        <v>97.3</v>
      </c>
      <c r="BP5" s="671"/>
      <c r="BQ5" s="671"/>
      <c r="BR5" s="671"/>
      <c r="BS5" s="672">
        <v>69562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155706</v>
      </c>
      <c r="S6" s="619"/>
      <c r="T6" s="619"/>
      <c r="U6" s="619"/>
      <c r="V6" s="619"/>
      <c r="W6" s="619"/>
      <c r="X6" s="619"/>
      <c r="Y6" s="620"/>
      <c r="Z6" s="671">
        <v>0.9</v>
      </c>
      <c r="AA6" s="671"/>
      <c r="AB6" s="671"/>
      <c r="AC6" s="671"/>
      <c r="AD6" s="672">
        <v>155706</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3378067</v>
      </c>
      <c r="BH6" s="619"/>
      <c r="BI6" s="619"/>
      <c r="BJ6" s="619"/>
      <c r="BK6" s="619"/>
      <c r="BL6" s="619"/>
      <c r="BM6" s="619"/>
      <c r="BN6" s="620"/>
      <c r="BO6" s="671">
        <v>97.3</v>
      </c>
      <c r="BP6" s="671"/>
      <c r="BQ6" s="671"/>
      <c r="BR6" s="671"/>
      <c r="BS6" s="672">
        <v>69562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163745</v>
      </c>
      <c r="CS6" s="619"/>
      <c r="CT6" s="619"/>
      <c r="CU6" s="619"/>
      <c r="CV6" s="619"/>
      <c r="CW6" s="619"/>
      <c r="CX6" s="619"/>
      <c r="CY6" s="620"/>
      <c r="CZ6" s="671">
        <v>1</v>
      </c>
      <c r="DA6" s="671"/>
      <c r="DB6" s="671"/>
      <c r="DC6" s="671"/>
      <c r="DD6" s="624" t="s">
        <v>213</v>
      </c>
      <c r="DE6" s="619"/>
      <c r="DF6" s="619"/>
      <c r="DG6" s="619"/>
      <c r="DH6" s="619"/>
      <c r="DI6" s="619"/>
      <c r="DJ6" s="619"/>
      <c r="DK6" s="619"/>
      <c r="DL6" s="619"/>
      <c r="DM6" s="619"/>
      <c r="DN6" s="619"/>
      <c r="DO6" s="619"/>
      <c r="DP6" s="620"/>
      <c r="DQ6" s="624">
        <v>163745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6913</v>
      </c>
      <c r="S7" s="619"/>
      <c r="T7" s="619"/>
      <c r="U7" s="619"/>
      <c r="V7" s="619"/>
      <c r="W7" s="619"/>
      <c r="X7" s="619"/>
      <c r="Y7" s="620"/>
      <c r="Z7" s="671">
        <v>0</v>
      </c>
      <c r="AA7" s="671"/>
      <c r="AB7" s="671"/>
      <c r="AC7" s="671"/>
      <c r="AD7" s="672">
        <v>6913</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1434467</v>
      </c>
      <c r="BH7" s="619"/>
      <c r="BI7" s="619"/>
      <c r="BJ7" s="619"/>
      <c r="BK7" s="619"/>
      <c r="BL7" s="619"/>
      <c r="BM7" s="619"/>
      <c r="BN7" s="620"/>
      <c r="BO7" s="671">
        <v>41.3</v>
      </c>
      <c r="BP7" s="671"/>
      <c r="BQ7" s="671"/>
      <c r="BR7" s="671"/>
      <c r="BS7" s="672">
        <v>69562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2656062</v>
      </c>
      <c r="CS7" s="619"/>
      <c r="CT7" s="619"/>
      <c r="CU7" s="619"/>
      <c r="CV7" s="619"/>
      <c r="CW7" s="619"/>
      <c r="CX7" s="619"/>
      <c r="CY7" s="620"/>
      <c r="CZ7" s="671">
        <v>16.399999999999999</v>
      </c>
      <c r="DA7" s="671"/>
      <c r="DB7" s="671"/>
      <c r="DC7" s="671"/>
      <c r="DD7" s="624">
        <v>21977</v>
      </c>
      <c r="DE7" s="619"/>
      <c r="DF7" s="619"/>
      <c r="DG7" s="619"/>
      <c r="DH7" s="619"/>
      <c r="DI7" s="619"/>
      <c r="DJ7" s="619"/>
      <c r="DK7" s="619"/>
      <c r="DL7" s="619"/>
      <c r="DM7" s="619"/>
      <c r="DN7" s="619"/>
      <c r="DO7" s="619"/>
      <c r="DP7" s="620"/>
      <c r="DQ7" s="624">
        <v>2256948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14978</v>
      </c>
      <c r="S8" s="619"/>
      <c r="T8" s="619"/>
      <c r="U8" s="619"/>
      <c r="V8" s="619"/>
      <c r="W8" s="619"/>
      <c r="X8" s="619"/>
      <c r="Y8" s="620"/>
      <c r="Z8" s="671">
        <v>0.1</v>
      </c>
      <c r="AA8" s="671"/>
      <c r="AB8" s="671"/>
      <c r="AC8" s="671"/>
      <c r="AD8" s="672">
        <v>14978</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44081</v>
      </c>
      <c r="BH8" s="619"/>
      <c r="BI8" s="619"/>
      <c r="BJ8" s="619"/>
      <c r="BK8" s="619"/>
      <c r="BL8" s="619"/>
      <c r="BM8" s="619"/>
      <c r="BN8" s="620"/>
      <c r="BO8" s="671">
        <v>1.3</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4218678</v>
      </c>
      <c r="CS8" s="619"/>
      <c r="CT8" s="619"/>
      <c r="CU8" s="619"/>
      <c r="CV8" s="619"/>
      <c r="CW8" s="619"/>
      <c r="CX8" s="619"/>
      <c r="CY8" s="620"/>
      <c r="CZ8" s="671">
        <v>26</v>
      </c>
      <c r="DA8" s="671"/>
      <c r="DB8" s="671"/>
      <c r="DC8" s="671"/>
      <c r="DD8" s="624">
        <v>6267</v>
      </c>
      <c r="DE8" s="619"/>
      <c r="DF8" s="619"/>
      <c r="DG8" s="619"/>
      <c r="DH8" s="619"/>
      <c r="DI8" s="619"/>
      <c r="DJ8" s="619"/>
      <c r="DK8" s="619"/>
      <c r="DL8" s="619"/>
      <c r="DM8" s="619"/>
      <c r="DN8" s="619"/>
      <c r="DO8" s="619"/>
      <c r="DP8" s="620"/>
      <c r="DQ8" s="624">
        <v>2244630</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14662</v>
      </c>
      <c r="S9" s="619"/>
      <c r="T9" s="619"/>
      <c r="U9" s="619"/>
      <c r="V9" s="619"/>
      <c r="W9" s="619"/>
      <c r="X9" s="619"/>
      <c r="Y9" s="620"/>
      <c r="Z9" s="671">
        <v>0.1</v>
      </c>
      <c r="AA9" s="671"/>
      <c r="AB9" s="671"/>
      <c r="AC9" s="671"/>
      <c r="AD9" s="672">
        <v>14662</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922825</v>
      </c>
      <c r="BH9" s="619"/>
      <c r="BI9" s="619"/>
      <c r="BJ9" s="619"/>
      <c r="BK9" s="619"/>
      <c r="BL9" s="619"/>
      <c r="BM9" s="619"/>
      <c r="BN9" s="620"/>
      <c r="BO9" s="671">
        <v>26.6</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2007613</v>
      </c>
      <c r="CS9" s="619"/>
      <c r="CT9" s="619"/>
      <c r="CU9" s="619"/>
      <c r="CV9" s="619"/>
      <c r="CW9" s="619"/>
      <c r="CX9" s="619"/>
      <c r="CY9" s="620"/>
      <c r="CZ9" s="671">
        <v>12.4</v>
      </c>
      <c r="DA9" s="671"/>
      <c r="DB9" s="671"/>
      <c r="DC9" s="671"/>
      <c r="DD9" s="624">
        <v>35846</v>
      </c>
      <c r="DE9" s="619"/>
      <c r="DF9" s="619"/>
      <c r="DG9" s="619"/>
      <c r="DH9" s="619"/>
      <c r="DI9" s="619"/>
      <c r="DJ9" s="619"/>
      <c r="DK9" s="619"/>
      <c r="DL9" s="619"/>
      <c r="DM9" s="619"/>
      <c r="DN9" s="619"/>
      <c r="DO9" s="619"/>
      <c r="DP9" s="620"/>
      <c r="DQ9" s="624">
        <v>1752656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520162</v>
      </c>
      <c r="S10" s="619"/>
      <c r="T10" s="619"/>
      <c r="U10" s="619"/>
      <c r="V10" s="619"/>
      <c r="W10" s="619"/>
      <c r="X10" s="619"/>
      <c r="Y10" s="620"/>
      <c r="Z10" s="671">
        <v>3</v>
      </c>
      <c r="AA10" s="671"/>
      <c r="AB10" s="671"/>
      <c r="AC10" s="671"/>
      <c r="AD10" s="672">
        <v>520162</v>
      </c>
      <c r="AE10" s="672"/>
      <c r="AF10" s="672"/>
      <c r="AG10" s="672"/>
      <c r="AH10" s="672"/>
      <c r="AI10" s="672"/>
      <c r="AJ10" s="672"/>
      <c r="AK10" s="672"/>
      <c r="AL10" s="641">
        <v>5.2</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72710</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53870</v>
      </c>
      <c r="CS10" s="619"/>
      <c r="CT10" s="619"/>
      <c r="CU10" s="619"/>
      <c r="CV10" s="619"/>
      <c r="CW10" s="619"/>
      <c r="CX10" s="619"/>
      <c r="CY10" s="620"/>
      <c r="CZ10" s="671">
        <v>0.3</v>
      </c>
      <c r="DA10" s="671"/>
      <c r="DB10" s="671"/>
      <c r="DC10" s="671"/>
      <c r="DD10" s="624">
        <v>7328</v>
      </c>
      <c r="DE10" s="619"/>
      <c r="DF10" s="619"/>
      <c r="DG10" s="619"/>
      <c r="DH10" s="619"/>
      <c r="DI10" s="619"/>
      <c r="DJ10" s="619"/>
      <c r="DK10" s="619"/>
      <c r="DL10" s="619"/>
      <c r="DM10" s="619"/>
      <c r="DN10" s="619"/>
      <c r="DO10" s="619"/>
      <c r="DP10" s="620"/>
      <c r="DQ10" s="624">
        <v>41326</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17379</v>
      </c>
      <c r="S11" s="619"/>
      <c r="T11" s="619"/>
      <c r="U11" s="619"/>
      <c r="V11" s="619"/>
      <c r="W11" s="619"/>
      <c r="X11" s="619"/>
      <c r="Y11" s="620"/>
      <c r="Z11" s="671">
        <v>0.1</v>
      </c>
      <c r="AA11" s="671"/>
      <c r="AB11" s="671"/>
      <c r="AC11" s="671"/>
      <c r="AD11" s="672">
        <v>17379</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394851</v>
      </c>
      <c r="BH11" s="619"/>
      <c r="BI11" s="619"/>
      <c r="BJ11" s="619"/>
      <c r="BK11" s="619"/>
      <c r="BL11" s="619"/>
      <c r="BM11" s="619"/>
      <c r="BN11" s="620"/>
      <c r="BO11" s="671">
        <v>11.4</v>
      </c>
      <c r="BP11" s="671"/>
      <c r="BQ11" s="671"/>
      <c r="BR11" s="671"/>
      <c r="BS11" s="624">
        <v>69562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1000281</v>
      </c>
      <c r="CS11" s="619"/>
      <c r="CT11" s="619"/>
      <c r="CU11" s="619"/>
      <c r="CV11" s="619"/>
      <c r="CW11" s="619"/>
      <c r="CX11" s="619"/>
      <c r="CY11" s="620"/>
      <c r="CZ11" s="671">
        <v>6.2</v>
      </c>
      <c r="DA11" s="671"/>
      <c r="DB11" s="671"/>
      <c r="DC11" s="671"/>
      <c r="DD11" s="624">
        <v>142694</v>
      </c>
      <c r="DE11" s="619"/>
      <c r="DF11" s="619"/>
      <c r="DG11" s="619"/>
      <c r="DH11" s="619"/>
      <c r="DI11" s="619"/>
      <c r="DJ11" s="619"/>
      <c r="DK11" s="619"/>
      <c r="DL11" s="619"/>
      <c r="DM11" s="619"/>
      <c r="DN11" s="619"/>
      <c r="DO11" s="619"/>
      <c r="DP11" s="620"/>
      <c r="DQ11" s="624">
        <v>558803</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1629567</v>
      </c>
      <c r="BH12" s="619"/>
      <c r="BI12" s="619"/>
      <c r="BJ12" s="619"/>
      <c r="BK12" s="619"/>
      <c r="BL12" s="619"/>
      <c r="BM12" s="619"/>
      <c r="BN12" s="620"/>
      <c r="BO12" s="671">
        <v>46.9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471065</v>
      </c>
      <c r="CS12" s="619"/>
      <c r="CT12" s="619"/>
      <c r="CU12" s="619"/>
      <c r="CV12" s="619"/>
      <c r="CW12" s="619"/>
      <c r="CX12" s="619"/>
      <c r="CY12" s="620"/>
      <c r="CZ12" s="671">
        <v>2.9</v>
      </c>
      <c r="DA12" s="671"/>
      <c r="DB12" s="671"/>
      <c r="DC12" s="671"/>
      <c r="DD12" s="624">
        <v>57082</v>
      </c>
      <c r="DE12" s="619"/>
      <c r="DF12" s="619"/>
      <c r="DG12" s="619"/>
      <c r="DH12" s="619"/>
      <c r="DI12" s="619"/>
      <c r="DJ12" s="619"/>
      <c r="DK12" s="619"/>
      <c r="DL12" s="619"/>
      <c r="DM12" s="619"/>
      <c r="DN12" s="619"/>
      <c r="DO12" s="619"/>
      <c r="DP12" s="620"/>
      <c r="DQ12" s="624">
        <v>358579</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36104</v>
      </c>
      <c r="S13" s="619"/>
      <c r="T13" s="619"/>
      <c r="U13" s="619"/>
      <c r="V13" s="619"/>
      <c r="W13" s="619"/>
      <c r="X13" s="619"/>
      <c r="Y13" s="620"/>
      <c r="Z13" s="671">
        <v>0.2</v>
      </c>
      <c r="AA13" s="671"/>
      <c r="AB13" s="671"/>
      <c r="AC13" s="671"/>
      <c r="AD13" s="672">
        <v>36104</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1616335</v>
      </c>
      <c r="BH13" s="619"/>
      <c r="BI13" s="619"/>
      <c r="BJ13" s="619"/>
      <c r="BK13" s="619"/>
      <c r="BL13" s="619"/>
      <c r="BM13" s="619"/>
      <c r="BN13" s="620"/>
      <c r="BO13" s="671">
        <v>46.5</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1124347</v>
      </c>
      <c r="CS13" s="619"/>
      <c r="CT13" s="619"/>
      <c r="CU13" s="619"/>
      <c r="CV13" s="619"/>
      <c r="CW13" s="619"/>
      <c r="CX13" s="619"/>
      <c r="CY13" s="620"/>
      <c r="CZ13" s="671">
        <v>6.9</v>
      </c>
      <c r="DA13" s="671"/>
      <c r="DB13" s="671"/>
      <c r="DC13" s="671"/>
      <c r="DD13" s="624">
        <v>322518</v>
      </c>
      <c r="DE13" s="619"/>
      <c r="DF13" s="619"/>
      <c r="DG13" s="619"/>
      <c r="DH13" s="619"/>
      <c r="DI13" s="619"/>
      <c r="DJ13" s="619"/>
      <c r="DK13" s="619"/>
      <c r="DL13" s="619"/>
      <c r="DM13" s="619"/>
      <c r="DN13" s="619"/>
      <c r="DO13" s="619"/>
      <c r="DP13" s="620"/>
      <c r="DQ13" s="624">
        <v>939886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83409</v>
      </c>
      <c r="BH14" s="619"/>
      <c r="BI14" s="619"/>
      <c r="BJ14" s="619"/>
      <c r="BK14" s="619"/>
      <c r="BL14" s="619"/>
      <c r="BM14" s="619"/>
      <c r="BN14" s="620"/>
      <c r="BO14" s="671">
        <v>2.4</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559575</v>
      </c>
      <c r="CS14" s="619"/>
      <c r="CT14" s="619"/>
      <c r="CU14" s="619"/>
      <c r="CV14" s="619"/>
      <c r="CW14" s="619"/>
      <c r="CX14" s="619"/>
      <c r="CY14" s="620"/>
      <c r="CZ14" s="671">
        <v>3.5</v>
      </c>
      <c r="DA14" s="671"/>
      <c r="DB14" s="671"/>
      <c r="DC14" s="671"/>
      <c r="DD14" s="624">
        <v>52065</v>
      </c>
      <c r="DE14" s="619"/>
      <c r="DF14" s="619"/>
      <c r="DG14" s="619"/>
      <c r="DH14" s="619"/>
      <c r="DI14" s="619"/>
      <c r="DJ14" s="619"/>
      <c r="DK14" s="619"/>
      <c r="DL14" s="619"/>
      <c r="DM14" s="619"/>
      <c r="DN14" s="619"/>
      <c r="DO14" s="619"/>
      <c r="DP14" s="620"/>
      <c r="DQ14" s="624">
        <v>493875</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6763</v>
      </c>
      <c r="S15" s="619"/>
      <c r="T15" s="619"/>
      <c r="U15" s="619"/>
      <c r="V15" s="619"/>
      <c r="W15" s="619"/>
      <c r="X15" s="619"/>
      <c r="Y15" s="620"/>
      <c r="Z15" s="671">
        <v>0</v>
      </c>
      <c r="AA15" s="671"/>
      <c r="AB15" s="671"/>
      <c r="AC15" s="671"/>
      <c r="AD15" s="672">
        <v>6763</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170386</v>
      </c>
      <c r="BH15" s="619"/>
      <c r="BI15" s="619"/>
      <c r="BJ15" s="619"/>
      <c r="BK15" s="619"/>
      <c r="BL15" s="619"/>
      <c r="BM15" s="619"/>
      <c r="BN15" s="620"/>
      <c r="BO15" s="671">
        <v>4.9000000000000004</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1655179</v>
      </c>
      <c r="CS15" s="619"/>
      <c r="CT15" s="619"/>
      <c r="CU15" s="619"/>
      <c r="CV15" s="619"/>
      <c r="CW15" s="619"/>
      <c r="CX15" s="619"/>
      <c r="CY15" s="620"/>
      <c r="CZ15" s="671">
        <v>10.199999999999999</v>
      </c>
      <c r="DA15" s="671"/>
      <c r="DB15" s="671"/>
      <c r="DC15" s="671"/>
      <c r="DD15" s="624">
        <v>540334</v>
      </c>
      <c r="DE15" s="619"/>
      <c r="DF15" s="619"/>
      <c r="DG15" s="619"/>
      <c r="DH15" s="619"/>
      <c r="DI15" s="619"/>
      <c r="DJ15" s="619"/>
      <c r="DK15" s="619"/>
      <c r="DL15" s="619"/>
      <c r="DM15" s="619"/>
      <c r="DN15" s="619"/>
      <c r="DO15" s="619"/>
      <c r="DP15" s="620"/>
      <c r="DQ15" s="624">
        <v>1076073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7119812</v>
      </c>
      <c r="S16" s="619"/>
      <c r="T16" s="619"/>
      <c r="U16" s="619"/>
      <c r="V16" s="619"/>
      <c r="W16" s="619"/>
      <c r="X16" s="619"/>
      <c r="Y16" s="620"/>
      <c r="Z16" s="671">
        <v>41.5</v>
      </c>
      <c r="AA16" s="671"/>
      <c r="AB16" s="671"/>
      <c r="AC16" s="671"/>
      <c r="AD16" s="672">
        <v>5878063</v>
      </c>
      <c r="AE16" s="672"/>
      <c r="AF16" s="672"/>
      <c r="AG16" s="672"/>
      <c r="AH16" s="672"/>
      <c r="AI16" s="672"/>
      <c r="AJ16" s="672"/>
      <c r="AK16" s="672"/>
      <c r="AL16" s="641">
        <v>58.4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v>60238</v>
      </c>
      <c r="BH16" s="619"/>
      <c r="BI16" s="619"/>
      <c r="BJ16" s="619"/>
      <c r="BK16" s="619"/>
      <c r="BL16" s="619"/>
      <c r="BM16" s="619"/>
      <c r="BN16" s="620"/>
      <c r="BO16" s="671">
        <v>1.7</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182331</v>
      </c>
      <c r="CS16" s="619"/>
      <c r="CT16" s="619"/>
      <c r="CU16" s="619"/>
      <c r="CV16" s="619"/>
      <c r="CW16" s="619"/>
      <c r="CX16" s="619"/>
      <c r="CY16" s="620"/>
      <c r="CZ16" s="671">
        <v>1.1000000000000001</v>
      </c>
      <c r="DA16" s="671"/>
      <c r="DB16" s="671"/>
      <c r="DC16" s="671"/>
      <c r="DD16" s="624" t="s">
        <v>109</v>
      </c>
      <c r="DE16" s="619"/>
      <c r="DF16" s="619"/>
      <c r="DG16" s="619"/>
      <c r="DH16" s="619"/>
      <c r="DI16" s="619"/>
      <c r="DJ16" s="619"/>
      <c r="DK16" s="619"/>
      <c r="DL16" s="619"/>
      <c r="DM16" s="619"/>
      <c r="DN16" s="619"/>
      <c r="DO16" s="619"/>
      <c r="DP16" s="620"/>
      <c r="DQ16" s="624">
        <v>100119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5878063</v>
      </c>
      <c r="S17" s="619"/>
      <c r="T17" s="619"/>
      <c r="U17" s="619"/>
      <c r="V17" s="619"/>
      <c r="W17" s="619"/>
      <c r="X17" s="619"/>
      <c r="Y17" s="620"/>
      <c r="Z17" s="671">
        <v>34.299999999999997</v>
      </c>
      <c r="AA17" s="671"/>
      <c r="AB17" s="671"/>
      <c r="AC17" s="671"/>
      <c r="AD17" s="672">
        <v>5878063</v>
      </c>
      <c r="AE17" s="672"/>
      <c r="AF17" s="672"/>
      <c r="AG17" s="672"/>
      <c r="AH17" s="672"/>
      <c r="AI17" s="672"/>
      <c r="AJ17" s="672"/>
      <c r="AK17" s="672"/>
      <c r="AL17" s="641">
        <v>58.4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2120523</v>
      </c>
      <c r="CS17" s="619"/>
      <c r="CT17" s="619"/>
      <c r="CU17" s="619"/>
      <c r="CV17" s="619"/>
      <c r="CW17" s="619"/>
      <c r="CX17" s="619"/>
      <c r="CY17" s="620"/>
      <c r="CZ17" s="671">
        <v>13.1</v>
      </c>
      <c r="DA17" s="671"/>
      <c r="DB17" s="671"/>
      <c r="DC17" s="671"/>
      <c r="DD17" s="624" t="s">
        <v>109</v>
      </c>
      <c r="DE17" s="619"/>
      <c r="DF17" s="619"/>
      <c r="DG17" s="619"/>
      <c r="DH17" s="619"/>
      <c r="DI17" s="619"/>
      <c r="DJ17" s="619"/>
      <c r="DK17" s="619"/>
      <c r="DL17" s="619"/>
      <c r="DM17" s="619"/>
      <c r="DN17" s="619"/>
      <c r="DO17" s="619"/>
      <c r="DP17" s="620"/>
      <c r="DQ17" s="624">
        <v>1964216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1241749</v>
      </c>
      <c r="S18" s="619"/>
      <c r="T18" s="619"/>
      <c r="U18" s="619"/>
      <c r="V18" s="619"/>
      <c r="W18" s="619"/>
      <c r="X18" s="619"/>
      <c r="Y18" s="620"/>
      <c r="Z18" s="671">
        <v>7.2</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94913</v>
      </c>
      <c r="BH19" s="619"/>
      <c r="BI19" s="619"/>
      <c r="BJ19" s="619"/>
      <c r="BK19" s="619"/>
      <c r="BL19" s="619"/>
      <c r="BM19" s="619"/>
      <c r="BN19" s="620"/>
      <c r="BO19" s="671">
        <v>2.7</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11365459</v>
      </c>
      <c r="S20" s="619"/>
      <c r="T20" s="619"/>
      <c r="U20" s="619"/>
      <c r="V20" s="619"/>
      <c r="W20" s="619"/>
      <c r="X20" s="619"/>
      <c r="Y20" s="620"/>
      <c r="Z20" s="671">
        <v>66.3</v>
      </c>
      <c r="AA20" s="671"/>
      <c r="AB20" s="671"/>
      <c r="AC20" s="671"/>
      <c r="AD20" s="672">
        <v>10030087</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94913</v>
      </c>
      <c r="BH20" s="619"/>
      <c r="BI20" s="619"/>
      <c r="BJ20" s="619"/>
      <c r="BK20" s="619"/>
      <c r="BL20" s="619"/>
      <c r="BM20" s="619"/>
      <c r="BN20" s="620"/>
      <c r="BO20" s="671">
        <v>2.7</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16213269</v>
      </c>
      <c r="CS20" s="619"/>
      <c r="CT20" s="619"/>
      <c r="CU20" s="619"/>
      <c r="CV20" s="619"/>
      <c r="CW20" s="619"/>
      <c r="CX20" s="619"/>
      <c r="CY20" s="620"/>
      <c r="CZ20" s="671">
        <v>100</v>
      </c>
      <c r="DA20" s="671"/>
      <c r="DB20" s="671"/>
      <c r="DC20" s="671"/>
      <c r="DD20" s="624">
        <v>1186111</v>
      </c>
      <c r="DE20" s="619"/>
      <c r="DF20" s="619"/>
      <c r="DG20" s="619"/>
      <c r="DH20" s="619"/>
      <c r="DI20" s="619"/>
      <c r="DJ20" s="619"/>
      <c r="DK20" s="619"/>
      <c r="DL20" s="619"/>
      <c r="DM20" s="619"/>
      <c r="DN20" s="619"/>
      <c r="DO20" s="619"/>
      <c r="DP20" s="620"/>
      <c r="DQ20" s="624">
        <v>11950856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4960</v>
      </c>
      <c r="S21" s="619"/>
      <c r="T21" s="619"/>
      <c r="U21" s="619"/>
      <c r="V21" s="619"/>
      <c r="W21" s="619"/>
      <c r="X21" s="619"/>
      <c r="Y21" s="620"/>
      <c r="Z21" s="671">
        <v>0</v>
      </c>
      <c r="AA21" s="671"/>
      <c r="AB21" s="671"/>
      <c r="AC21" s="671"/>
      <c r="AD21" s="672">
        <v>4960</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1290</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69782</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335617</v>
      </c>
      <c r="S23" s="619"/>
      <c r="T23" s="619"/>
      <c r="U23" s="619"/>
      <c r="V23" s="619"/>
      <c r="W23" s="619"/>
      <c r="X23" s="619"/>
      <c r="Y23" s="620"/>
      <c r="Z23" s="671">
        <v>2</v>
      </c>
      <c r="AA23" s="671"/>
      <c r="AB23" s="671"/>
      <c r="AC23" s="671"/>
      <c r="AD23" s="672">
        <v>13987</v>
      </c>
      <c r="AE23" s="672"/>
      <c r="AF23" s="672"/>
      <c r="AG23" s="672"/>
      <c r="AH23" s="672"/>
      <c r="AI23" s="672"/>
      <c r="AJ23" s="672"/>
      <c r="AK23" s="672"/>
      <c r="AL23" s="641">
        <v>0.1</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v>93623</v>
      </c>
      <c r="BH23" s="619"/>
      <c r="BI23" s="619"/>
      <c r="BJ23" s="619"/>
      <c r="BK23" s="619"/>
      <c r="BL23" s="619"/>
      <c r="BM23" s="619"/>
      <c r="BN23" s="620"/>
      <c r="BO23" s="671">
        <v>2.7</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57626</v>
      </c>
      <c r="S24" s="619"/>
      <c r="T24" s="619"/>
      <c r="U24" s="619"/>
      <c r="V24" s="619"/>
      <c r="W24" s="619"/>
      <c r="X24" s="619"/>
      <c r="Y24" s="620"/>
      <c r="Z24" s="671">
        <v>0.3</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7358771</v>
      </c>
      <c r="CS24" s="669"/>
      <c r="CT24" s="669"/>
      <c r="CU24" s="669"/>
      <c r="CV24" s="669"/>
      <c r="CW24" s="669"/>
      <c r="CX24" s="669"/>
      <c r="CY24" s="716"/>
      <c r="CZ24" s="720">
        <v>45.4</v>
      </c>
      <c r="DA24" s="721"/>
      <c r="DB24" s="721"/>
      <c r="DC24" s="722"/>
      <c r="DD24" s="715">
        <v>5469174</v>
      </c>
      <c r="DE24" s="669"/>
      <c r="DF24" s="669"/>
      <c r="DG24" s="669"/>
      <c r="DH24" s="669"/>
      <c r="DI24" s="669"/>
      <c r="DJ24" s="669"/>
      <c r="DK24" s="716"/>
      <c r="DL24" s="715">
        <v>5401751</v>
      </c>
      <c r="DM24" s="669"/>
      <c r="DN24" s="669"/>
      <c r="DO24" s="669"/>
      <c r="DP24" s="669"/>
      <c r="DQ24" s="669"/>
      <c r="DR24" s="669"/>
      <c r="DS24" s="669"/>
      <c r="DT24" s="669"/>
      <c r="DU24" s="669"/>
      <c r="DV24" s="716"/>
      <c r="DW24" s="717">
        <v>50.7</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1563701</v>
      </c>
      <c r="S25" s="619"/>
      <c r="T25" s="619"/>
      <c r="U25" s="619"/>
      <c r="V25" s="619"/>
      <c r="W25" s="619"/>
      <c r="X25" s="619"/>
      <c r="Y25" s="620"/>
      <c r="Z25" s="671">
        <v>9.1</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2969134</v>
      </c>
      <c r="CS25" s="637"/>
      <c r="CT25" s="637"/>
      <c r="CU25" s="637"/>
      <c r="CV25" s="637"/>
      <c r="CW25" s="637"/>
      <c r="CX25" s="637"/>
      <c r="CY25" s="638"/>
      <c r="CZ25" s="621">
        <v>18.3</v>
      </c>
      <c r="DA25" s="639"/>
      <c r="DB25" s="639"/>
      <c r="DC25" s="640"/>
      <c r="DD25" s="624">
        <v>2811710</v>
      </c>
      <c r="DE25" s="637"/>
      <c r="DF25" s="637"/>
      <c r="DG25" s="637"/>
      <c r="DH25" s="637"/>
      <c r="DI25" s="637"/>
      <c r="DJ25" s="637"/>
      <c r="DK25" s="638"/>
      <c r="DL25" s="624">
        <v>2744679</v>
      </c>
      <c r="DM25" s="637"/>
      <c r="DN25" s="637"/>
      <c r="DO25" s="637"/>
      <c r="DP25" s="637"/>
      <c r="DQ25" s="637"/>
      <c r="DR25" s="637"/>
      <c r="DS25" s="637"/>
      <c r="DT25" s="637"/>
      <c r="DU25" s="637"/>
      <c r="DV25" s="638"/>
      <c r="DW25" s="641">
        <v>25.8</v>
      </c>
      <c r="DX25" s="642"/>
      <c r="DY25" s="642"/>
      <c r="DZ25" s="642"/>
      <c r="EA25" s="642"/>
      <c r="EB25" s="642"/>
      <c r="EC25" s="643"/>
    </row>
    <row r="26" spans="2:133" ht="11.25" customHeight="1" x14ac:dyDescent="0.15">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1868148</v>
      </c>
      <c r="CS26" s="619"/>
      <c r="CT26" s="619"/>
      <c r="CU26" s="619"/>
      <c r="CV26" s="619"/>
      <c r="CW26" s="619"/>
      <c r="CX26" s="619"/>
      <c r="CY26" s="620"/>
      <c r="CZ26" s="621">
        <v>11.5</v>
      </c>
      <c r="DA26" s="639"/>
      <c r="DB26" s="639"/>
      <c r="DC26" s="640"/>
      <c r="DD26" s="624">
        <v>1768035</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1159424</v>
      </c>
      <c r="S27" s="619"/>
      <c r="T27" s="619"/>
      <c r="U27" s="619"/>
      <c r="V27" s="619"/>
      <c r="W27" s="619"/>
      <c r="X27" s="619"/>
      <c r="Y27" s="620"/>
      <c r="Z27" s="671">
        <v>6.8</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3472980</v>
      </c>
      <c r="BH27" s="619"/>
      <c r="BI27" s="619"/>
      <c r="BJ27" s="619"/>
      <c r="BK27" s="619"/>
      <c r="BL27" s="619"/>
      <c r="BM27" s="619"/>
      <c r="BN27" s="620"/>
      <c r="BO27" s="671">
        <v>100</v>
      </c>
      <c r="BP27" s="671"/>
      <c r="BQ27" s="671"/>
      <c r="BR27" s="671"/>
      <c r="BS27" s="624">
        <v>69562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2269114</v>
      </c>
      <c r="CS27" s="637"/>
      <c r="CT27" s="637"/>
      <c r="CU27" s="637"/>
      <c r="CV27" s="637"/>
      <c r="CW27" s="637"/>
      <c r="CX27" s="637"/>
      <c r="CY27" s="638"/>
      <c r="CZ27" s="621">
        <v>14</v>
      </c>
      <c r="DA27" s="639"/>
      <c r="DB27" s="639"/>
      <c r="DC27" s="640"/>
      <c r="DD27" s="624">
        <v>693248</v>
      </c>
      <c r="DE27" s="637"/>
      <c r="DF27" s="637"/>
      <c r="DG27" s="637"/>
      <c r="DH27" s="637"/>
      <c r="DI27" s="637"/>
      <c r="DJ27" s="637"/>
      <c r="DK27" s="638"/>
      <c r="DL27" s="624">
        <v>692856</v>
      </c>
      <c r="DM27" s="637"/>
      <c r="DN27" s="637"/>
      <c r="DO27" s="637"/>
      <c r="DP27" s="637"/>
      <c r="DQ27" s="637"/>
      <c r="DR27" s="637"/>
      <c r="DS27" s="637"/>
      <c r="DT27" s="637"/>
      <c r="DU27" s="637"/>
      <c r="DV27" s="638"/>
      <c r="DW27" s="641">
        <v>6.5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49262</v>
      </c>
      <c r="S28" s="619"/>
      <c r="T28" s="619"/>
      <c r="U28" s="619"/>
      <c r="V28" s="619"/>
      <c r="W28" s="619"/>
      <c r="X28" s="619"/>
      <c r="Y28" s="620"/>
      <c r="Z28" s="671">
        <v>0.3</v>
      </c>
      <c r="AA28" s="671"/>
      <c r="AB28" s="671"/>
      <c r="AC28" s="671"/>
      <c r="AD28" s="672">
        <v>9622</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2120523</v>
      </c>
      <c r="CS28" s="619"/>
      <c r="CT28" s="619"/>
      <c r="CU28" s="619"/>
      <c r="CV28" s="619"/>
      <c r="CW28" s="619"/>
      <c r="CX28" s="619"/>
      <c r="CY28" s="620"/>
      <c r="CZ28" s="621">
        <v>13.1</v>
      </c>
      <c r="DA28" s="639"/>
      <c r="DB28" s="639"/>
      <c r="DC28" s="640"/>
      <c r="DD28" s="624">
        <v>1964216</v>
      </c>
      <c r="DE28" s="619"/>
      <c r="DF28" s="619"/>
      <c r="DG28" s="619"/>
      <c r="DH28" s="619"/>
      <c r="DI28" s="619"/>
      <c r="DJ28" s="619"/>
      <c r="DK28" s="620"/>
      <c r="DL28" s="624">
        <v>1964216</v>
      </c>
      <c r="DM28" s="619"/>
      <c r="DN28" s="619"/>
      <c r="DO28" s="619"/>
      <c r="DP28" s="619"/>
      <c r="DQ28" s="619"/>
      <c r="DR28" s="619"/>
      <c r="DS28" s="619"/>
      <c r="DT28" s="619"/>
      <c r="DU28" s="619"/>
      <c r="DV28" s="620"/>
      <c r="DW28" s="641">
        <v>18.5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122330</v>
      </c>
      <c r="S29" s="619"/>
      <c r="T29" s="619"/>
      <c r="U29" s="619"/>
      <c r="V29" s="619"/>
      <c r="W29" s="619"/>
      <c r="X29" s="619"/>
      <c r="Y29" s="620"/>
      <c r="Z29" s="671">
        <v>0.7</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2120523</v>
      </c>
      <c r="CS29" s="637"/>
      <c r="CT29" s="637"/>
      <c r="CU29" s="637"/>
      <c r="CV29" s="637"/>
      <c r="CW29" s="637"/>
      <c r="CX29" s="637"/>
      <c r="CY29" s="638"/>
      <c r="CZ29" s="621">
        <v>13.1</v>
      </c>
      <c r="DA29" s="639"/>
      <c r="DB29" s="639"/>
      <c r="DC29" s="640"/>
      <c r="DD29" s="624">
        <v>1964216</v>
      </c>
      <c r="DE29" s="637"/>
      <c r="DF29" s="637"/>
      <c r="DG29" s="637"/>
      <c r="DH29" s="637"/>
      <c r="DI29" s="637"/>
      <c r="DJ29" s="637"/>
      <c r="DK29" s="638"/>
      <c r="DL29" s="624">
        <v>1964216</v>
      </c>
      <c r="DM29" s="637"/>
      <c r="DN29" s="637"/>
      <c r="DO29" s="637"/>
      <c r="DP29" s="637"/>
      <c r="DQ29" s="637"/>
      <c r="DR29" s="637"/>
      <c r="DS29" s="637"/>
      <c r="DT29" s="637"/>
      <c r="DU29" s="637"/>
      <c r="DV29" s="638"/>
      <c r="DW29" s="641">
        <v>18.5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69928</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95.4</v>
      </c>
      <c r="BN30" s="685"/>
      <c r="BO30" s="685"/>
      <c r="BP30" s="685"/>
      <c r="BQ30" s="687"/>
      <c r="BR30" s="684">
        <v>99</v>
      </c>
      <c r="BS30" s="685"/>
      <c r="BT30" s="685"/>
      <c r="BU30" s="685"/>
      <c r="BV30" s="685"/>
      <c r="BW30" s="685"/>
      <c r="BX30" s="686">
        <v>94.7</v>
      </c>
      <c r="BY30" s="685"/>
      <c r="BZ30" s="685"/>
      <c r="CA30" s="685"/>
      <c r="CB30" s="687"/>
      <c r="CD30" s="690"/>
      <c r="CE30" s="691"/>
      <c r="CF30" s="655" t="s">
        <v>290</v>
      </c>
      <c r="CG30" s="652"/>
      <c r="CH30" s="652"/>
      <c r="CI30" s="652"/>
      <c r="CJ30" s="652"/>
      <c r="CK30" s="652"/>
      <c r="CL30" s="652"/>
      <c r="CM30" s="652"/>
      <c r="CN30" s="652"/>
      <c r="CO30" s="652"/>
      <c r="CP30" s="652"/>
      <c r="CQ30" s="653"/>
      <c r="CR30" s="618">
        <v>1920590</v>
      </c>
      <c r="CS30" s="619"/>
      <c r="CT30" s="619"/>
      <c r="CU30" s="619"/>
      <c r="CV30" s="619"/>
      <c r="CW30" s="619"/>
      <c r="CX30" s="619"/>
      <c r="CY30" s="620"/>
      <c r="CZ30" s="621">
        <v>11.8</v>
      </c>
      <c r="DA30" s="639"/>
      <c r="DB30" s="639"/>
      <c r="DC30" s="640"/>
      <c r="DD30" s="624">
        <v>1789795</v>
      </c>
      <c r="DE30" s="619"/>
      <c r="DF30" s="619"/>
      <c r="DG30" s="619"/>
      <c r="DH30" s="619"/>
      <c r="DI30" s="619"/>
      <c r="DJ30" s="619"/>
      <c r="DK30" s="620"/>
      <c r="DL30" s="624">
        <v>1789795</v>
      </c>
      <c r="DM30" s="619"/>
      <c r="DN30" s="619"/>
      <c r="DO30" s="619"/>
      <c r="DP30" s="619"/>
      <c r="DQ30" s="619"/>
      <c r="DR30" s="619"/>
      <c r="DS30" s="619"/>
      <c r="DT30" s="619"/>
      <c r="DU30" s="619"/>
      <c r="DV30" s="620"/>
      <c r="DW30" s="641">
        <v>16.8</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704135</v>
      </c>
      <c r="S31" s="619"/>
      <c r="T31" s="619"/>
      <c r="U31" s="619"/>
      <c r="V31" s="619"/>
      <c r="W31" s="619"/>
      <c r="X31" s="619"/>
      <c r="Y31" s="620"/>
      <c r="Z31" s="671">
        <v>4.0999999999999996</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97.9</v>
      </c>
      <c r="BN31" s="683"/>
      <c r="BO31" s="683"/>
      <c r="BP31" s="683"/>
      <c r="BQ31" s="647"/>
      <c r="BR31" s="682">
        <v>99.4</v>
      </c>
      <c r="BS31" s="637"/>
      <c r="BT31" s="637"/>
      <c r="BU31" s="637"/>
      <c r="BV31" s="637"/>
      <c r="BW31" s="637"/>
      <c r="BX31" s="673">
        <v>97.5</v>
      </c>
      <c r="BY31" s="683"/>
      <c r="BZ31" s="683"/>
      <c r="CA31" s="683"/>
      <c r="CB31" s="647"/>
      <c r="CD31" s="690"/>
      <c r="CE31" s="691"/>
      <c r="CF31" s="655" t="s">
        <v>294</v>
      </c>
      <c r="CG31" s="652"/>
      <c r="CH31" s="652"/>
      <c r="CI31" s="652"/>
      <c r="CJ31" s="652"/>
      <c r="CK31" s="652"/>
      <c r="CL31" s="652"/>
      <c r="CM31" s="652"/>
      <c r="CN31" s="652"/>
      <c r="CO31" s="652"/>
      <c r="CP31" s="652"/>
      <c r="CQ31" s="653"/>
      <c r="CR31" s="618">
        <v>199933</v>
      </c>
      <c r="CS31" s="637"/>
      <c r="CT31" s="637"/>
      <c r="CU31" s="637"/>
      <c r="CV31" s="637"/>
      <c r="CW31" s="637"/>
      <c r="CX31" s="637"/>
      <c r="CY31" s="638"/>
      <c r="CZ31" s="621">
        <v>1.2</v>
      </c>
      <c r="DA31" s="639"/>
      <c r="DB31" s="639"/>
      <c r="DC31" s="640"/>
      <c r="DD31" s="624">
        <v>174421</v>
      </c>
      <c r="DE31" s="637"/>
      <c r="DF31" s="637"/>
      <c r="DG31" s="637"/>
      <c r="DH31" s="637"/>
      <c r="DI31" s="637"/>
      <c r="DJ31" s="637"/>
      <c r="DK31" s="638"/>
      <c r="DL31" s="624">
        <v>174421</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258915</v>
      </c>
      <c r="S32" s="619"/>
      <c r="T32" s="619"/>
      <c r="U32" s="619"/>
      <c r="V32" s="619"/>
      <c r="W32" s="619"/>
      <c r="X32" s="619"/>
      <c r="Y32" s="620"/>
      <c r="Z32" s="671">
        <v>1.5</v>
      </c>
      <c r="AA32" s="671"/>
      <c r="AB32" s="671"/>
      <c r="AC32" s="671"/>
      <c r="AD32" s="672">
        <v>875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92.7</v>
      </c>
      <c r="BN32" s="603"/>
      <c r="BO32" s="603"/>
      <c r="BP32" s="603"/>
      <c r="BQ32" s="660"/>
      <c r="BR32" s="681">
        <v>98.4</v>
      </c>
      <c r="BS32" s="603"/>
      <c r="BT32" s="603"/>
      <c r="BU32" s="603"/>
      <c r="BV32" s="603"/>
      <c r="BW32" s="603"/>
      <c r="BX32" s="666">
        <v>91.8</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1385500</v>
      </c>
      <c r="S33" s="619"/>
      <c r="T33" s="619"/>
      <c r="U33" s="619"/>
      <c r="V33" s="619"/>
      <c r="W33" s="619"/>
      <c r="X33" s="619"/>
      <c r="Y33" s="620"/>
      <c r="Z33" s="671">
        <v>8.1</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7486056</v>
      </c>
      <c r="CS33" s="637"/>
      <c r="CT33" s="637"/>
      <c r="CU33" s="637"/>
      <c r="CV33" s="637"/>
      <c r="CW33" s="637"/>
      <c r="CX33" s="637"/>
      <c r="CY33" s="638"/>
      <c r="CZ33" s="621">
        <v>46.2</v>
      </c>
      <c r="DA33" s="639"/>
      <c r="DB33" s="639"/>
      <c r="DC33" s="640"/>
      <c r="DD33" s="624">
        <v>5955579</v>
      </c>
      <c r="DE33" s="637"/>
      <c r="DF33" s="637"/>
      <c r="DG33" s="637"/>
      <c r="DH33" s="637"/>
      <c r="DI33" s="637"/>
      <c r="DJ33" s="637"/>
      <c r="DK33" s="638"/>
      <c r="DL33" s="624">
        <v>4325808</v>
      </c>
      <c r="DM33" s="637"/>
      <c r="DN33" s="637"/>
      <c r="DO33" s="637"/>
      <c r="DP33" s="637"/>
      <c r="DQ33" s="637"/>
      <c r="DR33" s="637"/>
      <c r="DS33" s="637"/>
      <c r="DT33" s="637"/>
      <c r="DU33" s="637"/>
      <c r="DV33" s="638"/>
      <c r="DW33" s="641">
        <v>40.6</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2263729</v>
      </c>
      <c r="CS34" s="619"/>
      <c r="CT34" s="619"/>
      <c r="CU34" s="619"/>
      <c r="CV34" s="619"/>
      <c r="CW34" s="619"/>
      <c r="CX34" s="619"/>
      <c r="CY34" s="620"/>
      <c r="CZ34" s="621">
        <v>14</v>
      </c>
      <c r="DA34" s="639"/>
      <c r="DB34" s="639"/>
      <c r="DC34" s="640"/>
      <c r="DD34" s="624">
        <v>1715889</v>
      </c>
      <c r="DE34" s="619"/>
      <c r="DF34" s="619"/>
      <c r="DG34" s="619"/>
      <c r="DH34" s="619"/>
      <c r="DI34" s="619"/>
      <c r="DJ34" s="619"/>
      <c r="DK34" s="620"/>
      <c r="DL34" s="624">
        <v>1418062</v>
      </c>
      <c r="DM34" s="619"/>
      <c r="DN34" s="619"/>
      <c r="DO34" s="619"/>
      <c r="DP34" s="619"/>
      <c r="DQ34" s="619"/>
      <c r="DR34" s="619"/>
      <c r="DS34" s="619"/>
      <c r="DT34" s="619"/>
      <c r="DU34" s="619"/>
      <c r="DV34" s="620"/>
      <c r="DW34" s="641">
        <v>13.3</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585100</v>
      </c>
      <c r="S35" s="619"/>
      <c r="T35" s="619"/>
      <c r="U35" s="619"/>
      <c r="V35" s="619"/>
      <c r="W35" s="619"/>
      <c r="X35" s="619"/>
      <c r="Y35" s="620"/>
      <c r="Z35" s="671">
        <v>3.4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3194012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284504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115482</v>
      </c>
      <c r="CS35" s="637"/>
      <c r="CT35" s="637"/>
      <c r="CU35" s="637"/>
      <c r="CV35" s="637"/>
      <c r="CW35" s="637"/>
      <c r="CX35" s="637"/>
      <c r="CY35" s="638"/>
      <c r="CZ35" s="621">
        <v>0.7</v>
      </c>
      <c r="DA35" s="639"/>
      <c r="DB35" s="639"/>
      <c r="DC35" s="640"/>
      <c r="DD35" s="624">
        <v>97600</v>
      </c>
      <c r="DE35" s="637"/>
      <c r="DF35" s="637"/>
      <c r="DG35" s="637"/>
      <c r="DH35" s="637"/>
      <c r="DI35" s="637"/>
      <c r="DJ35" s="637"/>
      <c r="DK35" s="638"/>
      <c r="DL35" s="624">
        <v>97600</v>
      </c>
      <c r="DM35" s="637"/>
      <c r="DN35" s="637"/>
      <c r="DO35" s="637"/>
      <c r="DP35" s="637"/>
      <c r="DQ35" s="637"/>
      <c r="DR35" s="637"/>
      <c r="DS35" s="637"/>
      <c r="DT35" s="637"/>
      <c r="DU35" s="637"/>
      <c r="DV35" s="638"/>
      <c r="DW35" s="641">
        <v>0.9</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17146639</v>
      </c>
      <c r="S36" s="659"/>
      <c r="T36" s="659"/>
      <c r="U36" s="659"/>
      <c r="V36" s="659"/>
      <c r="W36" s="659"/>
      <c r="X36" s="659"/>
      <c r="Y36" s="662"/>
      <c r="Z36" s="663">
        <v>100</v>
      </c>
      <c r="AA36" s="663"/>
      <c r="AB36" s="663"/>
      <c r="AC36" s="663"/>
      <c r="AD36" s="664">
        <v>10059531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850838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202920</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2773061</v>
      </c>
      <c r="CS36" s="619"/>
      <c r="CT36" s="619"/>
      <c r="CU36" s="619"/>
      <c r="CV36" s="619"/>
      <c r="CW36" s="619"/>
      <c r="CX36" s="619"/>
      <c r="CY36" s="620"/>
      <c r="CZ36" s="621">
        <v>17.100000000000001</v>
      </c>
      <c r="DA36" s="639"/>
      <c r="DB36" s="639"/>
      <c r="DC36" s="640"/>
      <c r="DD36" s="624">
        <v>2207256</v>
      </c>
      <c r="DE36" s="619"/>
      <c r="DF36" s="619"/>
      <c r="DG36" s="619"/>
      <c r="DH36" s="619"/>
      <c r="DI36" s="619"/>
      <c r="DJ36" s="619"/>
      <c r="DK36" s="620"/>
      <c r="DL36" s="624">
        <v>1660251</v>
      </c>
      <c r="DM36" s="619"/>
      <c r="DN36" s="619"/>
      <c r="DO36" s="619"/>
      <c r="DP36" s="619"/>
      <c r="DQ36" s="619"/>
      <c r="DR36" s="619"/>
      <c r="DS36" s="619"/>
      <c r="DT36" s="619"/>
      <c r="DU36" s="619"/>
      <c r="DV36" s="620"/>
      <c r="DW36" s="641">
        <v>15.6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717412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3893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32393</v>
      </c>
      <c r="CS37" s="637"/>
      <c r="CT37" s="637"/>
      <c r="CU37" s="637"/>
      <c r="CV37" s="637"/>
      <c r="CW37" s="637"/>
      <c r="CX37" s="637"/>
      <c r="CY37" s="638"/>
      <c r="CZ37" s="621">
        <v>0.2</v>
      </c>
      <c r="DA37" s="639"/>
      <c r="DB37" s="639"/>
      <c r="DC37" s="640"/>
      <c r="DD37" s="624">
        <v>32393</v>
      </c>
      <c r="DE37" s="637"/>
      <c r="DF37" s="637"/>
      <c r="DG37" s="637"/>
      <c r="DH37" s="637"/>
      <c r="DI37" s="637"/>
      <c r="DJ37" s="637"/>
      <c r="DK37" s="638"/>
      <c r="DL37" s="624">
        <v>32393</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240610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6063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1552455</v>
      </c>
      <c r="CS38" s="619"/>
      <c r="CT38" s="619"/>
      <c r="CU38" s="619"/>
      <c r="CV38" s="619"/>
      <c r="CW38" s="619"/>
      <c r="CX38" s="619"/>
      <c r="CY38" s="620"/>
      <c r="CZ38" s="621">
        <v>9.6</v>
      </c>
      <c r="DA38" s="639"/>
      <c r="DB38" s="639"/>
      <c r="DC38" s="640"/>
      <c r="DD38" s="624">
        <v>1308916</v>
      </c>
      <c r="DE38" s="619"/>
      <c r="DF38" s="619"/>
      <c r="DG38" s="619"/>
      <c r="DH38" s="619"/>
      <c r="DI38" s="619"/>
      <c r="DJ38" s="619"/>
      <c r="DK38" s="620"/>
      <c r="DL38" s="624">
        <v>1149895</v>
      </c>
      <c r="DM38" s="619"/>
      <c r="DN38" s="619"/>
      <c r="DO38" s="619"/>
      <c r="DP38" s="619"/>
      <c r="DQ38" s="619"/>
      <c r="DR38" s="619"/>
      <c r="DS38" s="619"/>
      <c r="DT38" s="619"/>
      <c r="DU38" s="619"/>
      <c r="DV38" s="620"/>
      <c r="DW38" s="641">
        <v>10.8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12620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634670</v>
      </c>
      <c r="CS39" s="637"/>
      <c r="CT39" s="637"/>
      <c r="CU39" s="637"/>
      <c r="CV39" s="637"/>
      <c r="CW39" s="637"/>
      <c r="CX39" s="637"/>
      <c r="CY39" s="638"/>
      <c r="CZ39" s="621">
        <v>3.9</v>
      </c>
      <c r="DA39" s="639"/>
      <c r="DB39" s="639"/>
      <c r="DC39" s="640"/>
      <c r="DD39" s="624">
        <v>513418</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284485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94</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146659</v>
      </c>
      <c r="CS40" s="619"/>
      <c r="CT40" s="619"/>
      <c r="CU40" s="619"/>
      <c r="CV40" s="619"/>
      <c r="CW40" s="619"/>
      <c r="CX40" s="619"/>
      <c r="CY40" s="620"/>
      <c r="CZ40" s="621">
        <v>0.9</v>
      </c>
      <c r="DA40" s="639"/>
      <c r="DB40" s="639"/>
      <c r="DC40" s="640"/>
      <c r="DD40" s="624">
        <v>112500</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1088047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432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1368442</v>
      </c>
      <c r="CS42" s="619"/>
      <c r="CT42" s="619"/>
      <c r="CU42" s="619"/>
      <c r="CV42" s="619"/>
      <c r="CW42" s="619"/>
      <c r="CX42" s="619"/>
      <c r="CY42" s="620"/>
      <c r="CZ42" s="621">
        <v>8.4</v>
      </c>
      <c r="DA42" s="622"/>
      <c r="DB42" s="622"/>
      <c r="DC42" s="623"/>
      <c r="DD42" s="624">
        <v>526103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56032</v>
      </c>
      <c r="CS43" s="637"/>
      <c r="CT43" s="637"/>
      <c r="CU43" s="637"/>
      <c r="CV43" s="637"/>
      <c r="CW43" s="637"/>
      <c r="CX43" s="637"/>
      <c r="CY43" s="638"/>
      <c r="CZ43" s="621">
        <v>0.3</v>
      </c>
      <c r="DA43" s="639"/>
      <c r="DB43" s="639"/>
      <c r="DC43" s="640"/>
      <c r="DD43" s="624">
        <v>56032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1186111</v>
      </c>
      <c r="CS44" s="619"/>
      <c r="CT44" s="619"/>
      <c r="CU44" s="619"/>
      <c r="CV44" s="619"/>
      <c r="CW44" s="619"/>
      <c r="CX44" s="619"/>
      <c r="CY44" s="620"/>
      <c r="CZ44" s="621">
        <v>7.3</v>
      </c>
      <c r="DA44" s="622"/>
      <c r="DB44" s="622"/>
      <c r="DC44" s="623"/>
      <c r="DD44" s="624">
        <v>425984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419116</v>
      </c>
      <c r="CS45" s="637"/>
      <c r="CT45" s="637"/>
      <c r="CU45" s="637"/>
      <c r="CV45" s="637"/>
      <c r="CW45" s="637"/>
      <c r="CX45" s="637"/>
      <c r="CY45" s="638"/>
      <c r="CZ45" s="621">
        <v>2.6</v>
      </c>
      <c r="DA45" s="639"/>
      <c r="DB45" s="639"/>
      <c r="DC45" s="640"/>
      <c r="DD45" s="624">
        <v>100502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695218</v>
      </c>
      <c r="CS46" s="619"/>
      <c r="CT46" s="619"/>
      <c r="CU46" s="619"/>
      <c r="CV46" s="619"/>
      <c r="CW46" s="619"/>
      <c r="CX46" s="619"/>
      <c r="CY46" s="620"/>
      <c r="CZ46" s="621">
        <v>4.3</v>
      </c>
      <c r="DA46" s="622"/>
      <c r="DB46" s="622"/>
      <c r="DC46" s="623"/>
      <c r="DD46" s="624">
        <v>295478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182331</v>
      </c>
      <c r="CS47" s="637"/>
      <c r="CT47" s="637"/>
      <c r="CU47" s="637"/>
      <c r="CV47" s="637"/>
      <c r="CW47" s="637"/>
      <c r="CX47" s="637"/>
      <c r="CY47" s="638"/>
      <c r="CZ47" s="621">
        <v>1.1000000000000001</v>
      </c>
      <c r="DA47" s="639"/>
      <c r="DB47" s="639"/>
      <c r="DC47" s="640"/>
      <c r="DD47" s="624">
        <v>100119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16213269</v>
      </c>
      <c r="CS49" s="603"/>
      <c r="CT49" s="603"/>
      <c r="CU49" s="603"/>
      <c r="CV49" s="603"/>
      <c r="CW49" s="603"/>
      <c r="CX49" s="603"/>
      <c r="CY49" s="604"/>
      <c r="CZ49" s="605">
        <v>100</v>
      </c>
      <c r="DA49" s="606"/>
      <c r="DB49" s="606"/>
      <c r="DC49" s="607"/>
      <c r="DD49" s="608">
        <v>11950856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17168</v>
      </c>
      <c r="R7" s="1131"/>
      <c r="S7" s="1131"/>
      <c r="T7" s="1131"/>
      <c r="U7" s="1131"/>
      <c r="V7" s="1131">
        <v>16207</v>
      </c>
      <c r="W7" s="1131"/>
      <c r="X7" s="1131"/>
      <c r="Y7" s="1131"/>
      <c r="Z7" s="1131"/>
      <c r="AA7" s="1131">
        <v>961</v>
      </c>
      <c r="AB7" s="1131"/>
      <c r="AC7" s="1131"/>
      <c r="AD7" s="1131"/>
      <c r="AE7" s="1132"/>
      <c r="AF7" s="1133">
        <v>829</v>
      </c>
      <c r="AG7" s="1134"/>
      <c r="AH7" s="1134"/>
      <c r="AI7" s="1134"/>
      <c r="AJ7" s="1135"/>
      <c r="AK7" s="1117">
        <v>65</v>
      </c>
      <c r="AL7" s="1118"/>
      <c r="AM7" s="1118"/>
      <c r="AN7" s="1118"/>
      <c r="AO7" s="1118"/>
      <c r="AP7" s="1118">
        <v>18336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558</v>
      </c>
      <c r="BT7" s="1122"/>
      <c r="BU7" s="1122"/>
      <c r="BV7" s="1122"/>
      <c r="BW7" s="1122"/>
      <c r="BX7" s="1122"/>
      <c r="BY7" s="1122"/>
      <c r="BZ7" s="1122"/>
      <c r="CA7" s="1122"/>
      <c r="CB7" s="1122"/>
      <c r="CC7" s="1122"/>
      <c r="CD7" s="1122"/>
      <c r="CE7" s="1122"/>
      <c r="CF7" s="1122"/>
      <c r="CG7" s="1123"/>
      <c r="CH7" s="1114">
        <v>0</v>
      </c>
      <c r="CI7" s="1115"/>
      <c r="CJ7" s="1115"/>
      <c r="CK7" s="1115"/>
      <c r="CL7" s="1116"/>
      <c r="CM7" s="1114">
        <v>12</v>
      </c>
      <c r="CN7" s="1115"/>
      <c r="CO7" s="1115"/>
      <c r="CP7" s="1115"/>
      <c r="CQ7" s="1116"/>
      <c r="CR7" s="1114">
        <v>50</v>
      </c>
      <c r="CS7" s="1115"/>
      <c r="CT7" s="1115"/>
      <c r="CU7" s="1115"/>
      <c r="CV7" s="1116"/>
      <c r="CW7" s="1114" t="s">
        <v>483</v>
      </c>
      <c r="CX7" s="1115"/>
      <c r="CY7" s="1115"/>
      <c r="CZ7" s="1115"/>
      <c r="DA7" s="1116"/>
      <c r="DB7" s="1114" t="s">
        <v>483</v>
      </c>
      <c r="DC7" s="1115"/>
      <c r="DD7" s="1115"/>
      <c r="DE7" s="1115"/>
      <c r="DF7" s="1116"/>
      <c r="DG7" s="1114" t="s">
        <v>483</v>
      </c>
      <c r="DH7" s="1115"/>
      <c r="DI7" s="1115"/>
      <c r="DJ7" s="1115"/>
      <c r="DK7" s="1116"/>
      <c r="DL7" s="1114" t="s">
        <v>483</v>
      </c>
      <c r="DM7" s="1115"/>
      <c r="DN7" s="1115"/>
      <c r="DO7" s="1115"/>
      <c r="DP7" s="1116"/>
      <c r="DQ7" s="1114" t="s">
        <v>483</v>
      </c>
      <c r="DR7" s="1115"/>
      <c r="DS7" s="1115"/>
      <c r="DT7" s="1115"/>
      <c r="DU7" s="1116"/>
      <c r="DV7" s="1141"/>
      <c r="DW7" s="1142"/>
      <c r="DX7" s="1142"/>
      <c r="DY7" s="1142"/>
      <c r="DZ7" s="1143"/>
      <c r="EA7" s="205"/>
    </row>
    <row r="8" spans="1:131" s="206" customFormat="1" ht="26.25" customHeight="1" x14ac:dyDescent="0.15">
      <c r="A8" s="212">
        <v>2</v>
      </c>
      <c r="B8" s="1057" t="s">
        <v>362</v>
      </c>
      <c r="C8" s="1058"/>
      <c r="D8" s="1058"/>
      <c r="E8" s="1058"/>
      <c r="F8" s="1058"/>
      <c r="G8" s="1058"/>
      <c r="H8" s="1058"/>
      <c r="I8" s="1058"/>
      <c r="J8" s="1058"/>
      <c r="K8" s="1058"/>
      <c r="L8" s="1058"/>
      <c r="M8" s="1058"/>
      <c r="N8" s="1058"/>
      <c r="O8" s="1058"/>
      <c r="P8" s="1059"/>
      <c r="Q8" s="1069">
        <v>23</v>
      </c>
      <c r="R8" s="1070"/>
      <c r="S8" s="1070"/>
      <c r="T8" s="1070"/>
      <c r="U8" s="1070"/>
      <c r="V8" s="1070">
        <v>23</v>
      </c>
      <c r="W8" s="1070"/>
      <c r="X8" s="1070"/>
      <c r="Y8" s="1070"/>
      <c r="Z8" s="1070"/>
      <c r="AA8" s="1070" t="s">
        <v>483</v>
      </c>
      <c r="AB8" s="1070"/>
      <c r="AC8" s="1070"/>
      <c r="AD8" s="1070"/>
      <c r="AE8" s="1071"/>
      <c r="AF8" s="1063" t="s">
        <v>483</v>
      </c>
      <c r="AG8" s="1064"/>
      <c r="AH8" s="1064"/>
      <c r="AI8" s="1064"/>
      <c r="AJ8" s="1065"/>
      <c r="AK8" s="1112">
        <v>17</v>
      </c>
      <c r="AL8" s="1113"/>
      <c r="AM8" s="1113"/>
      <c r="AN8" s="1113"/>
      <c r="AO8" s="1113"/>
      <c r="AP8" s="1113">
        <v>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559</v>
      </c>
      <c r="BT8" s="1041"/>
      <c r="BU8" s="1041"/>
      <c r="BV8" s="1041"/>
      <c r="BW8" s="1041"/>
      <c r="BX8" s="1041"/>
      <c r="BY8" s="1041"/>
      <c r="BZ8" s="1041"/>
      <c r="CA8" s="1041"/>
      <c r="CB8" s="1041"/>
      <c r="CC8" s="1041"/>
      <c r="CD8" s="1041"/>
      <c r="CE8" s="1041"/>
      <c r="CF8" s="1041"/>
      <c r="CG8" s="1042"/>
      <c r="CH8" s="1015">
        <v>-12</v>
      </c>
      <c r="CI8" s="1016"/>
      <c r="CJ8" s="1016"/>
      <c r="CK8" s="1016"/>
      <c r="CL8" s="1017"/>
      <c r="CM8" s="1015">
        <v>-9</v>
      </c>
      <c r="CN8" s="1016"/>
      <c r="CO8" s="1016"/>
      <c r="CP8" s="1016"/>
      <c r="CQ8" s="1017"/>
      <c r="CR8" s="1015">
        <v>20</v>
      </c>
      <c r="CS8" s="1016"/>
      <c r="CT8" s="1016"/>
      <c r="CU8" s="1016"/>
      <c r="CV8" s="1017"/>
      <c r="CW8" s="1015">
        <v>17</v>
      </c>
      <c r="CX8" s="1016"/>
      <c r="CY8" s="1016"/>
      <c r="CZ8" s="1016"/>
      <c r="DA8" s="1017"/>
      <c r="DB8" s="1015" t="s">
        <v>483</v>
      </c>
      <c r="DC8" s="1016"/>
      <c r="DD8" s="1016"/>
      <c r="DE8" s="1016"/>
      <c r="DF8" s="1017"/>
      <c r="DG8" s="1015" t="s">
        <v>483</v>
      </c>
      <c r="DH8" s="1016"/>
      <c r="DI8" s="1016"/>
      <c r="DJ8" s="1016"/>
      <c r="DK8" s="1017"/>
      <c r="DL8" s="1015" t="s">
        <v>483</v>
      </c>
      <c r="DM8" s="1016"/>
      <c r="DN8" s="1016"/>
      <c r="DO8" s="1016"/>
      <c r="DP8" s="1017"/>
      <c r="DQ8" s="1015" t="s">
        <v>483</v>
      </c>
      <c r="DR8" s="1016"/>
      <c r="DS8" s="1016"/>
      <c r="DT8" s="1016"/>
      <c r="DU8" s="1017"/>
      <c r="DV8" s="1018"/>
      <c r="DW8" s="1019"/>
      <c r="DX8" s="1019"/>
      <c r="DY8" s="1019"/>
      <c r="DZ8" s="1020"/>
      <c r="EA8" s="205"/>
    </row>
    <row r="9" spans="1:131" s="206" customFormat="1" ht="26.25" customHeight="1" x14ac:dyDescent="0.15">
      <c r="A9" s="212">
        <v>3</v>
      </c>
      <c r="B9" s="1057" t="s">
        <v>363</v>
      </c>
      <c r="C9" s="1058"/>
      <c r="D9" s="1058"/>
      <c r="E9" s="1058"/>
      <c r="F9" s="1058"/>
      <c r="G9" s="1058"/>
      <c r="H9" s="1058"/>
      <c r="I9" s="1058"/>
      <c r="J9" s="1058"/>
      <c r="K9" s="1058"/>
      <c r="L9" s="1058"/>
      <c r="M9" s="1058"/>
      <c r="N9" s="1058"/>
      <c r="O9" s="1058"/>
      <c r="P9" s="1059"/>
      <c r="Q9" s="1069">
        <v>1</v>
      </c>
      <c r="R9" s="1070"/>
      <c r="S9" s="1070"/>
      <c r="T9" s="1070"/>
      <c r="U9" s="1070"/>
      <c r="V9" s="1070">
        <v>29</v>
      </c>
      <c r="W9" s="1070"/>
      <c r="X9" s="1070"/>
      <c r="Y9" s="1070"/>
      <c r="Z9" s="1070"/>
      <c r="AA9" s="1070">
        <v>-28</v>
      </c>
      <c r="AB9" s="1070"/>
      <c r="AC9" s="1070"/>
      <c r="AD9" s="1070"/>
      <c r="AE9" s="1071"/>
      <c r="AF9" s="1063">
        <v>-28</v>
      </c>
      <c r="AG9" s="1064"/>
      <c r="AH9" s="1064"/>
      <c r="AI9" s="1064"/>
      <c r="AJ9" s="1065"/>
      <c r="AK9" s="1112" t="s">
        <v>483</v>
      </c>
      <c r="AL9" s="1113"/>
      <c r="AM9" s="1113"/>
      <c r="AN9" s="1113"/>
      <c r="AO9" s="1113"/>
      <c r="AP9" s="1113">
        <v>5</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560</v>
      </c>
      <c r="BT9" s="1041"/>
      <c r="BU9" s="1041"/>
      <c r="BV9" s="1041"/>
      <c r="BW9" s="1041"/>
      <c r="BX9" s="1041"/>
      <c r="BY9" s="1041"/>
      <c r="BZ9" s="1041"/>
      <c r="CA9" s="1041"/>
      <c r="CB9" s="1041"/>
      <c r="CC9" s="1041"/>
      <c r="CD9" s="1041"/>
      <c r="CE9" s="1041"/>
      <c r="CF9" s="1041"/>
      <c r="CG9" s="1042"/>
      <c r="CH9" s="1015">
        <v>1</v>
      </c>
      <c r="CI9" s="1016"/>
      <c r="CJ9" s="1016"/>
      <c r="CK9" s="1016"/>
      <c r="CL9" s="1017"/>
      <c r="CM9" s="1015">
        <v>12083</v>
      </c>
      <c r="CN9" s="1016"/>
      <c r="CO9" s="1016"/>
      <c r="CP9" s="1016"/>
      <c r="CQ9" s="1017"/>
      <c r="CR9" s="1015">
        <v>0</v>
      </c>
      <c r="CS9" s="1016"/>
      <c r="CT9" s="1016"/>
      <c r="CU9" s="1016"/>
      <c r="CV9" s="1017"/>
      <c r="CW9" s="1015">
        <v>0</v>
      </c>
      <c r="CX9" s="1016"/>
      <c r="CY9" s="1016"/>
      <c r="CZ9" s="1016"/>
      <c r="DA9" s="1017"/>
      <c r="DB9" s="1015" t="s">
        <v>483</v>
      </c>
      <c r="DC9" s="1016"/>
      <c r="DD9" s="1016"/>
      <c r="DE9" s="1016"/>
      <c r="DF9" s="1017"/>
      <c r="DG9" s="1015" t="s">
        <v>483</v>
      </c>
      <c r="DH9" s="1016"/>
      <c r="DI9" s="1016"/>
      <c r="DJ9" s="1016"/>
      <c r="DK9" s="1017"/>
      <c r="DL9" s="1015" t="s">
        <v>483</v>
      </c>
      <c r="DM9" s="1016"/>
      <c r="DN9" s="1016"/>
      <c r="DO9" s="1016"/>
      <c r="DP9" s="1017"/>
      <c r="DQ9" s="1015" t="s">
        <v>483</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4">
        <v>17147</v>
      </c>
      <c r="R23" s="1095"/>
      <c r="S23" s="1095"/>
      <c r="T23" s="1095"/>
      <c r="U23" s="1095"/>
      <c r="V23" s="1095">
        <v>16213</v>
      </c>
      <c r="W23" s="1095"/>
      <c r="X23" s="1095"/>
      <c r="Y23" s="1095"/>
      <c r="Z23" s="1095"/>
      <c r="AA23" s="1095">
        <v>933</v>
      </c>
      <c r="AB23" s="1095"/>
      <c r="AC23" s="1095"/>
      <c r="AD23" s="1095"/>
      <c r="AE23" s="1096"/>
      <c r="AF23" s="1097">
        <v>801</v>
      </c>
      <c r="AG23" s="1095"/>
      <c r="AH23" s="1095"/>
      <c r="AI23" s="1095"/>
      <c r="AJ23" s="1098"/>
      <c r="AK23" s="1099"/>
      <c r="AL23" s="1100"/>
      <c r="AM23" s="1100"/>
      <c r="AN23" s="1100"/>
      <c r="AO23" s="1100"/>
      <c r="AP23" s="1095">
        <v>18342</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377</v>
      </c>
      <c r="C28" s="1077"/>
      <c r="D28" s="1077"/>
      <c r="E28" s="1077"/>
      <c r="F28" s="1077"/>
      <c r="G28" s="1077"/>
      <c r="H28" s="1077"/>
      <c r="I28" s="1077"/>
      <c r="J28" s="1077"/>
      <c r="K28" s="1077"/>
      <c r="L28" s="1077"/>
      <c r="M28" s="1077"/>
      <c r="N28" s="1077"/>
      <c r="O28" s="1077"/>
      <c r="P28" s="1078"/>
      <c r="Q28" s="1079">
        <v>4241</v>
      </c>
      <c r="R28" s="1080"/>
      <c r="S28" s="1080"/>
      <c r="T28" s="1080"/>
      <c r="U28" s="1080"/>
      <c r="V28" s="1080">
        <v>3957</v>
      </c>
      <c r="W28" s="1080"/>
      <c r="X28" s="1080"/>
      <c r="Y28" s="1080"/>
      <c r="Z28" s="1080"/>
      <c r="AA28" s="1080">
        <v>285</v>
      </c>
      <c r="AB28" s="1080"/>
      <c r="AC28" s="1080"/>
      <c r="AD28" s="1080"/>
      <c r="AE28" s="1081"/>
      <c r="AF28" s="1082">
        <v>285</v>
      </c>
      <c r="AG28" s="1080"/>
      <c r="AH28" s="1080"/>
      <c r="AI28" s="1080"/>
      <c r="AJ28" s="1083"/>
      <c r="AK28" s="1084">
        <v>284</v>
      </c>
      <c r="AL28" s="1072"/>
      <c r="AM28" s="1072"/>
      <c r="AN28" s="1072"/>
      <c r="AO28" s="1072"/>
      <c r="AP28" s="1072" t="s">
        <v>483</v>
      </c>
      <c r="AQ28" s="1072"/>
      <c r="AR28" s="1072"/>
      <c r="AS28" s="1072"/>
      <c r="AT28" s="1072"/>
      <c r="AU28" s="1072" t="s">
        <v>483</v>
      </c>
      <c r="AV28" s="1072"/>
      <c r="AW28" s="1072"/>
      <c r="AX28" s="1072"/>
      <c r="AY28" s="1072"/>
      <c r="AZ28" s="1073" t="s">
        <v>483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378</v>
      </c>
      <c r="C29" s="1058"/>
      <c r="D29" s="1058"/>
      <c r="E29" s="1058"/>
      <c r="F29" s="1058"/>
      <c r="G29" s="1058"/>
      <c r="H29" s="1058"/>
      <c r="I29" s="1058"/>
      <c r="J29" s="1058"/>
      <c r="K29" s="1058"/>
      <c r="L29" s="1058"/>
      <c r="M29" s="1058"/>
      <c r="N29" s="1058"/>
      <c r="O29" s="1058"/>
      <c r="P29" s="1059"/>
      <c r="Q29" s="1069">
        <v>3290</v>
      </c>
      <c r="R29" s="1070"/>
      <c r="S29" s="1070"/>
      <c r="T29" s="1070"/>
      <c r="U29" s="1070"/>
      <c r="V29" s="1070">
        <v>3203</v>
      </c>
      <c r="W29" s="1070"/>
      <c r="X29" s="1070"/>
      <c r="Y29" s="1070"/>
      <c r="Z29" s="1070"/>
      <c r="AA29" s="1070">
        <v>88</v>
      </c>
      <c r="AB29" s="1070"/>
      <c r="AC29" s="1070"/>
      <c r="AD29" s="1070"/>
      <c r="AE29" s="1071"/>
      <c r="AF29" s="1063">
        <v>88</v>
      </c>
      <c r="AG29" s="1064"/>
      <c r="AH29" s="1064"/>
      <c r="AI29" s="1064"/>
      <c r="AJ29" s="1065"/>
      <c r="AK29" s="1006">
        <v>483</v>
      </c>
      <c r="AL29" s="997"/>
      <c r="AM29" s="997"/>
      <c r="AN29" s="997"/>
      <c r="AO29" s="997"/>
      <c r="AP29" s="997" t="s">
        <v>483</v>
      </c>
      <c r="AQ29" s="997"/>
      <c r="AR29" s="997"/>
      <c r="AS29" s="997"/>
      <c r="AT29" s="997"/>
      <c r="AU29" s="997" t="s">
        <v>483</v>
      </c>
      <c r="AV29" s="997"/>
      <c r="AW29" s="997"/>
      <c r="AX29" s="997"/>
      <c r="AY29" s="997"/>
      <c r="AZ29" s="1068" t="s">
        <v>483</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379</v>
      </c>
      <c r="C30" s="1058"/>
      <c r="D30" s="1058"/>
      <c r="E30" s="1058"/>
      <c r="F30" s="1058"/>
      <c r="G30" s="1058"/>
      <c r="H30" s="1058"/>
      <c r="I30" s="1058"/>
      <c r="J30" s="1058"/>
      <c r="K30" s="1058"/>
      <c r="L30" s="1058"/>
      <c r="M30" s="1058"/>
      <c r="N30" s="1058"/>
      <c r="O30" s="1058"/>
      <c r="P30" s="1059"/>
      <c r="Q30" s="1069">
        <v>406</v>
      </c>
      <c r="R30" s="1070"/>
      <c r="S30" s="1070"/>
      <c r="T30" s="1070"/>
      <c r="U30" s="1070"/>
      <c r="V30" s="1070">
        <v>404</v>
      </c>
      <c r="W30" s="1070"/>
      <c r="X30" s="1070"/>
      <c r="Y30" s="1070"/>
      <c r="Z30" s="1070"/>
      <c r="AA30" s="1070">
        <v>1</v>
      </c>
      <c r="AB30" s="1070"/>
      <c r="AC30" s="1070"/>
      <c r="AD30" s="1070"/>
      <c r="AE30" s="1071"/>
      <c r="AF30" s="1063">
        <v>1</v>
      </c>
      <c r="AG30" s="1064"/>
      <c r="AH30" s="1064"/>
      <c r="AI30" s="1064"/>
      <c r="AJ30" s="1065"/>
      <c r="AK30" s="1006">
        <v>131</v>
      </c>
      <c r="AL30" s="997"/>
      <c r="AM30" s="997"/>
      <c r="AN30" s="997"/>
      <c r="AO30" s="997"/>
      <c r="AP30" s="997" t="s">
        <v>483</v>
      </c>
      <c r="AQ30" s="997"/>
      <c r="AR30" s="997"/>
      <c r="AS30" s="997"/>
      <c r="AT30" s="997"/>
      <c r="AU30" s="997" t="s">
        <v>483</v>
      </c>
      <c r="AV30" s="997"/>
      <c r="AW30" s="997"/>
      <c r="AX30" s="997"/>
      <c r="AY30" s="997"/>
      <c r="AZ30" s="1068" t="s">
        <v>483</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380</v>
      </c>
      <c r="C31" s="1058"/>
      <c r="D31" s="1058"/>
      <c r="E31" s="1058"/>
      <c r="F31" s="1058"/>
      <c r="G31" s="1058"/>
      <c r="H31" s="1058"/>
      <c r="I31" s="1058"/>
      <c r="J31" s="1058"/>
      <c r="K31" s="1058"/>
      <c r="L31" s="1058"/>
      <c r="M31" s="1058"/>
      <c r="N31" s="1058"/>
      <c r="O31" s="1058"/>
      <c r="P31" s="1059"/>
      <c r="Q31" s="1069">
        <v>734</v>
      </c>
      <c r="R31" s="1070"/>
      <c r="S31" s="1070"/>
      <c r="T31" s="1070"/>
      <c r="U31" s="1070"/>
      <c r="V31" s="1070">
        <v>659</v>
      </c>
      <c r="W31" s="1070"/>
      <c r="X31" s="1070"/>
      <c r="Y31" s="1070"/>
      <c r="Z31" s="1070"/>
      <c r="AA31" s="1070">
        <v>75</v>
      </c>
      <c r="AB31" s="1070"/>
      <c r="AC31" s="1070"/>
      <c r="AD31" s="1070"/>
      <c r="AE31" s="1071"/>
      <c r="AF31" s="1063">
        <v>525</v>
      </c>
      <c r="AG31" s="1064"/>
      <c r="AH31" s="1064"/>
      <c r="AI31" s="1064"/>
      <c r="AJ31" s="1065"/>
      <c r="AK31" s="1006">
        <v>242</v>
      </c>
      <c r="AL31" s="997"/>
      <c r="AM31" s="997"/>
      <c r="AN31" s="997"/>
      <c r="AO31" s="997"/>
      <c r="AP31" s="997">
        <v>2982</v>
      </c>
      <c r="AQ31" s="997"/>
      <c r="AR31" s="997"/>
      <c r="AS31" s="997"/>
      <c r="AT31" s="997"/>
      <c r="AU31" s="997">
        <v>1524</v>
      </c>
      <c r="AV31" s="997"/>
      <c r="AW31" s="997"/>
      <c r="AX31" s="997"/>
      <c r="AY31" s="997"/>
      <c r="AZ31" s="1068" t="s">
        <v>483</v>
      </c>
      <c r="BA31" s="1068"/>
      <c r="BB31" s="1068"/>
      <c r="BC31" s="1068"/>
      <c r="BD31" s="1068"/>
      <c r="BE31" s="1052" t="s">
        <v>544</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381</v>
      </c>
      <c r="C32" s="1058"/>
      <c r="D32" s="1058"/>
      <c r="E32" s="1058"/>
      <c r="F32" s="1058"/>
      <c r="G32" s="1058"/>
      <c r="H32" s="1058"/>
      <c r="I32" s="1058"/>
      <c r="J32" s="1058"/>
      <c r="K32" s="1058"/>
      <c r="L32" s="1058"/>
      <c r="M32" s="1058"/>
      <c r="N32" s="1058"/>
      <c r="O32" s="1058"/>
      <c r="P32" s="1059"/>
      <c r="Q32" s="1069">
        <v>3741</v>
      </c>
      <c r="R32" s="1070"/>
      <c r="S32" s="1070"/>
      <c r="T32" s="1070"/>
      <c r="U32" s="1070"/>
      <c r="V32" s="1070">
        <v>3868</v>
      </c>
      <c r="W32" s="1070"/>
      <c r="X32" s="1070"/>
      <c r="Y32" s="1070"/>
      <c r="Z32" s="1070"/>
      <c r="AA32" s="1070">
        <v>-127</v>
      </c>
      <c r="AB32" s="1070"/>
      <c r="AC32" s="1070"/>
      <c r="AD32" s="1070"/>
      <c r="AE32" s="1071"/>
      <c r="AF32" s="1063">
        <v>1301</v>
      </c>
      <c r="AG32" s="1064"/>
      <c r="AH32" s="1064"/>
      <c r="AI32" s="1064"/>
      <c r="AJ32" s="1065"/>
      <c r="AK32" s="1006">
        <v>851</v>
      </c>
      <c r="AL32" s="997"/>
      <c r="AM32" s="997"/>
      <c r="AN32" s="997"/>
      <c r="AO32" s="997"/>
      <c r="AP32" s="997">
        <v>3427</v>
      </c>
      <c r="AQ32" s="997"/>
      <c r="AR32" s="997"/>
      <c r="AS32" s="997"/>
      <c r="AT32" s="997"/>
      <c r="AU32" s="997">
        <v>2097</v>
      </c>
      <c r="AV32" s="997"/>
      <c r="AW32" s="997"/>
      <c r="AX32" s="997"/>
      <c r="AY32" s="997"/>
      <c r="AZ32" s="1068" t="s">
        <v>483</v>
      </c>
      <c r="BA32" s="1068"/>
      <c r="BB32" s="1068"/>
      <c r="BC32" s="1068"/>
      <c r="BD32" s="1068"/>
      <c r="BE32" s="1052" t="s">
        <v>544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382</v>
      </c>
      <c r="C33" s="1058"/>
      <c r="D33" s="1058"/>
      <c r="E33" s="1058"/>
      <c r="F33" s="1058"/>
      <c r="G33" s="1058"/>
      <c r="H33" s="1058"/>
      <c r="I33" s="1058"/>
      <c r="J33" s="1058"/>
      <c r="K33" s="1058"/>
      <c r="L33" s="1058"/>
      <c r="M33" s="1058"/>
      <c r="N33" s="1058"/>
      <c r="O33" s="1058"/>
      <c r="P33" s="1059"/>
      <c r="Q33" s="1069">
        <v>933</v>
      </c>
      <c r="R33" s="1070"/>
      <c r="S33" s="1070"/>
      <c r="T33" s="1070"/>
      <c r="U33" s="1070"/>
      <c r="V33" s="1070">
        <v>584</v>
      </c>
      <c r="W33" s="1070"/>
      <c r="X33" s="1070"/>
      <c r="Y33" s="1070"/>
      <c r="Z33" s="1070"/>
      <c r="AA33" s="1070">
        <v>349</v>
      </c>
      <c r="AB33" s="1070"/>
      <c r="AC33" s="1070"/>
      <c r="AD33" s="1070"/>
      <c r="AE33" s="1071"/>
      <c r="AF33" s="1063">
        <v>436</v>
      </c>
      <c r="AG33" s="1064"/>
      <c r="AH33" s="1064"/>
      <c r="AI33" s="1064"/>
      <c r="AJ33" s="1065"/>
      <c r="AK33" s="1006">
        <v>550</v>
      </c>
      <c r="AL33" s="997"/>
      <c r="AM33" s="997"/>
      <c r="AN33" s="997"/>
      <c r="AO33" s="997"/>
      <c r="AP33" s="997">
        <v>2845</v>
      </c>
      <c r="AQ33" s="997"/>
      <c r="AR33" s="997"/>
      <c r="AS33" s="997"/>
      <c r="AT33" s="997"/>
      <c r="AU33" s="997">
        <v>2507</v>
      </c>
      <c r="AV33" s="997"/>
      <c r="AW33" s="997"/>
      <c r="AX33" s="997"/>
      <c r="AY33" s="997"/>
      <c r="AZ33" s="1068" t="s">
        <v>483</v>
      </c>
      <c r="BA33" s="1068"/>
      <c r="BB33" s="1068"/>
      <c r="BC33" s="1068"/>
      <c r="BD33" s="1068"/>
      <c r="BE33" s="1052" t="s">
        <v>544</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383</v>
      </c>
      <c r="C34" s="1058"/>
      <c r="D34" s="1058"/>
      <c r="E34" s="1058"/>
      <c r="F34" s="1058"/>
      <c r="G34" s="1058"/>
      <c r="H34" s="1058"/>
      <c r="I34" s="1058"/>
      <c r="J34" s="1058"/>
      <c r="K34" s="1058"/>
      <c r="L34" s="1058"/>
      <c r="M34" s="1058"/>
      <c r="N34" s="1058"/>
      <c r="O34" s="1058"/>
      <c r="P34" s="1059"/>
      <c r="Q34" s="1069">
        <v>212</v>
      </c>
      <c r="R34" s="1070"/>
      <c r="S34" s="1070"/>
      <c r="T34" s="1070"/>
      <c r="U34" s="1070"/>
      <c r="V34" s="1070">
        <v>212</v>
      </c>
      <c r="W34" s="1070"/>
      <c r="X34" s="1070"/>
      <c r="Y34" s="1070"/>
      <c r="Z34" s="1070"/>
      <c r="AA34" s="1070" t="s">
        <v>483</v>
      </c>
      <c r="AB34" s="1070"/>
      <c r="AC34" s="1070"/>
      <c r="AD34" s="1070"/>
      <c r="AE34" s="1071"/>
      <c r="AF34" s="1063" t="s">
        <v>483</v>
      </c>
      <c r="AG34" s="1064"/>
      <c r="AH34" s="1064"/>
      <c r="AI34" s="1064"/>
      <c r="AJ34" s="1065"/>
      <c r="AK34" s="1006">
        <v>167</v>
      </c>
      <c r="AL34" s="997"/>
      <c r="AM34" s="997"/>
      <c r="AN34" s="997"/>
      <c r="AO34" s="997"/>
      <c r="AP34" s="997">
        <v>960</v>
      </c>
      <c r="AQ34" s="997"/>
      <c r="AR34" s="997"/>
      <c r="AS34" s="997"/>
      <c r="AT34" s="997"/>
      <c r="AU34" s="997">
        <v>840</v>
      </c>
      <c r="AV34" s="997"/>
      <c r="AW34" s="997"/>
      <c r="AX34" s="997"/>
      <c r="AY34" s="997"/>
      <c r="AZ34" s="1068" t="s">
        <v>483</v>
      </c>
      <c r="BA34" s="1068"/>
      <c r="BB34" s="1068"/>
      <c r="BC34" s="1068"/>
      <c r="BD34" s="1068"/>
      <c r="BE34" s="1052" t="s">
        <v>545</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384</v>
      </c>
      <c r="C35" s="1058"/>
      <c r="D35" s="1058"/>
      <c r="E35" s="1058"/>
      <c r="F35" s="1058"/>
      <c r="G35" s="1058"/>
      <c r="H35" s="1058"/>
      <c r="I35" s="1058"/>
      <c r="J35" s="1058"/>
      <c r="K35" s="1058"/>
      <c r="L35" s="1058"/>
      <c r="M35" s="1058"/>
      <c r="N35" s="1058"/>
      <c r="O35" s="1058"/>
      <c r="P35" s="1059"/>
      <c r="Q35" s="1069">
        <v>698</v>
      </c>
      <c r="R35" s="1070"/>
      <c r="S35" s="1070"/>
      <c r="T35" s="1070"/>
      <c r="U35" s="1070"/>
      <c r="V35" s="1070">
        <v>586</v>
      </c>
      <c r="W35" s="1070"/>
      <c r="X35" s="1070"/>
      <c r="Y35" s="1070"/>
      <c r="Z35" s="1070"/>
      <c r="AA35" s="1070">
        <v>111</v>
      </c>
      <c r="AB35" s="1070"/>
      <c r="AC35" s="1070"/>
      <c r="AD35" s="1070"/>
      <c r="AE35" s="1071"/>
      <c r="AF35" s="1063">
        <v>111</v>
      </c>
      <c r="AG35" s="1064"/>
      <c r="AH35" s="1064"/>
      <c r="AI35" s="1064"/>
      <c r="AJ35" s="1065"/>
      <c r="AK35" s="1006">
        <v>95</v>
      </c>
      <c r="AL35" s="997"/>
      <c r="AM35" s="997"/>
      <c r="AN35" s="997"/>
      <c r="AO35" s="997"/>
      <c r="AP35" s="997" t="s">
        <v>483</v>
      </c>
      <c r="AQ35" s="997"/>
      <c r="AR35" s="997"/>
      <c r="AS35" s="997"/>
      <c r="AT35" s="997"/>
      <c r="AU35" s="997" t="s">
        <v>483</v>
      </c>
      <c r="AV35" s="997"/>
      <c r="AW35" s="997"/>
      <c r="AX35" s="997"/>
      <c r="AY35" s="997"/>
      <c r="AZ35" s="1068" t="s">
        <v>483</v>
      </c>
      <c r="BA35" s="1068"/>
      <c r="BB35" s="1068"/>
      <c r="BC35" s="1068"/>
      <c r="BD35" s="1068"/>
      <c r="BE35" s="1052" t="s">
        <v>545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2747</v>
      </c>
      <c r="AG63" s="985"/>
      <c r="AH63" s="985"/>
      <c r="AI63" s="985"/>
      <c r="AJ63" s="1050"/>
      <c r="AK63" s="1051"/>
      <c r="AL63" s="989"/>
      <c r="AM63" s="989"/>
      <c r="AN63" s="989"/>
      <c r="AO63" s="989"/>
      <c r="AP63" s="985">
        <v>10214</v>
      </c>
      <c r="AQ63" s="985"/>
      <c r="AR63" s="985"/>
      <c r="AS63" s="985"/>
      <c r="AT63" s="985"/>
      <c r="AU63" s="985">
        <v>6968</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546</v>
      </c>
      <c r="C68" s="1012"/>
      <c r="D68" s="1012"/>
      <c r="E68" s="1012"/>
      <c r="F68" s="1012"/>
      <c r="G68" s="1012"/>
      <c r="H68" s="1012"/>
      <c r="I68" s="1012"/>
      <c r="J68" s="1012"/>
      <c r="K68" s="1012"/>
      <c r="L68" s="1012"/>
      <c r="M68" s="1012"/>
      <c r="N68" s="1012"/>
      <c r="O68" s="1012"/>
      <c r="P68" s="1013"/>
      <c r="Q68" s="1014">
        <v>291</v>
      </c>
      <c r="R68" s="1008"/>
      <c r="S68" s="1008"/>
      <c r="T68" s="1008"/>
      <c r="U68" s="1008"/>
      <c r="V68" s="1008">
        <v>283</v>
      </c>
      <c r="W68" s="1008"/>
      <c r="X68" s="1008"/>
      <c r="Y68" s="1008"/>
      <c r="Z68" s="1008"/>
      <c r="AA68" s="1008">
        <v>8</v>
      </c>
      <c r="AB68" s="1008"/>
      <c r="AC68" s="1008"/>
      <c r="AD68" s="1008"/>
      <c r="AE68" s="1008"/>
      <c r="AF68" s="1008">
        <v>8</v>
      </c>
      <c r="AG68" s="1008"/>
      <c r="AH68" s="1008"/>
      <c r="AI68" s="1008"/>
      <c r="AJ68" s="1008"/>
      <c r="AK68" s="1008" t="s">
        <v>483</v>
      </c>
      <c r="AL68" s="1008"/>
      <c r="AM68" s="1008"/>
      <c r="AN68" s="1008"/>
      <c r="AO68" s="1008"/>
      <c r="AP68" s="1008" t="s">
        <v>483</v>
      </c>
      <c r="AQ68" s="1008"/>
      <c r="AR68" s="1008"/>
      <c r="AS68" s="1008"/>
      <c r="AT68" s="1008"/>
      <c r="AU68" s="1008" t="s">
        <v>483</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547</v>
      </c>
      <c r="C69" s="1001"/>
      <c r="D69" s="1001"/>
      <c r="E69" s="1001"/>
      <c r="F69" s="1001"/>
      <c r="G69" s="1001"/>
      <c r="H69" s="1001"/>
      <c r="I69" s="1001"/>
      <c r="J69" s="1001"/>
      <c r="K69" s="1001"/>
      <c r="L69" s="1001"/>
      <c r="M69" s="1001"/>
      <c r="N69" s="1001"/>
      <c r="O69" s="1001"/>
      <c r="P69" s="1002"/>
      <c r="Q69" s="1003">
        <v>9</v>
      </c>
      <c r="R69" s="997"/>
      <c r="S69" s="997"/>
      <c r="T69" s="997"/>
      <c r="U69" s="997"/>
      <c r="V69" s="997">
        <v>4</v>
      </c>
      <c r="W69" s="997"/>
      <c r="X69" s="997"/>
      <c r="Y69" s="997"/>
      <c r="Z69" s="997"/>
      <c r="AA69" s="997">
        <v>5</v>
      </c>
      <c r="AB69" s="997"/>
      <c r="AC69" s="997"/>
      <c r="AD69" s="997"/>
      <c r="AE69" s="997"/>
      <c r="AF69" s="997">
        <v>5</v>
      </c>
      <c r="AG69" s="997"/>
      <c r="AH69" s="997"/>
      <c r="AI69" s="997"/>
      <c r="AJ69" s="997"/>
      <c r="AK69" s="997" t="s">
        <v>483</v>
      </c>
      <c r="AL69" s="997"/>
      <c r="AM69" s="997"/>
      <c r="AN69" s="997"/>
      <c r="AO69" s="997"/>
      <c r="AP69" s="997" t="s">
        <v>483</v>
      </c>
      <c r="AQ69" s="997"/>
      <c r="AR69" s="997"/>
      <c r="AS69" s="997"/>
      <c r="AT69" s="997"/>
      <c r="AU69" s="997" t="s">
        <v>483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548</v>
      </c>
      <c r="C70" s="1001"/>
      <c r="D70" s="1001"/>
      <c r="E70" s="1001"/>
      <c r="F70" s="1001"/>
      <c r="G70" s="1001"/>
      <c r="H70" s="1001"/>
      <c r="I70" s="1001"/>
      <c r="J70" s="1001"/>
      <c r="K70" s="1001"/>
      <c r="L70" s="1001"/>
      <c r="M70" s="1001"/>
      <c r="N70" s="1001"/>
      <c r="O70" s="1001"/>
      <c r="P70" s="1002"/>
      <c r="Q70" s="1003">
        <v>121</v>
      </c>
      <c r="R70" s="997"/>
      <c r="S70" s="997"/>
      <c r="T70" s="997"/>
      <c r="U70" s="997"/>
      <c r="V70" s="997">
        <v>121</v>
      </c>
      <c r="W70" s="997"/>
      <c r="X70" s="997"/>
      <c r="Y70" s="997"/>
      <c r="Z70" s="997"/>
      <c r="AA70" s="997">
        <v>0</v>
      </c>
      <c r="AB70" s="997"/>
      <c r="AC70" s="997"/>
      <c r="AD70" s="997"/>
      <c r="AE70" s="997"/>
      <c r="AF70" s="997">
        <v>0</v>
      </c>
      <c r="AG70" s="997"/>
      <c r="AH70" s="997"/>
      <c r="AI70" s="997"/>
      <c r="AJ70" s="997"/>
      <c r="AK70" s="997" t="s">
        <v>483</v>
      </c>
      <c r="AL70" s="997"/>
      <c r="AM70" s="997"/>
      <c r="AN70" s="997"/>
      <c r="AO70" s="997"/>
      <c r="AP70" s="997" t="s">
        <v>483</v>
      </c>
      <c r="AQ70" s="997"/>
      <c r="AR70" s="997"/>
      <c r="AS70" s="997"/>
      <c r="AT70" s="997"/>
      <c r="AU70" s="997" t="s">
        <v>483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549</v>
      </c>
      <c r="C71" s="1001"/>
      <c r="D71" s="1001"/>
      <c r="E71" s="1001"/>
      <c r="F71" s="1001"/>
      <c r="G71" s="1001"/>
      <c r="H71" s="1001"/>
      <c r="I71" s="1001"/>
      <c r="J71" s="1001"/>
      <c r="K71" s="1001"/>
      <c r="L71" s="1001"/>
      <c r="M71" s="1001"/>
      <c r="N71" s="1001"/>
      <c r="O71" s="1001"/>
      <c r="P71" s="1002"/>
      <c r="Q71" s="1003">
        <v>594</v>
      </c>
      <c r="R71" s="997"/>
      <c r="S71" s="997"/>
      <c r="T71" s="997"/>
      <c r="U71" s="997"/>
      <c r="V71" s="997">
        <v>588</v>
      </c>
      <c r="W71" s="997"/>
      <c r="X71" s="997"/>
      <c r="Y71" s="997"/>
      <c r="Z71" s="997"/>
      <c r="AA71" s="997">
        <v>6</v>
      </c>
      <c r="AB71" s="997"/>
      <c r="AC71" s="997"/>
      <c r="AD71" s="997"/>
      <c r="AE71" s="997"/>
      <c r="AF71" s="997">
        <v>6</v>
      </c>
      <c r="AG71" s="997"/>
      <c r="AH71" s="997"/>
      <c r="AI71" s="997"/>
      <c r="AJ71" s="997"/>
      <c r="AK71" s="997">
        <v>374</v>
      </c>
      <c r="AL71" s="997"/>
      <c r="AM71" s="997"/>
      <c r="AN71" s="997"/>
      <c r="AO71" s="997"/>
      <c r="AP71" s="997" t="s">
        <v>483</v>
      </c>
      <c r="AQ71" s="997"/>
      <c r="AR71" s="997"/>
      <c r="AS71" s="997"/>
      <c r="AT71" s="997"/>
      <c r="AU71" s="997" t="s">
        <v>483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550</v>
      </c>
      <c r="C72" s="1001"/>
      <c r="D72" s="1001"/>
      <c r="E72" s="1001"/>
      <c r="F72" s="1001"/>
      <c r="G72" s="1001"/>
      <c r="H72" s="1001"/>
      <c r="I72" s="1001"/>
      <c r="J72" s="1001"/>
      <c r="K72" s="1001"/>
      <c r="L72" s="1001"/>
      <c r="M72" s="1001"/>
      <c r="N72" s="1001"/>
      <c r="O72" s="1001"/>
      <c r="P72" s="1002"/>
      <c r="Q72" s="1003">
        <v>941</v>
      </c>
      <c r="R72" s="997"/>
      <c r="S72" s="997"/>
      <c r="T72" s="997"/>
      <c r="U72" s="997"/>
      <c r="V72" s="997">
        <v>834</v>
      </c>
      <c r="W72" s="997"/>
      <c r="X72" s="997"/>
      <c r="Y72" s="997"/>
      <c r="Z72" s="997"/>
      <c r="AA72" s="997">
        <v>108</v>
      </c>
      <c r="AB72" s="997"/>
      <c r="AC72" s="997"/>
      <c r="AD72" s="997"/>
      <c r="AE72" s="997"/>
      <c r="AF72" s="997">
        <v>108</v>
      </c>
      <c r="AG72" s="997"/>
      <c r="AH72" s="997"/>
      <c r="AI72" s="997"/>
      <c r="AJ72" s="997"/>
      <c r="AK72" s="997">
        <v>4</v>
      </c>
      <c r="AL72" s="997"/>
      <c r="AM72" s="997"/>
      <c r="AN72" s="997"/>
      <c r="AO72" s="997"/>
      <c r="AP72" s="997" t="s">
        <v>483</v>
      </c>
      <c r="AQ72" s="997"/>
      <c r="AR72" s="997"/>
      <c r="AS72" s="997"/>
      <c r="AT72" s="997"/>
      <c r="AU72" s="997" t="s">
        <v>483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551</v>
      </c>
      <c r="C73" s="1001"/>
      <c r="D73" s="1001"/>
      <c r="E73" s="1001"/>
      <c r="F73" s="1001"/>
      <c r="G73" s="1001"/>
      <c r="H73" s="1001"/>
      <c r="I73" s="1001"/>
      <c r="J73" s="1001"/>
      <c r="K73" s="1001"/>
      <c r="L73" s="1001"/>
      <c r="M73" s="1001"/>
      <c r="N73" s="1001"/>
      <c r="O73" s="1001"/>
      <c r="P73" s="1002"/>
      <c r="Q73" s="1003">
        <v>193</v>
      </c>
      <c r="R73" s="997"/>
      <c r="S73" s="997"/>
      <c r="T73" s="997"/>
      <c r="U73" s="997"/>
      <c r="V73" s="997">
        <v>191</v>
      </c>
      <c r="W73" s="997"/>
      <c r="X73" s="997"/>
      <c r="Y73" s="997"/>
      <c r="Z73" s="997"/>
      <c r="AA73" s="997">
        <v>1</v>
      </c>
      <c r="AB73" s="997"/>
      <c r="AC73" s="997"/>
      <c r="AD73" s="997"/>
      <c r="AE73" s="997"/>
      <c r="AF73" s="997">
        <v>1</v>
      </c>
      <c r="AG73" s="997"/>
      <c r="AH73" s="997"/>
      <c r="AI73" s="997"/>
      <c r="AJ73" s="997"/>
      <c r="AK73" s="997" t="s">
        <v>483</v>
      </c>
      <c r="AL73" s="997"/>
      <c r="AM73" s="997"/>
      <c r="AN73" s="997"/>
      <c r="AO73" s="997"/>
      <c r="AP73" s="997" t="s">
        <v>483</v>
      </c>
      <c r="AQ73" s="997"/>
      <c r="AR73" s="997"/>
      <c r="AS73" s="997"/>
      <c r="AT73" s="997"/>
      <c r="AU73" s="997" t="s">
        <v>483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552</v>
      </c>
      <c r="C74" s="1001"/>
      <c r="D74" s="1001"/>
      <c r="E74" s="1001"/>
      <c r="F74" s="1001"/>
      <c r="G74" s="1001"/>
      <c r="H74" s="1001"/>
      <c r="I74" s="1001"/>
      <c r="J74" s="1001"/>
      <c r="K74" s="1001"/>
      <c r="L74" s="1001"/>
      <c r="M74" s="1001"/>
      <c r="N74" s="1001"/>
      <c r="O74" s="1001"/>
      <c r="P74" s="1002"/>
      <c r="Q74" s="1003">
        <v>16</v>
      </c>
      <c r="R74" s="997"/>
      <c r="S74" s="997"/>
      <c r="T74" s="997"/>
      <c r="U74" s="997"/>
      <c r="V74" s="997">
        <v>10</v>
      </c>
      <c r="W74" s="997"/>
      <c r="X74" s="997"/>
      <c r="Y74" s="997"/>
      <c r="Z74" s="997"/>
      <c r="AA74" s="997">
        <v>6</v>
      </c>
      <c r="AB74" s="997"/>
      <c r="AC74" s="997"/>
      <c r="AD74" s="997"/>
      <c r="AE74" s="997"/>
      <c r="AF74" s="997">
        <v>6</v>
      </c>
      <c r="AG74" s="997"/>
      <c r="AH74" s="997"/>
      <c r="AI74" s="997"/>
      <c r="AJ74" s="997"/>
      <c r="AK74" s="997" t="s">
        <v>483</v>
      </c>
      <c r="AL74" s="997"/>
      <c r="AM74" s="997"/>
      <c r="AN74" s="997"/>
      <c r="AO74" s="997"/>
      <c r="AP74" s="997" t="s">
        <v>483</v>
      </c>
      <c r="AQ74" s="997"/>
      <c r="AR74" s="997"/>
      <c r="AS74" s="997"/>
      <c r="AT74" s="997"/>
      <c r="AU74" s="997" t="s">
        <v>483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553</v>
      </c>
      <c r="C75" s="1001"/>
      <c r="D75" s="1001"/>
      <c r="E75" s="1001"/>
      <c r="F75" s="1001"/>
      <c r="G75" s="1001"/>
      <c r="H75" s="1001"/>
      <c r="I75" s="1001"/>
      <c r="J75" s="1001"/>
      <c r="K75" s="1001"/>
      <c r="L75" s="1001"/>
      <c r="M75" s="1001"/>
      <c r="N75" s="1001"/>
      <c r="O75" s="1001"/>
      <c r="P75" s="1002"/>
      <c r="Q75" s="1004">
        <v>14</v>
      </c>
      <c r="R75" s="1005"/>
      <c r="S75" s="1005"/>
      <c r="T75" s="1005"/>
      <c r="U75" s="1006"/>
      <c r="V75" s="1007">
        <v>10</v>
      </c>
      <c r="W75" s="1005"/>
      <c r="X75" s="1005"/>
      <c r="Y75" s="1005"/>
      <c r="Z75" s="1006"/>
      <c r="AA75" s="1007">
        <v>4</v>
      </c>
      <c r="AB75" s="1005"/>
      <c r="AC75" s="1005"/>
      <c r="AD75" s="1005"/>
      <c r="AE75" s="1006"/>
      <c r="AF75" s="1007">
        <v>4</v>
      </c>
      <c r="AG75" s="1005"/>
      <c r="AH75" s="1005"/>
      <c r="AI75" s="1005"/>
      <c r="AJ75" s="1006"/>
      <c r="AK75" s="1007" t="s">
        <v>483</v>
      </c>
      <c r="AL75" s="1005"/>
      <c r="AM75" s="1005"/>
      <c r="AN75" s="1005"/>
      <c r="AO75" s="1006"/>
      <c r="AP75" s="1007" t="s">
        <v>483</v>
      </c>
      <c r="AQ75" s="1005"/>
      <c r="AR75" s="1005"/>
      <c r="AS75" s="1005"/>
      <c r="AT75" s="1006"/>
      <c r="AU75" s="1007" t="s">
        <v>483</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554</v>
      </c>
      <c r="C76" s="1001"/>
      <c r="D76" s="1001"/>
      <c r="E76" s="1001"/>
      <c r="F76" s="1001"/>
      <c r="G76" s="1001"/>
      <c r="H76" s="1001"/>
      <c r="I76" s="1001"/>
      <c r="J76" s="1001"/>
      <c r="K76" s="1001"/>
      <c r="L76" s="1001"/>
      <c r="M76" s="1001"/>
      <c r="N76" s="1001"/>
      <c r="O76" s="1001"/>
      <c r="P76" s="1002"/>
      <c r="Q76" s="1004">
        <v>48</v>
      </c>
      <c r="R76" s="1005"/>
      <c r="S76" s="1005"/>
      <c r="T76" s="1005"/>
      <c r="U76" s="1006"/>
      <c r="V76" s="1007">
        <v>48</v>
      </c>
      <c r="W76" s="1005"/>
      <c r="X76" s="1005"/>
      <c r="Y76" s="1005"/>
      <c r="Z76" s="1006"/>
      <c r="AA76" s="1007">
        <v>1</v>
      </c>
      <c r="AB76" s="1005"/>
      <c r="AC76" s="1005"/>
      <c r="AD76" s="1005"/>
      <c r="AE76" s="1006"/>
      <c r="AF76" s="1007">
        <v>1</v>
      </c>
      <c r="AG76" s="1005"/>
      <c r="AH76" s="1005"/>
      <c r="AI76" s="1005"/>
      <c r="AJ76" s="1006"/>
      <c r="AK76" s="1007">
        <v>3</v>
      </c>
      <c r="AL76" s="1005"/>
      <c r="AM76" s="1005"/>
      <c r="AN76" s="1005"/>
      <c r="AO76" s="1006"/>
      <c r="AP76" s="1007" t="s">
        <v>483</v>
      </c>
      <c r="AQ76" s="1005"/>
      <c r="AR76" s="1005"/>
      <c r="AS76" s="1005"/>
      <c r="AT76" s="1006"/>
      <c r="AU76" s="1007" t="s">
        <v>483</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555</v>
      </c>
      <c r="C77" s="1001"/>
      <c r="D77" s="1001"/>
      <c r="E77" s="1001"/>
      <c r="F77" s="1001"/>
      <c r="G77" s="1001"/>
      <c r="H77" s="1001"/>
      <c r="I77" s="1001"/>
      <c r="J77" s="1001"/>
      <c r="K77" s="1001"/>
      <c r="L77" s="1001"/>
      <c r="M77" s="1001"/>
      <c r="N77" s="1001"/>
      <c r="O77" s="1001"/>
      <c r="P77" s="1002"/>
      <c r="Q77" s="1004">
        <v>35</v>
      </c>
      <c r="R77" s="1005"/>
      <c r="S77" s="1005"/>
      <c r="T77" s="1005"/>
      <c r="U77" s="1006"/>
      <c r="V77" s="1007">
        <v>30</v>
      </c>
      <c r="W77" s="1005"/>
      <c r="X77" s="1005"/>
      <c r="Y77" s="1005"/>
      <c r="Z77" s="1006"/>
      <c r="AA77" s="1007">
        <v>5</v>
      </c>
      <c r="AB77" s="1005"/>
      <c r="AC77" s="1005"/>
      <c r="AD77" s="1005"/>
      <c r="AE77" s="1006"/>
      <c r="AF77" s="1007">
        <v>5</v>
      </c>
      <c r="AG77" s="1005"/>
      <c r="AH77" s="1005"/>
      <c r="AI77" s="1005"/>
      <c r="AJ77" s="1006"/>
      <c r="AK77" s="1007" t="s">
        <v>483</v>
      </c>
      <c r="AL77" s="1005"/>
      <c r="AM77" s="1005"/>
      <c r="AN77" s="1005"/>
      <c r="AO77" s="1006"/>
      <c r="AP77" s="1007" t="s">
        <v>483</v>
      </c>
      <c r="AQ77" s="1005"/>
      <c r="AR77" s="1005"/>
      <c r="AS77" s="1005"/>
      <c r="AT77" s="1006"/>
      <c r="AU77" s="1007" t="s">
        <v>483</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t="s">
        <v>556</v>
      </c>
      <c r="C78" s="1001"/>
      <c r="D78" s="1001"/>
      <c r="E78" s="1001"/>
      <c r="F78" s="1001"/>
      <c r="G78" s="1001"/>
      <c r="H78" s="1001"/>
      <c r="I78" s="1001"/>
      <c r="J78" s="1001"/>
      <c r="K78" s="1001"/>
      <c r="L78" s="1001"/>
      <c r="M78" s="1001"/>
      <c r="N78" s="1001"/>
      <c r="O78" s="1001"/>
      <c r="P78" s="1002"/>
      <c r="Q78" s="1003">
        <v>78</v>
      </c>
      <c r="R78" s="997"/>
      <c r="S78" s="997"/>
      <c r="T78" s="997"/>
      <c r="U78" s="997"/>
      <c r="V78" s="997">
        <v>76</v>
      </c>
      <c r="W78" s="997"/>
      <c r="X78" s="997"/>
      <c r="Y78" s="997"/>
      <c r="Z78" s="997"/>
      <c r="AA78" s="997">
        <v>2</v>
      </c>
      <c r="AB78" s="997"/>
      <c r="AC78" s="997"/>
      <c r="AD78" s="997"/>
      <c r="AE78" s="997"/>
      <c r="AF78" s="997">
        <v>2</v>
      </c>
      <c r="AG78" s="997"/>
      <c r="AH78" s="997"/>
      <c r="AI78" s="997"/>
      <c r="AJ78" s="997"/>
      <c r="AK78" s="997" t="s">
        <v>483</v>
      </c>
      <c r="AL78" s="997"/>
      <c r="AM78" s="997"/>
      <c r="AN78" s="997"/>
      <c r="AO78" s="997"/>
      <c r="AP78" s="997" t="s">
        <v>483</v>
      </c>
      <c r="AQ78" s="997"/>
      <c r="AR78" s="997"/>
      <c r="AS78" s="997"/>
      <c r="AT78" s="997"/>
      <c r="AU78" s="997" t="s">
        <v>483</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t="s">
        <v>557</v>
      </c>
      <c r="C79" s="1001"/>
      <c r="D79" s="1001"/>
      <c r="E79" s="1001"/>
      <c r="F79" s="1001"/>
      <c r="G79" s="1001"/>
      <c r="H79" s="1001"/>
      <c r="I79" s="1001"/>
      <c r="J79" s="1001"/>
      <c r="K79" s="1001"/>
      <c r="L79" s="1001"/>
      <c r="M79" s="1001"/>
      <c r="N79" s="1001"/>
      <c r="O79" s="1001"/>
      <c r="P79" s="1002"/>
      <c r="Q79" s="1003">
        <v>234938</v>
      </c>
      <c r="R79" s="997"/>
      <c r="S79" s="997"/>
      <c r="T79" s="997"/>
      <c r="U79" s="997"/>
      <c r="V79" s="997">
        <v>229219</v>
      </c>
      <c r="W79" s="997"/>
      <c r="X79" s="997"/>
      <c r="Y79" s="997"/>
      <c r="Z79" s="997"/>
      <c r="AA79" s="997">
        <v>5719</v>
      </c>
      <c r="AB79" s="997"/>
      <c r="AC79" s="997"/>
      <c r="AD79" s="997"/>
      <c r="AE79" s="997"/>
      <c r="AF79" s="997">
        <v>5719</v>
      </c>
      <c r="AG79" s="997"/>
      <c r="AH79" s="997"/>
      <c r="AI79" s="997"/>
      <c r="AJ79" s="997"/>
      <c r="AK79" s="997">
        <v>194</v>
      </c>
      <c r="AL79" s="997"/>
      <c r="AM79" s="997"/>
      <c r="AN79" s="997"/>
      <c r="AO79" s="997"/>
      <c r="AP79" s="997" t="s">
        <v>483</v>
      </c>
      <c r="AQ79" s="997"/>
      <c r="AR79" s="997"/>
      <c r="AS79" s="997"/>
      <c r="AT79" s="997"/>
      <c r="AU79" s="997" t="s">
        <v>483</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5864</v>
      </c>
      <c r="AG88" s="985"/>
      <c r="AH88" s="985"/>
      <c r="AI88" s="985"/>
      <c r="AJ88" s="985"/>
      <c r="AK88" s="989"/>
      <c r="AL88" s="989"/>
      <c r="AM88" s="989"/>
      <c r="AN88" s="989"/>
      <c r="AO88" s="989"/>
      <c r="AP88" s="985" t="s">
        <v>483</v>
      </c>
      <c r="AQ88" s="985"/>
      <c r="AR88" s="985"/>
      <c r="AS88" s="985"/>
      <c r="AT88" s="985"/>
      <c r="AU88" s="985" t="s">
        <v>483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70</v>
      </c>
      <c r="CS102" s="977"/>
      <c r="CT102" s="977"/>
      <c r="CU102" s="977"/>
      <c r="CV102" s="978"/>
      <c r="CW102" s="976">
        <v>17</v>
      </c>
      <c r="CX102" s="977"/>
      <c r="CY102" s="977"/>
      <c r="CZ102" s="977"/>
      <c r="DA102" s="978"/>
      <c r="DB102" s="976" t="s">
        <v>483</v>
      </c>
      <c r="DC102" s="977"/>
      <c r="DD102" s="977"/>
      <c r="DE102" s="977"/>
      <c r="DF102" s="978"/>
      <c r="DG102" s="976" t="s">
        <v>483</v>
      </c>
      <c r="DH102" s="977"/>
      <c r="DI102" s="977"/>
      <c r="DJ102" s="977"/>
      <c r="DK102" s="978"/>
      <c r="DL102" s="976" t="s">
        <v>483</v>
      </c>
      <c r="DM102" s="977"/>
      <c r="DN102" s="977"/>
      <c r="DO102" s="977"/>
      <c r="DP102" s="978"/>
      <c r="DQ102" s="976" t="s">
        <v>483</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284</v>
      </c>
      <c r="AG109" s="918"/>
      <c r="AH109" s="918"/>
      <c r="AI109" s="918"/>
      <c r="AJ109" s="919"/>
      <c r="AK109" s="920" t="s">
        <v>283</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284</v>
      </c>
      <c r="BW109" s="918"/>
      <c r="BX109" s="918"/>
      <c r="BY109" s="918"/>
      <c r="BZ109" s="919"/>
      <c r="CA109" s="920" t="s">
        <v>283</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284</v>
      </c>
      <c r="DM109" s="918"/>
      <c r="DN109" s="918"/>
      <c r="DO109" s="918"/>
      <c r="DP109" s="919"/>
      <c r="DQ109" s="920" t="s">
        <v>283</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2225686</v>
      </c>
      <c r="AB110" s="903"/>
      <c r="AC110" s="903"/>
      <c r="AD110" s="903"/>
      <c r="AE110" s="904"/>
      <c r="AF110" s="905">
        <v>2194088</v>
      </c>
      <c r="AG110" s="903"/>
      <c r="AH110" s="903"/>
      <c r="AI110" s="903"/>
      <c r="AJ110" s="904"/>
      <c r="AK110" s="905">
        <v>2120523</v>
      </c>
      <c r="AL110" s="903"/>
      <c r="AM110" s="903"/>
      <c r="AN110" s="903"/>
      <c r="AO110" s="904"/>
      <c r="AP110" s="906">
        <v>24.2</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19385766</v>
      </c>
      <c r="BR110" s="830"/>
      <c r="BS110" s="830"/>
      <c r="BT110" s="830"/>
      <c r="BU110" s="830"/>
      <c r="BV110" s="830">
        <v>18877038</v>
      </c>
      <c r="BW110" s="830"/>
      <c r="BX110" s="830"/>
      <c r="BY110" s="830"/>
      <c r="BZ110" s="830"/>
      <c r="CA110" s="830">
        <v>18341948</v>
      </c>
      <c r="CB110" s="830"/>
      <c r="CC110" s="830"/>
      <c r="CD110" s="830"/>
      <c r="CE110" s="830"/>
      <c r="CF110" s="891">
        <v>209.4</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x14ac:dyDescent="0.15">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286874</v>
      </c>
      <c r="BR111" s="801"/>
      <c r="BS111" s="801"/>
      <c r="BT111" s="801"/>
      <c r="BU111" s="801"/>
      <c r="BV111" s="801">
        <v>211651</v>
      </c>
      <c r="BW111" s="801"/>
      <c r="BX111" s="801"/>
      <c r="BY111" s="801"/>
      <c r="BZ111" s="801"/>
      <c r="CA111" s="801">
        <v>158140</v>
      </c>
      <c r="CB111" s="801"/>
      <c r="CC111" s="801"/>
      <c r="CD111" s="801"/>
      <c r="CE111" s="801"/>
      <c r="CF111" s="878">
        <v>1.8</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8389536</v>
      </c>
      <c r="BR112" s="801"/>
      <c r="BS112" s="801"/>
      <c r="BT112" s="801"/>
      <c r="BU112" s="801"/>
      <c r="BV112" s="801">
        <v>7494634</v>
      </c>
      <c r="BW112" s="801"/>
      <c r="BX112" s="801"/>
      <c r="BY112" s="801"/>
      <c r="BZ112" s="801"/>
      <c r="CA112" s="801">
        <v>6967514</v>
      </c>
      <c r="CB112" s="801"/>
      <c r="CC112" s="801"/>
      <c r="CD112" s="801"/>
      <c r="CE112" s="801"/>
      <c r="CF112" s="878">
        <v>79.5</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968628</v>
      </c>
      <c r="AB113" s="939"/>
      <c r="AC113" s="939"/>
      <c r="AD113" s="939"/>
      <c r="AE113" s="940"/>
      <c r="AF113" s="941">
        <v>920695</v>
      </c>
      <c r="AG113" s="939"/>
      <c r="AH113" s="939"/>
      <c r="AI113" s="939"/>
      <c r="AJ113" s="940"/>
      <c r="AK113" s="941">
        <v>919781</v>
      </c>
      <c r="AL113" s="939"/>
      <c r="AM113" s="939"/>
      <c r="AN113" s="939"/>
      <c r="AO113" s="940"/>
      <c r="AP113" s="942">
        <v>10.5</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1935</v>
      </c>
      <c r="BR113" s="801"/>
      <c r="BS113" s="801"/>
      <c r="BT113" s="801"/>
      <c r="BU113" s="801"/>
      <c r="BV113" s="801" t="s">
        <v>109</v>
      </c>
      <c r="BW113" s="801"/>
      <c r="BX113" s="801"/>
      <c r="BY113" s="801"/>
      <c r="BZ113" s="801"/>
      <c r="CA113" s="801" t="s">
        <v>109</v>
      </c>
      <c r="CB113" s="801"/>
      <c r="CC113" s="801"/>
      <c r="CD113" s="801"/>
      <c r="CE113" s="801"/>
      <c r="CF113" s="878" t="s">
        <v>109</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3961</v>
      </c>
      <c r="AB114" s="814"/>
      <c r="AC114" s="814"/>
      <c r="AD114" s="814"/>
      <c r="AE114" s="815"/>
      <c r="AF114" s="816">
        <v>1991</v>
      </c>
      <c r="AG114" s="814"/>
      <c r="AH114" s="814"/>
      <c r="AI114" s="814"/>
      <c r="AJ114" s="815"/>
      <c r="AK114" s="816" t="s">
        <v>109</v>
      </c>
      <c r="AL114" s="814"/>
      <c r="AM114" s="814"/>
      <c r="AN114" s="814"/>
      <c r="AO114" s="815"/>
      <c r="AP114" s="784" t="s">
        <v>109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3546657</v>
      </c>
      <c r="BR114" s="801"/>
      <c r="BS114" s="801"/>
      <c r="BT114" s="801"/>
      <c r="BU114" s="801"/>
      <c r="BV114" s="801">
        <v>3173162</v>
      </c>
      <c r="BW114" s="801"/>
      <c r="BX114" s="801"/>
      <c r="BY114" s="801"/>
      <c r="BZ114" s="801"/>
      <c r="CA114" s="801">
        <v>3089552</v>
      </c>
      <c r="CB114" s="801"/>
      <c r="CC114" s="801"/>
      <c r="CD114" s="801"/>
      <c r="CE114" s="801"/>
      <c r="CF114" s="878">
        <v>35.299999999999997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116445</v>
      </c>
      <c r="AB115" s="939"/>
      <c r="AC115" s="939"/>
      <c r="AD115" s="939"/>
      <c r="AE115" s="940"/>
      <c r="AF115" s="941">
        <v>76210</v>
      </c>
      <c r="AG115" s="939"/>
      <c r="AH115" s="939"/>
      <c r="AI115" s="939"/>
      <c r="AJ115" s="940"/>
      <c r="AK115" s="941">
        <v>55391</v>
      </c>
      <c r="AL115" s="939"/>
      <c r="AM115" s="939"/>
      <c r="AN115" s="939"/>
      <c r="AO115" s="940"/>
      <c r="AP115" s="942">
        <v>0.6</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6400</v>
      </c>
      <c r="DH116" s="814"/>
      <c r="DI116" s="814"/>
      <c r="DJ116" s="814"/>
      <c r="DK116" s="815"/>
      <c r="DL116" s="816">
        <v>4800</v>
      </c>
      <c r="DM116" s="814"/>
      <c r="DN116" s="814"/>
      <c r="DO116" s="814"/>
      <c r="DP116" s="815"/>
      <c r="DQ116" s="816">
        <v>3200</v>
      </c>
      <c r="DR116" s="814"/>
      <c r="DS116" s="814"/>
      <c r="DT116" s="814"/>
      <c r="DU116" s="815"/>
      <c r="DV116" s="784">
        <v>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3314720</v>
      </c>
      <c r="AB117" s="925"/>
      <c r="AC117" s="925"/>
      <c r="AD117" s="925"/>
      <c r="AE117" s="926"/>
      <c r="AF117" s="928">
        <v>3192984</v>
      </c>
      <c r="AG117" s="925"/>
      <c r="AH117" s="925"/>
      <c r="AI117" s="925"/>
      <c r="AJ117" s="926"/>
      <c r="AK117" s="928">
        <v>3095695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284</v>
      </c>
      <c r="AG118" s="918"/>
      <c r="AH118" s="918"/>
      <c r="AI118" s="918"/>
      <c r="AJ118" s="919"/>
      <c r="AK118" s="920" t="s">
        <v>283</v>
      </c>
      <c r="AL118" s="918"/>
      <c r="AM118" s="918"/>
      <c r="AN118" s="918"/>
      <c r="AO118" s="919"/>
      <c r="AP118" s="921" t="s">
        <v>400</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430</v>
      </c>
      <c r="BP118" s="868"/>
      <c r="BQ118" s="887">
        <v>31610768</v>
      </c>
      <c r="BR118" s="888"/>
      <c r="BS118" s="888"/>
      <c r="BT118" s="888"/>
      <c r="BU118" s="888"/>
      <c r="BV118" s="888">
        <v>29756485</v>
      </c>
      <c r="BW118" s="888"/>
      <c r="BX118" s="888"/>
      <c r="BY118" s="888"/>
      <c r="BZ118" s="888"/>
      <c r="CA118" s="888">
        <v>28557154</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5058604</v>
      </c>
      <c r="BR119" s="830"/>
      <c r="BS119" s="830"/>
      <c r="BT119" s="830"/>
      <c r="BU119" s="830"/>
      <c r="BV119" s="830">
        <v>5952297</v>
      </c>
      <c r="BW119" s="830"/>
      <c r="BX119" s="830"/>
      <c r="BY119" s="830"/>
      <c r="BZ119" s="830"/>
      <c r="CA119" s="830">
        <v>6522670</v>
      </c>
      <c r="CB119" s="830"/>
      <c r="CC119" s="830"/>
      <c r="CD119" s="830"/>
      <c r="CE119" s="830"/>
      <c r="CF119" s="891">
        <v>74.5</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280474</v>
      </c>
      <c r="DH119" s="747"/>
      <c r="DI119" s="747"/>
      <c r="DJ119" s="747"/>
      <c r="DK119" s="748"/>
      <c r="DL119" s="749">
        <v>206851</v>
      </c>
      <c r="DM119" s="747"/>
      <c r="DN119" s="747"/>
      <c r="DO119" s="747"/>
      <c r="DP119" s="748"/>
      <c r="DQ119" s="749">
        <v>154940</v>
      </c>
      <c r="DR119" s="747"/>
      <c r="DS119" s="747"/>
      <c r="DT119" s="747"/>
      <c r="DU119" s="748"/>
      <c r="DV119" s="837">
        <v>1.8</v>
      </c>
      <c r="DW119" s="838"/>
      <c r="DX119" s="838"/>
      <c r="DY119" s="838"/>
      <c r="DZ119" s="839"/>
    </row>
    <row r="120" spans="1:130" s="197" customFormat="1" ht="26.25" customHeight="1" x14ac:dyDescent="0.15">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2212721</v>
      </c>
      <c r="BR120" s="801"/>
      <c r="BS120" s="801"/>
      <c r="BT120" s="801"/>
      <c r="BU120" s="801"/>
      <c r="BV120" s="801">
        <v>1985366</v>
      </c>
      <c r="BW120" s="801"/>
      <c r="BX120" s="801"/>
      <c r="BY120" s="801"/>
      <c r="BZ120" s="801"/>
      <c r="CA120" s="801">
        <v>1830238</v>
      </c>
      <c r="CB120" s="801"/>
      <c r="CC120" s="801"/>
      <c r="CD120" s="801"/>
      <c r="CE120" s="801"/>
      <c r="CF120" s="878">
        <v>20.9</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3249601</v>
      </c>
      <c r="DH120" s="830"/>
      <c r="DI120" s="830"/>
      <c r="DJ120" s="830"/>
      <c r="DK120" s="830"/>
      <c r="DL120" s="830">
        <v>2810050</v>
      </c>
      <c r="DM120" s="830"/>
      <c r="DN120" s="830"/>
      <c r="DO120" s="830"/>
      <c r="DP120" s="830"/>
      <c r="DQ120" s="830">
        <v>2506613</v>
      </c>
      <c r="DR120" s="830"/>
      <c r="DS120" s="830"/>
      <c r="DT120" s="830"/>
      <c r="DU120" s="830"/>
      <c r="DV120" s="831">
        <v>28.6</v>
      </c>
      <c r="DW120" s="831"/>
      <c r="DX120" s="831"/>
      <c r="DY120" s="831"/>
      <c r="DZ120" s="832"/>
    </row>
    <row r="121" spans="1:130" s="197" customFormat="1" ht="26.25" customHeight="1" x14ac:dyDescent="0.15">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14761428</v>
      </c>
      <c r="BR121" s="888"/>
      <c r="BS121" s="888"/>
      <c r="BT121" s="888"/>
      <c r="BU121" s="888"/>
      <c r="BV121" s="888">
        <v>15018616</v>
      </c>
      <c r="BW121" s="888"/>
      <c r="BX121" s="888"/>
      <c r="BY121" s="888"/>
      <c r="BZ121" s="888"/>
      <c r="CA121" s="888">
        <v>15121231</v>
      </c>
      <c r="CB121" s="888"/>
      <c r="CC121" s="888"/>
      <c r="CD121" s="888"/>
      <c r="CE121" s="888"/>
      <c r="CF121" s="889">
        <v>172.6</v>
      </c>
      <c r="CG121" s="890"/>
      <c r="CH121" s="890"/>
      <c r="CI121" s="890"/>
      <c r="CJ121" s="890"/>
      <c r="CK121" s="881"/>
      <c r="CL121" s="842"/>
      <c r="CM121" s="842"/>
      <c r="CN121" s="842"/>
      <c r="CO121" s="843"/>
      <c r="CP121" s="858" t="s">
        <v>440</v>
      </c>
      <c r="CQ121" s="859"/>
      <c r="CR121" s="859"/>
      <c r="CS121" s="859"/>
      <c r="CT121" s="859"/>
      <c r="CU121" s="859"/>
      <c r="CV121" s="859"/>
      <c r="CW121" s="859"/>
      <c r="CX121" s="859"/>
      <c r="CY121" s="859"/>
      <c r="CZ121" s="859"/>
      <c r="DA121" s="859"/>
      <c r="DB121" s="859"/>
      <c r="DC121" s="859"/>
      <c r="DD121" s="859"/>
      <c r="DE121" s="859"/>
      <c r="DF121" s="860"/>
      <c r="DG121" s="800">
        <v>2650444</v>
      </c>
      <c r="DH121" s="801"/>
      <c r="DI121" s="801"/>
      <c r="DJ121" s="801"/>
      <c r="DK121" s="801"/>
      <c r="DL121" s="801">
        <v>2377760</v>
      </c>
      <c r="DM121" s="801"/>
      <c r="DN121" s="801"/>
      <c r="DO121" s="801"/>
      <c r="DP121" s="801"/>
      <c r="DQ121" s="801">
        <v>2097416</v>
      </c>
      <c r="DR121" s="801"/>
      <c r="DS121" s="801"/>
      <c r="DT121" s="801"/>
      <c r="DU121" s="801"/>
      <c r="DV121" s="853">
        <v>23.9</v>
      </c>
      <c r="DW121" s="853"/>
      <c r="DX121" s="853"/>
      <c r="DY121" s="853"/>
      <c r="DZ121" s="854"/>
    </row>
    <row r="122" spans="1:130" s="197" customFormat="1" ht="26.25" customHeight="1" x14ac:dyDescent="0.15">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22032753</v>
      </c>
      <c r="BR122" s="870"/>
      <c r="BS122" s="870"/>
      <c r="BT122" s="870"/>
      <c r="BU122" s="870"/>
      <c r="BV122" s="870">
        <v>22956279</v>
      </c>
      <c r="BW122" s="870"/>
      <c r="BX122" s="870"/>
      <c r="BY122" s="870"/>
      <c r="BZ122" s="870"/>
      <c r="CA122" s="870">
        <v>23474139</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1477606</v>
      </c>
      <c r="DH122" s="801"/>
      <c r="DI122" s="801"/>
      <c r="DJ122" s="801"/>
      <c r="DK122" s="801"/>
      <c r="DL122" s="801">
        <v>1385212</v>
      </c>
      <c r="DM122" s="801"/>
      <c r="DN122" s="801"/>
      <c r="DO122" s="801"/>
      <c r="DP122" s="801"/>
      <c r="DQ122" s="801">
        <v>1523831</v>
      </c>
      <c r="DR122" s="801"/>
      <c r="DS122" s="801"/>
      <c r="DT122" s="801"/>
      <c r="DU122" s="801"/>
      <c r="DV122" s="853">
        <v>17.399999999999999</v>
      </c>
      <c r="DW122" s="853"/>
      <c r="DX122" s="853"/>
      <c r="DY122" s="853"/>
      <c r="DZ122" s="854"/>
    </row>
    <row r="123" spans="1:130" s="197" customFormat="1" ht="26.25" customHeight="1" thickBot="1" x14ac:dyDescent="0.2">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1575</v>
      </c>
      <c r="AB123" s="814"/>
      <c r="AC123" s="814"/>
      <c r="AD123" s="814"/>
      <c r="AE123" s="815"/>
      <c r="AF123" s="816">
        <v>1579</v>
      </c>
      <c r="AG123" s="814"/>
      <c r="AH123" s="814"/>
      <c r="AI123" s="814"/>
      <c r="AJ123" s="815"/>
      <c r="AK123" s="816">
        <v>1583</v>
      </c>
      <c r="AL123" s="814"/>
      <c r="AM123" s="814"/>
      <c r="AN123" s="814"/>
      <c r="AO123" s="815"/>
      <c r="AP123" s="784">
        <v>0</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106.8</v>
      </c>
      <c r="BR123" s="862"/>
      <c r="BS123" s="862"/>
      <c r="BT123" s="862"/>
      <c r="BU123" s="862"/>
      <c r="BV123" s="862">
        <v>78.2</v>
      </c>
      <c r="BW123" s="862"/>
      <c r="BX123" s="862"/>
      <c r="BY123" s="862"/>
      <c r="BZ123" s="862"/>
      <c r="CA123" s="862">
        <v>58</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v>1011885</v>
      </c>
      <c r="DH123" s="814"/>
      <c r="DI123" s="814"/>
      <c r="DJ123" s="814"/>
      <c r="DK123" s="815"/>
      <c r="DL123" s="816">
        <v>921612</v>
      </c>
      <c r="DM123" s="814"/>
      <c r="DN123" s="814"/>
      <c r="DO123" s="814"/>
      <c r="DP123" s="815"/>
      <c r="DQ123" s="816">
        <v>839654</v>
      </c>
      <c r="DR123" s="814"/>
      <c r="DS123" s="814"/>
      <c r="DT123" s="814"/>
      <c r="DU123" s="815"/>
      <c r="DV123" s="784">
        <v>9.6</v>
      </c>
      <c r="DW123" s="785"/>
      <c r="DX123" s="785"/>
      <c r="DY123" s="785"/>
      <c r="DZ123" s="786"/>
    </row>
    <row r="124" spans="1:130" s="197" customFormat="1" ht="26.25" customHeight="1" x14ac:dyDescent="0.15">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445</v>
      </c>
      <c r="AB124" s="814"/>
      <c r="AC124" s="814"/>
      <c r="AD124" s="814"/>
      <c r="AE124" s="815"/>
      <c r="AF124" s="816" t="s">
        <v>445</v>
      </c>
      <c r="AG124" s="814"/>
      <c r="AH124" s="814"/>
      <c r="AI124" s="814"/>
      <c r="AJ124" s="815"/>
      <c r="AK124" s="816" t="s">
        <v>445</v>
      </c>
      <c r="AL124" s="814"/>
      <c r="AM124" s="814"/>
      <c r="AN124" s="814"/>
      <c r="AO124" s="815"/>
      <c r="AP124" s="784" t="s">
        <v>445</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t="s">
        <v>445</v>
      </c>
      <c r="DH124" s="747"/>
      <c r="DI124" s="747"/>
      <c r="DJ124" s="747"/>
      <c r="DK124" s="748"/>
      <c r="DL124" s="749" t="s">
        <v>445</v>
      </c>
      <c r="DM124" s="747"/>
      <c r="DN124" s="747"/>
      <c r="DO124" s="747"/>
      <c r="DP124" s="748"/>
      <c r="DQ124" s="749" t="s">
        <v>445</v>
      </c>
      <c r="DR124" s="747"/>
      <c r="DS124" s="747"/>
      <c r="DT124" s="747"/>
      <c r="DU124" s="748"/>
      <c r="DV124" s="837" t="s">
        <v>445</v>
      </c>
      <c r="DW124" s="838"/>
      <c r="DX124" s="838"/>
      <c r="DY124" s="838"/>
      <c r="DZ124" s="839"/>
    </row>
    <row r="125" spans="1:130" s="197" customFormat="1" ht="26.25" customHeight="1" thickBot="1" x14ac:dyDescent="0.2">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445</v>
      </c>
      <c r="AB125" s="814"/>
      <c r="AC125" s="814"/>
      <c r="AD125" s="814"/>
      <c r="AE125" s="815"/>
      <c r="AF125" s="816" t="s">
        <v>445</v>
      </c>
      <c r="AG125" s="814"/>
      <c r="AH125" s="814"/>
      <c r="AI125" s="814"/>
      <c r="AJ125" s="815"/>
      <c r="AK125" s="816" t="s">
        <v>445</v>
      </c>
      <c r="AL125" s="814"/>
      <c r="AM125" s="814"/>
      <c r="AN125" s="814"/>
      <c r="AO125" s="815"/>
      <c r="AP125" s="784" t="s">
        <v>445</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445</v>
      </c>
      <c r="DH125" s="830"/>
      <c r="DI125" s="830"/>
      <c r="DJ125" s="830"/>
      <c r="DK125" s="830"/>
      <c r="DL125" s="830" t="s">
        <v>445</v>
      </c>
      <c r="DM125" s="830"/>
      <c r="DN125" s="830"/>
      <c r="DO125" s="830"/>
      <c r="DP125" s="830"/>
      <c r="DQ125" s="830" t="s">
        <v>445</v>
      </c>
      <c r="DR125" s="830"/>
      <c r="DS125" s="830"/>
      <c r="DT125" s="830"/>
      <c r="DU125" s="830"/>
      <c r="DV125" s="831" t="s">
        <v>445</v>
      </c>
      <c r="DW125" s="831"/>
      <c r="DX125" s="831"/>
      <c r="DY125" s="831"/>
      <c r="DZ125" s="832"/>
    </row>
    <row r="126" spans="1:130" s="197" customFormat="1" ht="26.25" customHeight="1" x14ac:dyDescent="0.15">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3712</v>
      </c>
      <c r="AB126" s="814"/>
      <c r="AC126" s="814"/>
      <c r="AD126" s="814"/>
      <c r="AE126" s="815"/>
      <c r="AF126" s="816">
        <v>1456</v>
      </c>
      <c r="AG126" s="814"/>
      <c r="AH126" s="814"/>
      <c r="AI126" s="814"/>
      <c r="AJ126" s="815"/>
      <c r="AK126" s="816">
        <v>1334</v>
      </c>
      <c r="AL126" s="814"/>
      <c r="AM126" s="814"/>
      <c r="AN126" s="814"/>
      <c r="AO126" s="815"/>
      <c r="AP126" s="784">
        <v>0</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445</v>
      </c>
      <c r="DH126" s="801"/>
      <c r="DI126" s="801"/>
      <c r="DJ126" s="801"/>
      <c r="DK126" s="801"/>
      <c r="DL126" s="801" t="s">
        <v>445</v>
      </c>
      <c r="DM126" s="801"/>
      <c r="DN126" s="801"/>
      <c r="DO126" s="801"/>
      <c r="DP126" s="801"/>
      <c r="DQ126" s="801" t="s">
        <v>445</v>
      </c>
      <c r="DR126" s="801"/>
      <c r="DS126" s="801"/>
      <c r="DT126" s="801"/>
      <c r="DU126" s="801"/>
      <c r="DV126" s="853" t="s">
        <v>445</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111158</v>
      </c>
      <c r="AB127" s="814"/>
      <c r="AC127" s="814"/>
      <c r="AD127" s="814"/>
      <c r="AE127" s="815"/>
      <c r="AF127" s="816">
        <v>73175</v>
      </c>
      <c r="AG127" s="814"/>
      <c r="AH127" s="814"/>
      <c r="AI127" s="814"/>
      <c r="AJ127" s="815"/>
      <c r="AK127" s="816">
        <v>52474</v>
      </c>
      <c r="AL127" s="814"/>
      <c r="AM127" s="814"/>
      <c r="AN127" s="814"/>
      <c r="AO127" s="815"/>
      <c r="AP127" s="784">
        <v>0.6</v>
      </c>
      <c r="AQ127" s="785"/>
      <c r="AR127" s="785"/>
      <c r="AS127" s="785"/>
      <c r="AT127" s="786"/>
      <c r="AU127" s="233"/>
      <c r="AV127" s="233"/>
      <c r="AW127" s="233"/>
      <c r="AX127" s="787" t="s">
        <v>455</v>
      </c>
      <c r="AY127" s="788"/>
      <c r="AZ127" s="788"/>
      <c r="BA127" s="788"/>
      <c r="BB127" s="788"/>
      <c r="BC127" s="788"/>
      <c r="BD127" s="788"/>
      <c r="BE127" s="789"/>
      <c r="BF127" s="790" t="s">
        <v>445</v>
      </c>
      <c r="BG127" s="791"/>
      <c r="BH127" s="791"/>
      <c r="BI127" s="791"/>
      <c r="BJ127" s="791"/>
      <c r="BK127" s="791"/>
      <c r="BL127" s="792"/>
      <c r="BM127" s="790">
        <v>13.27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t="s">
        <v>457</v>
      </c>
      <c r="DH127" s="850"/>
      <c r="DI127" s="850"/>
      <c r="DJ127" s="850"/>
      <c r="DK127" s="850"/>
      <c r="DL127" s="850" t="s">
        <v>458</v>
      </c>
      <c r="DM127" s="850"/>
      <c r="DN127" s="850"/>
      <c r="DO127" s="850"/>
      <c r="DP127" s="850"/>
      <c r="DQ127" s="850" t="s">
        <v>458</v>
      </c>
      <c r="DR127" s="850"/>
      <c r="DS127" s="850"/>
      <c r="DT127" s="850"/>
      <c r="DU127" s="850"/>
      <c r="DV127" s="851" t="s">
        <v>458</v>
      </c>
      <c r="DW127" s="851"/>
      <c r="DX127" s="851"/>
      <c r="DY127" s="851"/>
      <c r="DZ127" s="852"/>
    </row>
    <row r="128" spans="1:130" s="197" customFormat="1" ht="26.25" customHeight="1" x14ac:dyDescent="0.15">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256831</v>
      </c>
      <c r="AB128" s="754"/>
      <c r="AC128" s="754"/>
      <c r="AD128" s="754"/>
      <c r="AE128" s="755"/>
      <c r="AF128" s="756">
        <v>244336</v>
      </c>
      <c r="AG128" s="754"/>
      <c r="AH128" s="754"/>
      <c r="AI128" s="754"/>
      <c r="AJ128" s="755"/>
      <c r="AK128" s="756">
        <v>236286</v>
      </c>
      <c r="AL128" s="754"/>
      <c r="AM128" s="754"/>
      <c r="AN128" s="754"/>
      <c r="AO128" s="755"/>
      <c r="AP128" s="757"/>
      <c r="AQ128" s="758"/>
      <c r="AR128" s="758"/>
      <c r="AS128" s="758"/>
      <c r="AT128" s="759"/>
      <c r="AU128" s="235"/>
      <c r="AV128" s="235"/>
      <c r="AW128" s="235"/>
      <c r="AX128" s="802" t="s">
        <v>461</v>
      </c>
      <c r="AY128" s="798"/>
      <c r="AZ128" s="798"/>
      <c r="BA128" s="798"/>
      <c r="BB128" s="798"/>
      <c r="BC128" s="798"/>
      <c r="BD128" s="798"/>
      <c r="BE128" s="799"/>
      <c r="BF128" s="820" t="s">
        <v>445</v>
      </c>
      <c r="BG128" s="821"/>
      <c r="BH128" s="821"/>
      <c r="BI128" s="821"/>
      <c r="BJ128" s="821"/>
      <c r="BK128" s="821"/>
      <c r="BL128" s="822"/>
      <c r="BM128" s="820">
        <v>18.27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462</v>
      </c>
      <c r="X129" s="811"/>
      <c r="Y129" s="811"/>
      <c r="Z129" s="812"/>
      <c r="AA129" s="813">
        <v>10629472</v>
      </c>
      <c r="AB129" s="814"/>
      <c r="AC129" s="814"/>
      <c r="AD129" s="814"/>
      <c r="AE129" s="815"/>
      <c r="AF129" s="816">
        <v>10366316</v>
      </c>
      <c r="AG129" s="814"/>
      <c r="AH129" s="814"/>
      <c r="AI129" s="814"/>
      <c r="AJ129" s="815"/>
      <c r="AK129" s="816">
        <v>10386094</v>
      </c>
      <c r="AL129" s="814"/>
      <c r="AM129" s="814"/>
      <c r="AN129" s="814"/>
      <c r="AO129" s="815"/>
      <c r="AP129" s="817"/>
      <c r="AQ129" s="818"/>
      <c r="AR129" s="818"/>
      <c r="AS129" s="818"/>
      <c r="AT129" s="819"/>
      <c r="AU129" s="235"/>
      <c r="AV129" s="235"/>
      <c r="AW129" s="235"/>
      <c r="AX129" s="802" t="s">
        <v>463</v>
      </c>
      <c r="AY129" s="798"/>
      <c r="AZ129" s="798"/>
      <c r="BA129" s="798"/>
      <c r="BB129" s="798"/>
      <c r="BC129" s="798"/>
      <c r="BD129" s="798"/>
      <c r="BE129" s="799"/>
      <c r="BF129" s="803">
        <v>14.7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464</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465</v>
      </c>
      <c r="X130" s="811"/>
      <c r="Y130" s="811"/>
      <c r="Z130" s="812"/>
      <c r="AA130" s="813">
        <v>1669329</v>
      </c>
      <c r="AB130" s="814"/>
      <c r="AC130" s="814"/>
      <c r="AD130" s="814"/>
      <c r="AE130" s="815"/>
      <c r="AF130" s="816">
        <v>1675855</v>
      </c>
      <c r="AG130" s="814"/>
      <c r="AH130" s="814"/>
      <c r="AI130" s="814"/>
      <c r="AJ130" s="815"/>
      <c r="AK130" s="816">
        <v>1625914</v>
      </c>
      <c r="AL130" s="814"/>
      <c r="AM130" s="814"/>
      <c r="AN130" s="814"/>
      <c r="AO130" s="815"/>
      <c r="AP130" s="817"/>
      <c r="AQ130" s="818"/>
      <c r="AR130" s="818"/>
      <c r="AS130" s="818"/>
      <c r="AT130" s="819"/>
      <c r="AU130" s="235"/>
      <c r="AV130" s="235"/>
      <c r="AW130" s="235"/>
      <c r="AX130" s="781" t="s">
        <v>466</v>
      </c>
      <c r="AY130" s="782"/>
      <c r="AZ130" s="782"/>
      <c r="BA130" s="782"/>
      <c r="BB130" s="782"/>
      <c r="BC130" s="782"/>
      <c r="BD130" s="782"/>
      <c r="BE130" s="783"/>
      <c r="BF130" s="735">
        <v>58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8960143</v>
      </c>
      <c r="AB131" s="747"/>
      <c r="AC131" s="747"/>
      <c r="AD131" s="747"/>
      <c r="AE131" s="748"/>
      <c r="AF131" s="749">
        <v>8690461</v>
      </c>
      <c r="AG131" s="747"/>
      <c r="AH131" s="747"/>
      <c r="AI131" s="747"/>
      <c r="AJ131" s="748"/>
      <c r="AK131" s="749">
        <v>8760180</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15.497074100000001</v>
      </c>
      <c r="AB132" s="770"/>
      <c r="AC132" s="770"/>
      <c r="AD132" s="770"/>
      <c r="AE132" s="771"/>
      <c r="AF132" s="772">
        <v>14.645862859999999</v>
      </c>
      <c r="AG132" s="770"/>
      <c r="AH132" s="770"/>
      <c r="AI132" s="770"/>
      <c r="AJ132" s="771"/>
      <c r="AK132" s="772">
        <v>14.08070382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15.5</v>
      </c>
      <c r="AB133" s="779"/>
      <c r="AC133" s="779"/>
      <c r="AD133" s="779"/>
      <c r="AE133" s="780"/>
      <c r="AF133" s="778">
        <v>15.1</v>
      </c>
      <c r="AG133" s="779"/>
      <c r="AH133" s="779"/>
      <c r="AI133" s="779"/>
      <c r="AJ133" s="780"/>
      <c r="AK133" s="778">
        <v>14.7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9" t="s">
        <v>473</v>
      </c>
      <c r="L7" s="254"/>
      <c r="M7" s="255" t="s">
        <v>474</v>
      </c>
      <c r="N7" s="256"/>
    </row>
    <row r="8" spans="1:16" x14ac:dyDescent="0.15">
      <c r="A8" s="248"/>
      <c r="B8" s="244"/>
      <c r="C8" s="244"/>
      <c r="D8" s="244"/>
      <c r="E8" s="244"/>
      <c r="F8" s="244"/>
      <c r="G8" s="257"/>
      <c r="H8" s="258"/>
      <c r="I8" s="258"/>
      <c r="J8" s="259"/>
      <c r="K8" s="1150"/>
      <c r="L8" s="260" t="s">
        <v>475</v>
      </c>
      <c r="M8" s="261" t="s">
        <v>476</v>
      </c>
      <c r="N8" s="262" t="s">
        <v>477</v>
      </c>
    </row>
    <row r="9" spans="1:16" x14ac:dyDescent="0.15">
      <c r="A9" s="248"/>
      <c r="B9" s="244"/>
      <c r="C9" s="244"/>
      <c r="D9" s="244"/>
      <c r="E9" s="244"/>
      <c r="F9" s="244"/>
      <c r="G9" s="1163" t="s">
        <v>478</v>
      </c>
      <c r="H9" s="1164"/>
      <c r="I9" s="1164"/>
      <c r="J9" s="1165"/>
      <c r="K9" s="263">
        <v>2969134</v>
      </c>
      <c r="L9" s="264">
        <v>113690</v>
      </c>
      <c r="M9" s="265">
        <v>88578</v>
      </c>
      <c r="N9" s="266">
        <v>28.4</v>
      </c>
    </row>
    <row r="10" spans="1:16" x14ac:dyDescent="0.15">
      <c r="A10" s="248"/>
      <c r="B10" s="244"/>
      <c r="C10" s="244"/>
      <c r="D10" s="244"/>
      <c r="E10" s="244"/>
      <c r="F10" s="244"/>
      <c r="G10" s="1163" t="s">
        <v>479</v>
      </c>
      <c r="H10" s="1164"/>
      <c r="I10" s="1164"/>
      <c r="J10" s="1165"/>
      <c r="K10" s="267">
        <v>213739</v>
      </c>
      <c r="L10" s="268">
        <v>8184</v>
      </c>
      <c r="M10" s="269">
        <v>7040</v>
      </c>
      <c r="N10" s="270">
        <v>16.3</v>
      </c>
    </row>
    <row r="11" spans="1:16" ht="13.5" customHeight="1" x14ac:dyDescent="0.15">
      <c r="A11" s="248"/>
      <c r="B11" s="244"/>
      <c r="C11" s="244"/>
      <c r="D11" s="244"/>
      <c r="E11" s="244"/>
      <c r="F11" s="244"/>
      <c r="G11" s="1163" t="s">
        <v>480</v>
      </c>
      <c r="H11" s="1164"/>
      <c r="I11" s="1164"/>
      <c r="J11" s="1165"/>
      <c r="K11" s="267">
        <v>25964</v>
      </c>
      <c r="L11" s="268">
        <v>994</v>
      </c>
      <c r="M11" s="269">
        <v>8852</v>
      </c>
      <c r="N11" s="270">
        <v>-88.8</v>
      </c>
    </row>
    <row r="12" spans="1:16" ht="13.5" customHeight="1" x14ac:dyDescent="0.15">
      <c r="A12" s="248"/>
      <c r="B12" s="244"/>
      <c r="C12" s="244"/>
      <c r="D12" s="244"/>
      <c r="E12" s="244"/>
      <c r="F12" s="244"/>
      <c r="G12" s="1163" t="s">
        <v>481</v>
      </c>
      <c r="H12" s="1164"/>
      <c r="I12" s="1164"/>
      <c r="J12" s="1165"/>
      <c r="K12" s="267">
        <v>275350</v>
      </c>
      <c r="L12" s="268">
        <v>10543</v>
      </c>
      <c r="M12" s="269">
        <v>853</v>
      </c>
      <c r="N12" s="270">
        <v>1136</v>
      </c>
    </row>
    <row r="13" spans="1:16" ht="13.5" customHeight="1" x14ac:dyDescent="0.15">
      <c r="A13" s="248"/>
      <c r="B13" s="244"/>
      <c r="C13" s="244"/>
      <c r="D13" s="244"/>
      <c r="E13" s="244"/>
      <c r="F13" s="244"/>
      <c r="G13" s="1163" t="s">
        <v>482</v>
      </c>
      <c r="H13" s="1164"/>
      <c r="I13" s="1164"/>
      <c r="J13" s="1165"/>
      <c r="K13" s="267" t="s">
        <v>483</v>
      </c>
      <c r="L13" s="268" t="s">
        <v>483</v>
      </c>
      <c r="M13" s="269">
        <v>12</v>
      </c>
      <c r="N13" s="270" t="s">
        <v>483</v>
      </c>
    </row>
    <row r="14" spans="1:16" ht="13.5" customHeight="1" x14ac:dyDescent="0.15">
      <c r="A14" s="248"/>
      <c r="B14" s="244"/>
      <c r="C14" s="244"/>
      <c r="D14" s="244"/>
      <c r="E14" s="244"/>
      <c r="F14" s="244"/>
      <c r="G14" s="1163" t="s">
        <v>484</v>
      </c>
      <c r="H14" s="1164"/>
      <c r="I14" s="1164"/>
      <c r="J14" s="1165"/>
      <c r="K14" s="267">
        <v>97630</v>
      </c>
      <c r="L14" s="268">
        <v>3738</v>
      </c>
      <c r="M14" s="269">
        <v>4061</v>
      </c>
      <c r="N14" s="270">
        <v>-8</v>
      </c>
    </row>
    <row r="15" spans="1:16" ht="13.5" customHeight="1" x14ac:dyDescent="0.15">
      <c r="A15" s="248"/>
      <c r="B15" s="244"/>
      <c r="C15" s="244"/>
      <c r="D15" s="244"/>
      <c r="E15" s="244"/>
      <c r="F15" s="244"/>
      <c r="G15" s="1163" t="s">
        <v>485</v>
      </c>
      <c r="H15" s="1164"/>
      <c r="I15" s="1164"/>
      <c r="J15" s="1165"/>
      <c r="K15" s="267">
        <v>56032</v>
      </c>
      <c r="L15" s="268">
        <v>2146</v>
      </c>
      <c r="M15" s="269">
        <v>2096</v>
      </c>
      <c r="N15" s="270">
        <v>2.4</v>
      </c>
    </row>
    <row r="16" spans="1:16" x14ac:dyDescent="0.15">
      <c r="A16" s="248"/>
      <c r="B16" s="244"/>
      <c r="C16" s="244"/>
      <c r="D16" s="244"/>
      <c r="E16" s="244"/>
      <c r="F16" s="244"/>
      <c r="G16" s="1166" t="s">
        <v>486</v>
      </c>
      <c r="H16" s="1167"/>
      <c r="I16" s="1167"/>
      <c r="J16" s="1168"/>
      <c r="K16" s="268">
        <v>-350919</v>
      </c>
      <c r="L16" s="268">
        <v>-13437</v>
      </c>
      <c r="M16" s="269">
        <v>-9609</v>
      </c>
      <c r="N16" s="270">
        <v>39.799999999999997</v>
      </c>
    </row>
    <row r="17" spans="1:16" x14ac:dyDescent="0.15">
      <c r="A17" s="248"/>
      <c r="B17" s="244"/>
      <c r="C17" s="244"/>
      <c r="D17" s="244"/>
      <c r="E17" s="244"/>
      <c r="F17" s="244"/>
      <c r="G17" s="1166" t="s">
        <v>167</v>
      </c>
      <c r="H17" s="1167"/>
      <c r="I17" s="1167"/>
      <c r="J17" s="1168"/>
      <c r="K17" s="268">
        <v>3286930</v>
      </c>
      <c r="L17" s="268">
        <v>125859</v>
      </c>
      <c r="M17" s="269">
        <v>101883</v>
      </c>
      <c r="N17" s="270">
        <v>23.5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0" t="s">
        <v>491</v>
      </c>
      <c r="H21" s="1161"/>
      <c r="I21" s="1161"/>
      <c r="J21" s="1162"/>
      <c r="K21" s="280">
        <v>12.9</v>
      </c>
      <c r="L21" s="281">
        <v>9.81</v>
      </c>
      <c r="M21" s="282">
        <v>3.09</v>
      </c>
      <c r="N21" s="249"/>
      <c r="O21" s="283"/>
      <c r="P21" s="279"/>
    </row>
    <row r="22" spans="1:16" s="284" customFormat="1" x14ac:dyDescent="0.15">
      <c r="A22" s="279"/>
      <c r="B22" s="249"/>
      <c r="C22" s="249"/>
      <c r="D22" s="249"/>
      <c r="E22" s="249"/>
      <c r="F22" s="249"/>
      <c r="G22" s="1160" t="s">
        <v>492</v>
      </c>
      <c r="H22" s="1161"/>
      <c r="I22" s="1161"/>
      <c r="J22" s="1162"/>
      <c r="K22" s="285">
        <v>100.4</v>
      </c>
      <c r="L22" s="286">
        <v>97.8</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9" t="s">
        <v>473</v>
      </c>
      <c r="L30" s="254"/>
      <c r="M30" s="255" t="s">
        <v>474</v>
      </c>
      <c r="N30" s="256"/>
    </row>
    <row r="31" spans="1:16" x14ac:dyDescent="0.15">
      <c r="A31" s="248"/>
      <c r="B31" s="244"/>
      <c r="C31" s="244"/>
      <c r="D31" s="244"/>
      <c r="E31" s="244"/>
      <c r="F31" s="244"/>
      <c r="G31" s="257"/>
      <c r="H31" s="258"/>
      <c r="I31" s="258"/>
      <c r="J31" s="259"/>
      <c r="K31" s="1150"/>
      <c r="L31" s="260" t="s">
        <v>475</v>
      </c>
      <c r="M31" s="261" t="s">
        <v>476</v>
      </c>
      <c r="N31" s="262" t="s">
        <v>477</v>
      </c>
    </row>
    <row r="32" spans="1:16" ht="27" customHeight="1" x14ac:dyDescent="0.15">
      <c r="A32" s="248"/>
      <c r="B32" s="244"/>
      <c r="C32" s="244"/>
      <c r="D32" s="244"/>
      <c r="E32" s="244"/>
      <c r="F32" s="244"/>
      <c r="G32" s="1151" t="s">
        <v>496</v>
      </c>
      <c r="H32" s="1152"/>
      <c r="I32" s="1152"/>
      <c r="J32" s="1153"/>
      <c r="K32" s="294">
        <v>2120523</v>
      </c>
      <c r="L32" s="294">
        <v>81196</v>
      </c>
      <c r="M32" s="295">
        <v>68295</v>
      </c>
      <c r="N32" s="296">
        <v>18.899999999999999</v>
      </c>
    </row>
    <row r="33" spans="1:16" ht="13.5" customHeight="1" x14ac:dyDescent="0.15">
      <c r="A33" s="248"/>
      <c r="B33" s="244"/>
      <c r="C33" s="244"/>
      <c r="D33" s="244"/>
      <c r="E33" s="244"/>
      <c r="F33" s="244"/>
      <c r="G33" s="1151" t="s">
        <v>497</v>
      </c>
      <c r="H33" s="1152"/>
      <c r="I33" s="1152"/>
      <c r="J33" s="1153"/>
      <c r="K33" s="294" t="s">
        <v>483</v>
      </c>
      <c r="L33" s="294" t="s">
        <v>483</v>
      </c>
      <c r="M33" s="295" t="s">
        <v>483</v>
      </c>
      <c r="N33" s="296" t="s">
        <v>483</v>
      </c>
    </row>
    <row r="34" spans="1:16" ht="27" customHeight="1" x14ac:dyDescent="0.15">
      <c r="A34" s="248"/>
      <c r="B34" s="244"/>
      <c r="C34" s="244"/>
      <c r="D34" s="244"/>
      <c r="E34" s="244"/>
      <c r="F34" s="244"/>
      <c r="G34" s="1151" t="s">
        <v>498</v>
      </c>
      <c r="H34" s="1152"/>
      <c r="I34" s="1152"/>
      <c r="J34" s="1153"/>
      <c r="K34" s="294" t="s">
        <v>483</v>
      </c>
      <c r="L34" s="294" t="s">
        <v>483</v>
      </c>
      <c r="M34" s="295">
        <v>20</v>
      </c>
      <c r="N34" s="296" t="s">
        <v>483</v>
      </c>
    </row>
    <row r="35" spans="1:16" ht="27" customHeight="1" x14ac:dyDescent="0.15">
      <c r="A35" s="248"/>
      <c r="B35" s="244"/>
      <c r="C35" s="244"/>
      <c r="D35" s="244"/>
      <c r="E35" s="244"/>
      <c r="F35" s="244"/>
      <c r="G35" s="1151" t="s">
        <v>499</v>
      </c>
      <c r="H35" s="1152"/>
      <c r="I35" s="1152"/>
      <c r="J35" s="1153"/>
      <c r="K35" s="294">
        <v>919781</v>
      </c>
      <c r="L35" s="294">
        <v>35219</v>
      </c>
      <c r="M35" s="295">
        <v>17270</v>
      </c>
      <c r="N35" s="296">
        <v>103.9</v>
      </c>
    </row>
    <row r="36" spans="1:16" ht="27" customHeight="1" x14ac:dyDescent="0.15">
      <c r="A36" s="248"/>
      <c r="B36" s="244"/>
      <c r="C36" s="244"/>
      <c r="D36" s="244"/>
      <c r="E36" s="244"/>
      <c r="F36" s="244"/>
      <c r="G36" s="1151" t="s">
        <v>500</v>
      </c>
      <c r="H36" s="1152"/>
      <c r="I36" s="1152"/>
      <c r="J36" s="1153"/>
      <c r="K36" s="294" t="s">
        <v>483</v>
      </c>
      <c r="L36" s="294" t="s">
        <v>483</v>
      </c>
      <c r="M36" s="295">
        <v>2908</v>
      </c>
      <c r="N36" s="296" t="s">
        <v>483</v>
      </c>
    </row>
    <row r="37" spans="1:16" ht="13.5" customHeight="1" x14ac:dyDescent="0.15">
      <c r="A37" s="248"/>
      <c r="B37" s="244"/>
      <c r="C37" s="244"/>
      <c r="D37" s="244"/>
      <c r="E37" s="244"/>
      <c r="F37" s="244"/>
      <c r="G37" s="1151" t="s">
        <v>501</v>
      </c>
      <c r="H37" s="1152"/>
      <c r="I37" s="1152"/>
      <c r="J37" s="1153"/>
      <c r="K37" s="294">
        <v>55391</v>
      </c>
      <c r="L37" s="294">
        <v>2121</v>
      </c>
      <c r="M37" s="295">
        <v>1444</v>
      </c>
      <c r="N37" s="296">
        <v>46.9</v>
      </c>
    </row>
    <row r="38" spans="1:16" ht="27" customHeight="1" x14ac:dyDescent="0.15">
      <c r="A38" s="248"/>
      <c r="B38" s="244"/>
      <c r="C38" s="244"/>
      <c r="D38" s="244"/>
      <c r="E38" s="244"/>
      <c r="F38" s="244"/>
      <c r="G38" s="1154" t="s">
        <v>502</v>
      </c>
      <c r="H38" s="1155"/>
      <c r="I38" s="1155"/>
      <c r="J38" s="1156"/>
      <c r="K38" s="297" t="s">
        <v>483</v>
      </c>
      <c r="L38" s="297" t="s">
        <v>483</v>
      </c>
      <c r="M38" s="298">
        <v>7</v>
      </c>
      <c r="N38" s="299" t="s">
        <v>483</v>
      </c>
      <c r="O38" s="293"/>
    </row>
    <row r="39" spans="1:16" x14ac:dyDescent="0.15">
      <c r="A39" s="248"/>
      <c r="B39" s="244"/>
      <c r="C39" s="244"/>
      <c r="D39" s="244"/>
      <c r="E39" s="244"/>
      <c r="F39" s="244"/>
      <c r="G39" s="1154" t="s">
        <v>503</v>
      </c>
      <c r="H39" s="1155"/>
      <c r="I39" s="1155"/>
      <c r="J39" s="1156"/>
      <c r="K39" s="300">
        <v>-236286</v>
      </c>
      <c r="L39" s="300">
        <v>-9048</v>
      </c>
      <c r="M39" s="301">
        <v>-4412</v>
      </c>
      <c r="N39" s="302">
        <v>105.1</v>
      </c>
      <c r="O39" s="293"/>
    </row>
    <row r="40" spans="1:16" ht="27" customHeight="1" x14ac:dyDescent="0.15">
      <c r="A40" s="248"/>
      <c r="B40" s="244"/>
      <c r="C40" s="244"/>
      <c r="D40" s="244"/>
      <c r="E40" s="244"/>
      <c r="F40" s="244"/>
      <c r="G40" s="1151" t="s">
        <v>504</v>
      </c>
      <c r="H40" s="1152"/>
      <c r="I40" s="1152"/>
      <c r="J40" s="1153"/>
      <c r="K40" s="300">
        <v>-1625914</v>
      </c>
      <c r="L40" s="300">
        <v>-62257</v>
      </c>
      <c r="M40" s="301">
        <v>-58381</v>
      </c>
      <c r="N40" s="302">
        <v>6.6</v>
      </c>
      <c r="O40" s="293"/>
    </row>
    <row r="41" spans="1:16" x14ac:dyDescent="0.15">
      <c r="A41" s="248"/>
      <c r="B41" s="244"/>
      <c r="C41" s="244"/>
      <c r="D41" s="244"/>
      <c r="E41" s="244"/>
      <c r="F41" s="244"/>
      <c r="G41" s="1157" t="s">
        <v>278</v>
      </c>
      <c r="H41" s="1158"/>
      <c r="I41" s="1158"/>
      <c r="J41" s="1159"/>
      <c r="K41" s="294">
        <v>1233495</v>
      </c>
      <c r="L41" s="300">
        <v>47231</v>
      </c>
      <c r="M41" s="301">
        <v>27153</v>
      </c>
      <c r="N41" s="302">
        <v>73.900000000000006</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4" t="s">
        <v>473</v>
      </c>
      <c r="J49" s="1146" t="s">
        <v>508</v>
      </c>
      <c r="K49" s="1147"/>
      <c r="L49" s="1147"/>
      <c r="M49" s="1147"/>
      <c r="N49" s="1148"/>
    </row>
    <row r="50" spans="1:14" x14ac:dyDescent="0.15">
      <c r="A50" s="248"/>
      <c r="B50" s="244"/>
      <c r="C50" s="244"/>
      <c r="D50" s="244"/>
      <c r="E50" s="244"/>
      <c r="F50" s="244"/>
      <c r="G50" s="312"/>
      <c r="H50" s="313"/>
      <c r="I50" s="1145"/>
      <c r="J50" s="314" t="s">
        <v>509</v>
      </c>
      <c r="K50" s="315" t="s">
        <v>510</v>
      </c>
      <c r="L50" s="316" t="s">
        <v>511</v>
      </c>
      <c r="M50" s="317" t="s">
        <v>512</v>
      </c>
      <c r="N50" s="318" t="s">
        <v>513</v>
      </c>
    </row>
    <row r="51" spans="1:14" x14ac:dyDescent="0.15">
      <c r="A51" s="248"/>
      <c r="B51" s="244"/>
      <c r="C51" s="244"/>
      <c r="D51" s="244"/>
      <c r="E51" s="244"/>
      <c r="F51" s="244"/>
      <c r="G51" s="310" t="s">
        <v>514</v>
      </c>
      <c r="H51" s="311"/>
      <c r="I51" s="319">
        <v>1438165</v>
      </c>
      <c r="J51" s="320">
        <v>51852</v>
      </c>
      <c r="K51" s="321">
        <v>-26.9</v>
      </c>
      <c r="L51" s="322">
        <v>67201</v>
      </c>
      <c r="M51" s="323">
        <v>-14.6</v>
      </c>
      <c r="N51" s="324">
        <v>-12.3</v>
      </c>
    </row>
    <row r="52" spans="1:14" x14ac:dyDescent="0.15">
      <c r="A52" s="248"/>
      <c r="B52" s="244"/>
      <c r="C52" s="244"/>
      <c r="D52" s="244"/>
      <c r="E52" s="244"/>
      <c r="F52" s="244"/>
      <c r="G52" s="325"/>
      <c r="H52" s="326" t="s">
        <v>515</v>
      </c>
      <c r="I52" s="327">
        <v>792396</v>
      </c>
      <c r="J52" s="328">
        <v>28569</v>
      </c>
      <c r="K52" s="329">
        <v>-15.6</v>
      </c>
      <c r="L52" s="330">
        <v>35210</v>
      </c>
      <c r="M52" s="331">
        <v>-7.6</v>
      </c>
      <c r="N52" s="332">
        <v>-8</v>
      </c>
    </row>
    <row r="53" spans="1:14" x14ac:dyDescent="0.15">
      <c r="A53" s="248"/>
      <c r="B53" s="244"/>
      <c r="C53" s="244"/>
      <c r="D53" s="244"/>
      <c r="E53" s="244"/>
      <c r="F53" s="244"/>
      <c r="G53" s="310" t="s">
        <v>516</v>
      </c>
      <c r="H53" s="311"/>
      <c r="I53" s="319">
        <v>2226459</v>
      </c>
      <c r="J53" s="320">
        <v>81139</v>
      </c>
      <c r="K53" s="321">
        <v>56.5</v>
      </c>
      <c r="L53" s="322">
        <v>75709</v>
      </c>
      <c r="M53" s="323">
        <v>12.7</v>
      </c>
      <c r="N53" s="324">
        <v>43.8</v>
      </c>
    </row>
    <row r="54" spans="1:14" x14ac:dyDescent="0.15">
      <c r="A54" s="248"/>
      <c r="B54" s="244"/>
      <c r="C54" s="244"/>
      <c r="D54" s="244"/>
      <c r="E54" s="244"/>
      <c r="F54" s="244"/>
      <c r="G54" s="325"/>
      <c r="H54" s="326" t="s">
        <v>515</v>
      </c>
      <c r="I54" s="327">
        <v>913673</v>
      </c>
      <c r="J54" s="328">
        <v>33297</v>
      </c>
      <c r="K54" s="329">
        <v>16.5</v>
      </c>
      <c r="L54" s="330">
        <v>35212</v>
      </c>
      <c r="M54" s="331">
        <v>0</v>
      </c>
      <c r="N54" s="332">
        <v>16.5</v>
      </c>
    </row>
    <row r="55" spans="1:14" x14ac:dyDescent="0.15">
      <c r="A55" s="248"/>
      <c r="B55" s="244"/>
      <c r="C55" s="244"/>
      <c r="D55" s="244"/>
      <c r="E55" s="244"/>
      <c r="F55" s="244"/>
      <c r="G55" s="310" t="s">
        <v>517</v>
      </c>
      <c r="H55" s="311"/>
      <c r="I55" s="319">
        <v>1460963</v>
      </c>
      <c r="J55" s="320">
        <v>53858</v>
      </c>
      <c r="K55" s="321">
        <v>-33.6</v>
      </c>
      <c r="L55" s="322">
        <v>90961</v>
      </c>
      <c r="M55" s="323">
        <v>20.100000000000001</v>
      </c>
      <c r="N55" s="324">
        <v>-53.7</v>
      </c>
    </row>
    <row r="56" spans="1:14" x14ac:dyDescent="0.15">
      <c r="A56" s="248"/>
      <c r="B56" s="244"/>
      <c r="C56" s="244"/>
      <c r="D56" s="244"/>
      <c r="E56" s="244"/>
      <c r="F56" s="244"/>
      <c r="G56" s="325"/>
      <c r="H56" s="326" t="s">
        <v>515</v>
      </c>
      <c r="I56" s="327">
        <v>813041</v>
      </c>
      <c r="J56" s="328">
        <v>29973</v>
      </c>
      <c r="K56" s="329">
        <v>-10</v>
      </c>
      <c r="L56" s="330">
        <v>37720</v>
      </c>
      <c r="M56" s="331">
        <v>7.1</v>
      </c>
      <c r="N56" s="332">
        <v>-17.100000000000001</v>
      </c>
    </row>
    <row r="57" spans="1:14" x14ac:dyDescent="0.15">
      <c r="A57" s="248"/>
      <c r="B57" s="244"/>
      <c r="C57" s="244"/>
      <c r="D57" s="244"/>
      <c r="E57" s="244"/>
      <c r="F57" s="244"/>
      <c r="G57" s="310" t="s">
        <v>518</v>
      </c>
      <c r="H57" s="311"/>
      <c r="I57" s="319">
        <v>1161589</v>
      </c>
      <c r="J57" s="320">
        <v>43695</v>
      </c>
      <c r="K57" s="321">
        <v>-18.899999999999999</v>
      </c>
      <c r="L57" s="322">
        <v>106614</v>
      </c>
      <c r="M57" s="323">
        <v>17.2</v>
      </c>
      <c r="N57" s="324">
        <v>-36.1</v>
      </c>
    </row>
    <row r="58" spans="1:14" x14ac:dyDescent="0.15">
      <c r="A58" s="248"/>
      <c r="B58" s="244"/>
      <c r="C58" s="244"/>
      <c r="D58" s="244"/>
      <c r="E58" s="244"/>
      <c r="F58" s="244"/>
      <c r="G58" s="325"/>
      <c r="H58" s="326" t="s">
        <v>515</v>
      </c>
      <c r="I58" s="327">
        <v>898518</v>
      </c>
      <c r="J58" s="328">
        <v>33799</v>
      </c>
      <c r="K58" s="329">
        <v>12.8</v>
      </c>
      <c r="L58" s="330">
        <v>45545</v>
      </c>
      <c r="M58" s="331">
        <v>20.7</v>
      </c>
      <c r="N58" s="332">
        <v>-7.9</v>
      </c>
    </row>
    <row r="59" spans="1:14" x14ac:dyDescent="0.15">
      <c r="A59" s="248"/>
      <c r="B59" s="244"/>
      <c r="C59" s="244"/>
      <c r="D59" s="244"/>
      <c r="E59" s="244"/>
      <c r="F59" s="244"/>
      <c r="G59" s="310" t="s">
        <v>519</v>
      </c>
      <c r="H59" s="311"/>
      <c r="I59" s="319">
        <v>1186111</v>
      </c>
      <c r="J59" s="320">
        <v>45417</v>
      </c>
      <c r="K59" s="321">
        <v>3.9</v>
      </c>
      <c r="L59" s="322">
        <v>85459</v>
      </c>
      <c r="M59" s="323">
        <v>-19.8</v>
      </c>
      <c r="N59" s="324">
        <v>23.7</v>
      </c>
    </row>
    <row r="60" spans="1:14" x14ac:dyDescent="0.15">
      <c r="A60" s="248"/>
      <c r="B60" s="244"/>
      <c r="C60" s="244"/>
      <c r="D60" s="244"/>
      <c r="E60" s="244"/>
      <c r="F60" s="244"/>
      <c r="G60" s="325"/>
      <c r="H60" s="326" t="s">
        <v>515</v>
      </c>
      <c r="I60" s="333">
        <v>695218</v>
      </c>
      <c r="J60" s="328">
        <v>26620</v>
      </c>
      <c r="K60" s="329">
        <v>-21.2</v>
      </c>
      <c r="L60" s="330">
        <v>44378</v>
      </c>
      <c r="M60" s="331">
        <v>-2.6</v>
      </c>
      <c r="N60" s="332">
        <v>-18.600000000000001</v>
      </c>
    </row>
    <row r="61" spans="1:14" x14ac:dyDescent="0.15">
      <c r="A61" s="248"/>
      <c r="B61" s="244"/>
      <c r="C61" s="244"/>
      <c r="D61" s="244"/>
      <c r="E61" s="244"/>
      <c r="F61" s="244"/>
      <c r="G61" s="310" t="s">
        <v>520</v>
      </c>
      <c r="H61" s="334"/>
      <c r="I61" s="335">
        <v>1494657</v>
      </c>
      <c r="J61" s="336">
        <v>55192</v>
      </c>
      <c r="K61" s="337">
        <v>-3.8</v>
      </c>
      <c r="L61" s="338">
        <v>85189</v>
      </c>
      <c r="M61" s="339">
        <v>3.1</v>
      </c>
      <c r="N61" s="324">
        <v>-6.9</v>
      </c>
    </row>
    <row r="62" spans="1:14" x14ac:dyDescent="0.15">
      <c r="A62" s="248"/>
      <c r="B62" s="244"/>
      <c r="C62" s="244"/>
      <c r="D62" s="244"/>
      <c r="E62" s="244"/>
      <c r="F62" s="244"/>
      <c r="G62" s="325"/>
      <c r="H62" s="326" t="s">
        <v>515</v>
      </c>
      <c r="I62" s="327">
        <v>822569</v>
      </c>
      <c r="J62" s="328">
        <v>30452</v>
      </c>
      <c r="K62" s="329">
        <v>-3.5</v>
      </c>
      <c r="L62" s="330">
        <v>39613</v>
      </c>
      <c r="M62" s="331">
        <v>3.5</v>
      </c>
      <c r="N62" s="332">
        <v>-7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85" zoomScaleNormal="85" zoomScaleSheetLayoutView="55" workbookViewId="0">
      <selection activeCell="I103" sqref="I10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6"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9.94</v>
      </c>
      <c r="G47" s="12">
        <v>12.67</v>
      </c>
      <c r="H47" s="12">
        <v>17.52</v>
      </c>
      <c r="I47" s="12">
        <v>23.57</v>
      </c>
      <c r="J47" s="13">
        <v>23.54</v>
      </c>
    </row>
    <row r="48" spans="2:10" ht="57.75" customHeight="1" x14ac:dyDescent="0.15">
      <c r="B48" s="14"/>
      <c r="C48" s="1171" t="s">
        <v>4</v>
      </c>
      <c r="D48" s="1171"/>
      <c r="E48" s="1172"/>
      <c r="F48" s="15">
        <v>7.32</v>
      </c>
      <c r="G48" s="16">
        <v>9.77</v>
      </c>
      <c r="H48" s="16">
        <v>9.27</v>
      </c>
      <c r="I48" s="16">
        <v>6.74</v>
      </c>
      <c r="J48" s="17">
        <v>7.71</v>
      </c>
    </row>
    <row r="49" spans="2:10" ht="57.75" customHeight="1" thickBot="1" x14ac:dyDescent="0.2">
      <c r="B49" s="18"/>
      <c r="C49" s="1173" t="s">
        <v>5</v>
      </c>
      <c r="D49" s="1173"/>
      <c r="E49" s="1174"/>
      <c r="F49" s="19">
        <v>4.57</v>
      </c>
      <c r="G49" s="20">
        <v>4.99</v>
      </c>
      <c r="H49" s="20">
        <v>4.0999999999999996</v>
      </c>
      <c r="I49" s="20">
        <v>2.85</v>
      </c>
      <c r="J49" s="21">
        <v>0.99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河崎　一真</cp:lastModifiedBy>
  <cp:lastPrinted>2017-04-13T04:36:41Z</cp:lastPrinted>
  <dcterms:created xsi:type="dcterms:W3CDTF">2017-02-15T21:48:18Z</dcterms:created>
  <dcterms:modified xsi:type="dcterms:W3CDTF">2017-05-11T05:57:21Z</dcterms:modified>
  <cp:category/>
</cp:coreProperties>
</file>