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85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5" i="9" l="1"/>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BE36" i="9"/>
  <c r="CO34" i="9"/>
  <c r="CO35" i="9" s="1"/>
  <c r="CO36" i="9" s="1"/>
  <c r="BW34" i="9"/>
  <c r="BW35" i="9" s="1"/>
  <c r="BW36" i="9" s="1"/>
  <c r="BW37" i="9" s="1"/>
  <c r="BW38" i="9" s="1"/>
  <c r="BW39" i="9" s="1"/>
  <c r="BW40" i="9" s="1"/>
  <c r="BW41" i="9" s="1"/>
  <c r="BW42" i="9" s="1"/>
  <c r="BW43" i="9" s="1"/>
  <c r="C34" i="9"/>
  <c r="C35" i="9" l="1"/>
  <c r="C36"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BE34" i="9"/>
  <c r="BE35" i="9" s="1"/>
</calcChain>
</file>

<file path=xl/sharedStrings.xml><?xml version="1.0" encoding="utf-8"?>
<sst xmlns="http://schemas.openxmlformats.org/spreadsheetml/2006/main" count="1077" uniqueCount="574">
  <si>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</si>
  <si>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</si>
  <si>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</si>
  <si>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</si>
  <si>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</si>
  <si>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</si>
  <si>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</si>
  <si>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</si>
  <si>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</si>
  <si>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</si>
  <si>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</si>
  <si>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</si>
  <si>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</si>
  <si>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</si>
  <si>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</si>
  <si>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</si>
  <si>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</si>
  <si>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</si>
  <si>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</si>
  <si>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</si>
  <si>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</si>
  <si>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</si>
  <si>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</si>
  <si>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</si>
  <si>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</si>
  <si>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</si>
  <si>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</si>
  <si>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</si>
  <si>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</si>
  <si>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</si>
  <si>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</si>
  <si>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</si>
  <si>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</si>
  <si>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</si>
  <si>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</si>
  <si>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</si>
  <si>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</si>
  <si>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</si>
  <si>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</si>
  <si>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</si>
  <si>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</si>
  <si>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</si>
  <si>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</si>
  <si>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</si>
  <si>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</si>
  <si>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</si>
  <si>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</si>
  <si>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</si>
  <si>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</si>
  <si>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</si>
  <si>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</si>
  <si>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</si>
  <si>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</si>
  <si>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</si>
  <si>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</si>
  <si>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</si>
  <si>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</si>
  <si>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</si>
  <si>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</si>
  <si>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</si>
  <si>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</si>
  <si>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</si>
  <si>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</si>
  <si>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</si>
  <si>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</si>
  <si>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</si>
  <si>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</si>
  <si>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</si>
  <si>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</si>
  <si>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</si>
  <si>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</si>
  <si>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</si>
  <si>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</si>
  <si>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</si>
  <si>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</si>
  <si>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</si>
  <si>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</si>
  <si>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</si>
  <si>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</si>
  <si>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</si>
  <si>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</si>
  <si>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</si>
  <si>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美祢市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</si>
  <si>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</si>
  <si>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</si>
  <si>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</si>
  <si>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</si>
  <si>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</si>
  <si>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</si>
  <si>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</si>
  <si>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</si>
  <si>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</si>
  <si>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</si>
  <si>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</si>
  <si>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</si>
  <si>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</si>
  <si>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</si>
  <si>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</si>
  <si>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</si>
  <si>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</si>
  <si>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</si>
  <si>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</si>
  <si>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</si>
  <si>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</si>
  <si>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</si>
  <si>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</si>
  <si>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</si>
  <si>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</si>
  <si>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</si>
  <si>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</si>
  <si>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</si>
  <si>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</si>
  <si>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</si>
  <si>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</si>
  <si>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</si>
  <si>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</si>
  <si>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</si>
  <si>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</si>
  <si>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</si>
  <si>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</si>
  <si>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</si>
  <si>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</si>
  <si>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</si>
  <si>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</si>
  <si>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</si>
  <si>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</si>
  <si>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</si>
  <si>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</si>
  <si>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</si>
  <si>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</si>
  <si>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</si>
  <si>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</si>
  <si>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</si>
  <si>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</si>
  <si>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</si>
  <si>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</si>
  <si>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</si>
  <si>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</si>
  <si>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</si>
  <si>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</si>
  <si>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</si>
  <si>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</si>
  <si>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</si>
  <si>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</si>
  <si>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</si>
  <si>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</si>
  <si>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</si>
  <si>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</si>
  <si>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</si>
  <si>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</si>
  <si>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</si>
  <si>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</si>
  <si>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</si>
  <si>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</si>
  <si>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</si>
  <si>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</si>
  <si>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</si>
  <si>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</si>
  <si>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</si>
  <si>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</si>
  <si>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</si>
  <si>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</si>
  <si>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</si>
  <si>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</si>
  <si>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</si>
  <si>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</si>
  <si>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</si>
  <si>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</si>
  <si>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</si>
  <si>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</si>
  <si>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</si>
  <si>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</si>
  <si>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</si>
  <si>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</si>
  <si>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</si>
  <si>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</si>
  <si>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</si>
  <si>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</si>
  <si>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</si>
  <si>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</si>
  <si>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</si>
  <si>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</si>
  <si>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</si>
  <si>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</si>
  <si>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</si>
  <si>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</si>
  <si>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</si>
  <si>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</si>
  <si>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</si>
  <si>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</si>
  <si>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</si>
  <si>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</si>
  <si>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</si>
  <si>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山口県美祢市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</si>
  <si>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</si>
  <si>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</si>
  <si>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</si>
  <si>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</si>
  <si>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</si>
  <si>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</si>
  <si>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</si>
  <si>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</si>
  <si>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</si>
  <si>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</si>
  <si>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</si>
  <si>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</si>
  <si>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</si>
  <si>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</si>
  <si>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</si>
  <si>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</si>
  <si>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</si>
  <si>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</si>
  <si>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</si>
  <si>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</si>
  <si>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</si>
  <si>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</si>
  <si>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</si>
  <si>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</si>
  <si>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</si>
  <si>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</si>
  <si>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</si>
  <si>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</si>
  <si>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</si>
  <si>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</si>
  <si>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</si>
  <si>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</si>
  <si>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</si>
  <si>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</si>
  <si>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</si>
  <si>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</si>
  <si>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</si>
  <si>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</si>
  <si>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</si>
  <si>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</si>
  <si>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</si>
  <si>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</si>
  <si>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</si>
  <si>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</si>
  <si>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</si>
  <si>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</si>
  <si>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</si>
  <si>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</si>
  <si>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</si>
  <si>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</si>
  <si>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</si>
  <si>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</si>
  <si>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</si>
  <si>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</si>
  <si>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</si>
  <si>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</si>
  <si>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</si>
  <si>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</si>
  <si>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</si>
  <si>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</si>
  <si>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</si>
  <si>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</si>
  <si>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</si>
  <si>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</si>
  <si>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</si>
  <si>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</si>
  <si>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</si>
  <si>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</si>
  <si>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</si>
  <si>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</si>
  <si>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</si>
  <si>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</si>
  <si>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</si>
  <si>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</si>
  <si>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</si>
  <si>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</si>
  <si>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</si>
  <si>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</si>
  <si>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</si>
  <si>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</si>
  <si>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</si>
  <si>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</si>
  <si>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</si>
  <si>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</si>
  <si>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</si>
  <si>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</si>
  <si>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</si>
  <si>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</si>
  <si>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</si>
  <si>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</si>
  <si>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</si>
  <si>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</si>
  <si>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</si>
  <si>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</si>
  <si>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</si>
  <si>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</si>
  <si>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</si>
  <si>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</si>
  <si>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</si>
  <si>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</si>
  <si>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</si>
  <si>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</si>
  <si>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</si>
  <si>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</si>
  <si>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</si>
  <si>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</si>
  <si>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</si>
  <si>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</si>
  <si>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</si>
  <si>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</si>
  <si>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</si>
  <si>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</si>
  <si>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</si>
  <si>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</si>
  <si>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</si>
  <si>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</si>
  <si>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</si>
  <si>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</si>
  <si>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</si>
  <si>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</si>
  <si>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</si>
  <si>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</si>
  <si>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</si>
  <si>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</si>
  <si>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</si>
  <si>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</si>
  <si>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</si>
  <si>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</si>
  <si>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</si>
  <si>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</si>
  <si>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</si>
  <si>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</si>
  <si>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</si>
  <si>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</si>
  <si>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</si>
  <si>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</si>
  <si>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</si>
  <si>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</si>
  <si>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</si>
  <si>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</si>
  <si>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</si>
  <si>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</si>
  <si>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</si>
  <si>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</si>
  <si>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</si>
  <si>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</si>
  <si>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</si>
  <si>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山口県美祢市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</si>
  <si>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</si>
  <si>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</si>
  <si>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</si>
  <si>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</si>
  <si>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</si>
  <si>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</si>
  <si>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</si>
  <si>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</si>
  <si>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</si>
  <si>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</si>
  <si>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</si>
  <si>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</si>
  <si>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</si>
  <si>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</si>
  <si>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</si>
  <si>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</si>
  <si>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</si>
  <si>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</si>
  <si>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</si>
  <si>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</si>
  <si>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環境衛生事業特別会計</t>
    <phoneticPr fontId="5"/>
  </si>
  <si>
    <t>住宅資金貸付事業特別会計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</si>
  <si>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</si>
  <si>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</si>
  <si>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</si>
  <si>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</si>
  <si>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</si>
  <si>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</si>
  <si>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</si>
  <si>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</si>
  <si>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</si>
  <si>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</si>
  <si>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</si>
  <si>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</si>
  <si>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</si>
  <si>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</si>
  <si>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</si>
  <si>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</si>
  <si>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</si>
  <si>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病院等事業会計</t>
    <phoneticPr fontId="5"/>
  </si>
  <si>
    <t>公共下水道事業会計</t>
    <phoneticPr fontId="5"/>
  </si>
  <si>
    <t>農業集落排水事業特別会計</t>
    <phoneticPr fontId="5"/>
  </si>
  <si>
    <t>観光事業特別会計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</si>
  <si>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</si>
  <si>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</si>
  <si>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</si>
  <si>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</si>
  <si>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</si>
  <si>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</si>
  <si>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</si>
  <si>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</si>
  <si>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</si>
  <si>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</si>
  <si>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</si>
  <si>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</si>
  <si>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</si>
  <si>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</si>
  <si>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</si>
  <si>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</si>
  <si>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</si>
  <si>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</si>
  <si>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</si>
  <si>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</si>
  <si>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</si>
  <si>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</si>
  <si>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</si>
  <si>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</si>
  <si>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</si>
  <si>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</si>
  <si>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</si>
  <si>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</si>
  <si>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</si>
  <si>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</si>
  <si>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</si>
  <si>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</si>
  <si>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</si>
  <si>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</si>
  <si>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</si>
  <si>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</si>
  <si>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</si>
  <si>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</si>
  <si>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</si>
  <si>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</si>
  <si>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</si>
  <si>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</si>
  <si>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</si>
  <si>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</si>
  <si>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</si>
  <si>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</si>
  <si>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</si>
  <si>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</si>
  <si>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</si>
  <si>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</si>
  <si>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</si>
  <si>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</si>
  <si>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</si>
  <si>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</si>
  <si>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</si>
  <si>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病院等事業会計</t>
    <phoneticPr fontId="5"/>
  </si>
  <si>
    <t>(Ｆ)</t>
    <phoneticPr fontId="5"/>
  </si>
  <si>
    <t>水道事業会計</t>
    <phoneticPr fontId="5"/>
  </si>
  <si>
    <t>将来負担比率（(Ｅ)－(Ｆ)）／（(Ｃ)－(Ｄ)）×１００</t>
    <rPh sb="0" eb="2">
      <t>ショウライ</t>
    </rPh>
    <rPh sb="2" eb="4">
      <t>フタン</t>
    </rPh>
    <rPh sb="4" eb="6">
      <t>ヒリツ</t>
    </rPh>
    <phoneticPr fontId="5"/>
  </si>
  <si>
    <t>農業集落排水事業特別会計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</si>
  <si>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</si>
  <si>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</si>
  <si>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</si>
  <si>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</si>
  <si>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</si>
  <si>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</si>
  <si>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</si>
  <si>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</si>
  <si>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</si>
  <si>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</si>
  <si>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</si>
  <si>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</si>
  <si>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</si>
  <si>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</si>
  <si>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</si>
  <si>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</si>
  <si>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</si>
  <si>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</si>
  <si>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</si>
  <si>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</si>
  <si>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</si>
  <si>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</si>
  <si>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</si>
  <si>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</si>
  <si>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</si>
  <si>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</si>
  <si>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</si>
  <si>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</si>
  <si>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</si>
  <si>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</si>
  <si>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</si>
  <si>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</si>
  <si>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</si>
  <si>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</si>
  <si>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</si>
  <si>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</si>
  <si>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</si>
  <si>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</si>
  <si>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</si>
  <si>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</si>
  <si>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</si>
  <si>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</si>
  <si>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</si>
  <si>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</si>
  <si>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</si>
  <si>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</si>
  <si>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</si>
  <si>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</si>
  <si>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</si>
  <si>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</si>
  <si>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</si>
  <si>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</si>
  <si>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</si>
  <si>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</si>
  <si>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</si>
  <si>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</si>
  <si>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</si>
  <si>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</si>
  <si>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</si>
  <si>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</si>
  <si>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</si>
  <si>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</si>
  <si>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</si>
  <si>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</si>
  <si>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</si>
  <si>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</si>
  <si>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</si>
  <si>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</si>
  <si>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</si>
  <si>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</si>
  <si>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</si>
  <si>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</si>
  <si>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</si>
  <si>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</si>
  <si>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</si>
  <si>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</si>
  <si>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</si>
  <si>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</si>
  <si>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</si>
  <si>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</si>
  <si>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</si>
  <si>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</si>
  <si>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住宅資金貸付事業特別会計</t>
  </si>
  <si>
    <t>▲ 0.28</t>
  </si>
  <si>
    <t>▲ 0.27</t>
  </si>
  <si>
    <t>▲ 0.26</t>
  </si>
  <si>
    <t>病院等事業会計</t>
  </si>
  <si>
    <t>一般会計</t>
  </si>
  <si>
    <t>水道事業会計</t>
  </si>
  <si>
    <t>公共下水道事業会計</t>
  </si>
  <si>
    <t>国民健康保険事業特別会計</t>
  </si>
  <si>
    <t>観光事業特別会計</t>
  </si>
  <si>
    <t>▲ 6.31</t>
  </si>
  <si>
    <t>▲ 4.06</t>
  </si>
  <si>
    <t>▲ 2.41</t>
  </si>
  <si>
    <t>▲ 0.64</t>
  </si>
  <si>
    <t>介護保険事業特別会計</t>
  </si>
  <si>
    <t>その他会計（赤字）</t>
  </si>
  <si>
    <t>その他会計（黒字）</t>
  </si>
  <si>
    <t>法適用企業</t>
  </si>
  <si>
    <t>法非適用企業</t>
  </si>
  <si>
    <t>養護老人ホーム秋楽園組合一般会計</t>
    <rPh sb="0" eb="2">
      <t>ヨウゴ</t>
    </rPh>
    <rPh sb="2" eb="4">
      <t>ロウジン</t>
    </rPh>
    <rPh sb="7" eb="8">
      <t>アキ</t>
    </rPh>
    <rPh sb="8" eb="9">
      <t>タノ</t>
    </rPh>
    <rPh sb="9" eb="10">
      <t>エン</t>
    </rPh>
    <rPh sb="10" eb="12">
      <t>クミアイ</t>
    </rPh>
    <rPh sb="12" eb="14">
      <t>イッパン</t>
    </rPh>
    <rPh sb="14" eb="16">
      <t>カイケイ</t>
    </rPh>
    <phoneticPr fontId="10"/>
  </si>
  <si>
    <t>美祢市萩市競艇組合競艇事業一般会計</t>
    <rPh sb="0" eb="3">
      <t>ミネシ</t>
    </rPh>
    <rPh sb="3" eb="5">
      <t>ハギシ</t>
    </rPh>
    <rPh sb="5" eb="7">
      <t>キョウテイ</t>
    </rPh>
    <rPh sb="7" eb="9">
      <t>クミアイ</t>
    </rPh>
    <rPh sb="9" eb="11">
      <t>キョウテイ</t>
    </rPh>
    <rPh sb="11" eb="13">
      <t>ジギョウ</t>
    </rPh>
    <rPh sb="13" eb="15">
      <t>イッパン</t>
    </rPh>
    <rPh sb="15" eb="17">
      <t>カイケイ</t>
    </rPh>
    <phoneticPr fontId="10"/>
  </si>
  <si>
    <t>美祢市萩市競艇組合競艇事業特別会計</t>
    <rPh sb="0" eb="3">
      <t>ミネシ</t>
    </rPh>
    <rPh sb="3" eb="5">
      <t>ハギシ</t>
    </rPh>
    <rPh sb="5" eb="7">
      <t>キョウテイ</t>
    </rPh>
    <rPh sb="7" eb="9">
      <t>クミアイ</t>
    </rPh>
    <rPh sb="9" eb="11">
      <t>キョウテイ</t>
    </rPh>
    <rPh sb="11" eb="13">
      <t>ジギョウ</t>
    </rPh>
    <rPh sb="13" eb="15">
      <t>トクベツ</t>
    </rPh>
    <rPh sb="15" eb="17">
      <t>カイケイ</t>
    </rPh>
    <phoneticPr fontId="10"/>
  </si>
  <si>
    <t>山口県市町総合事務組合一般会計</t>
    <rPh sb="0" eb="3">
      <t>ヤマグチケン</t>
    </rPh>
    <rPh sb="3" eb="4">
      <t>シ</t>
    </rPh>
    <rPh sb="4" eb="5">
      <t>マチ</t>
    </rPh>
    <rPh sb="5" eb="7">
      <t>ソウゴウ</t>
    </rPh>
    <rPh sb="7" eb="9">
      <t>ジム</t>
    </rPh>
    <rPh sb="9" eb="11">
      <t>クミアイ</t>
    </rPh>
    <rPh sb="11" eb="13">
      <t>イッパン</t>
    </rPh>
    <rPh sb="13" eb="15">
      <t>カイケイ</t>
    </rPh>
    <phoneticPr fontId="10"/>
  </si>
  <si>
    <t>山口県市町総合事務組合退職手当特別会計</t>
    <rPh sb="0" eb="3">
      <t>ヤマグチケン</t>
    </rPh>
    <rPh sb="3" eb="4">
      <t>シ</t>
    </rPh>
    <rPh sb="4" eb="5">
      <t>マチ</t>
    </rPh>
    <rPh sb="5" eb="7">
      <t>ソウゴウ</t>
    </rPh>
    <rPh sb="7" eb="9">
      <t>ジム</t>
    </rPh>
    <rPh sb="9" eb="11">
      <t>クミアイ</t>
    </rPh>
    <rPh sb="11" eb="13">
      <t>タイショク</t>
    </rPh>
    <rPh sb="13" eb="15">
      <t>テアテ</t>
    </rPh>
    <rPh sb="15" eb="17">
      <t>トクベツ</t>
    </rPh>
    <rPh sb="17" eb="19">
      <t>カイケイ</t>
    </rPh>
    <phoneticPr fontId="10"/>
  </si>
  <si>
    <t>山口県市町総合事務組合消防団員補償等特別会計</t>
    <rPh sb="0" eb="3">
      <t>ヤマグチケン</t>
    </rPh>
    <rPh sb="3" eb="4">
      <t>シ</t>
    </rPh>
    <rPh sb="4" eb="5">
      <t>マチ</t>
    </rPh>
    <rPh sb="5" eb="7">
      <t>ソウゴウ</t>
    </rPh>
    <rPh sb="7" eb="9">
      <t>ジム</t>
    </rPh>
    <rPh sb="9" eb="11">
      <t>クミアイ</t>
    </rPh>
    <rPh sb="11" eb="14">
      <t>ショウボウダン</t>
    </rPh>
    <rPh sb="14" eb="15">
      <t>イン</t>
    </rPh>
    <rPh sb="15" eb="17">
      <t>ホショウ</t>
    </rPh>
    <rPh sb="17" eb="18">
      <t>トウ</t>
    </rPh>
    <rPh sb="18" eb="20">
      <t>トクベツ</t>
    </rPh>
    <rPh sb="20" eb="22">
      <t>カイケイ</t>
    </rPh>
    <phoneticPr fontId="10"/>
  </si>
  <si>
    <t>山口県総合事務組合非常勤職員公務災害補償特別会計</t>
    <rPh sb="0" eb="3">
      <t>ヤマグチケン</t>
    </rPh>
    <rPh sb="3" eb="5">
      <t>ソウゴウ</t>
    </rPh>
    <rPh sb="5" eb="7">
      <t>ジム</t>
    </rPh>
    <rPh sb="7" eb="9">
      <t>クミアイ</t>
    </rPh>
    <rPh sb="9" eb="12">
      <t>ヒジョウキン</t>
    </rPh>
    <rPh sb="12" eb="14">
      <t>ショクイン</t>
    </rPh>
    <rPh sb="14" eb="16">
      <t>コウム</t>
    </rPh>
    <rPh sb="16" eb="18">
      <t>サイガイ</t>
    </rPh>
    <rPh sb="18" eb="20">
      <t>ホショウ</t>
    </rPh>
    <rPh sb="20" eb="22">
      <t>トクベツ</t>
    </rPh>
    <rPh sb="22" eb="24">
      <t>カイケイ</t>
    </rPh>
    <phoneticPr fontId="10"/>
  </si>
  <si>
    <t>山口県市町総合事務組合山口県市町公平委員会特別会計</t>
    <rPh sb="0" eb="3">
      <t>ヤマグチケン</t>
    </rPh>
    <rPh sb="3" eb="4">
      <t>シ</t>
    </rPh>
    <rPh sb="4" eb="5">
      <t>マチ</t>
    </rPh>
    <rPh sb="5" eb="7">
      <t>ソウゴウ</t>
    </rPh>
    <rPh sb="7" eb="9">
      <t>ジム</t>
    </rPh>
    <rPh sb="9" eb="11">
      <t>クミアイ</t>
    </rPh>
    <rPh sb="11" eb="14">
      <t>ヤマグチケン</t>
    </rPh>
    <rPh sb="14" eb="15">
      <t>シ</t>
    </rPh>
    <rPh sb="15" eb="16">
      <t>マチ</t>
    </rPh>
    <rPh sb="16" eb="18">
      <t>コウヘイ</t>
    </rPh>
    <rPh sb="18" eb="21">
      <t>イインカイ</t>
    </rPh>
    <rPh sb="21" eb="23">
      <t>トクベツ</t>
    </rPh>
    <rPh sb="23" eb="25">
      <t>カイケイ</t>
    </rPh>
    <phoneticPr fontId="10"/>
  </si>
  <si>
    <t>山口県市町総合事務組合交通災害共済特別会計</t>
  </si>
  <si>
    <t>山口県市町総合事務組合山口県自治会館管理特別会計</t>
  </si>
  <si>
    <t>山口県後期高齢者医療広域連合一般会計</t>
  </si>
  <si>
    <t>山口県後期高齢者医療広域連合後期高齢者医療特別会計</t>
  </si>
  <si>
    <t>美祢観光開発</t>
    <rPh sb="0" eb="2">
      <t>ミネ</t>
    </rPh>
    <rPh sb="2" eb="4">
      <t>カンコウ</t>
    </rPh>
    <rPh sb="4" eb="6">
      <t>カイハツ</t>
    </rPh>
    <phoneticPr fontId="10"/>
  </si>
  <si>
    <t>美祢農林開発</t>
    <rPh sb="0" eb="2">
      <t>ミネ</t>
    </rPh>
    <rPh sb="2" eb="4">
      <t>ノウリン</t>
    </rPh>
    <rPh sb="4" eb="6">
      <t>カイハツ</t>
    </rPh>
    <phoneticPr fontId="10"/>
  </si>
  <si>
    <t>やまぐち農林振興公社</t>
    <rPh sb="4" eb="6">
      <t>ノウリン</t>
    </rPh>
    <rPh sb="6" eb="8">
      <t>シンコウ</t>
    </rPh>
    <rPh sb="8" eb="10">
      <t>コウシャ</t>
    </rPh>
    <phoneticPr fontId="10"/>
  </si>
  <si>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</si>
  <si>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</si>
  <si>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</si>
  <si>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</si>
  <si>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</si>
  <si>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</si>
  <si>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</si>
  <si>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</si>
  <si>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</si>
  <si>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</si>
  <si>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</si>
  <si>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</si>
  <si>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実質公債費比率は類似団体と比較して高いものの、将来負担比率は低くなっている。合併後の新市において新規の地方債発行を取捨選択し抑制してきたことや、職員数を削減してきたこと及び
安定的な財政運営を行っていくための基金を積み立ててきたことが要因である。
　一方、実質公債費比率は、主に土地開発公社解散に伴う三セク債の影響により高い水準意にあるが、将来負担比率が低下傾向にあるため今後は低下していくものと想定される。</t>
    <rPh sb="39" eb="42">
      <t>ガッペイゴ</t>
    </rPh>
    <rPh sb="43" eb="45">
      <t>シンシ</t>
    </rPh>
    <rPh sb="49" eb="51">
      <t>シンキ</t>
    </rPh>
    <rPh sb="52" eb="55">
      <t>チホウサイ</t>
    </rPh>
    <rPh sb="55" eb="57">
      <t>ハッコウ</t>
    </rPh>
    <rPh sb="58" eb="60">
      <t>シュシャ</t>
    </rPh>
    <rPh sb="60" eb="62">
      <t>センタク</t>
    </rPh>
    <rPh sb="63" eb="65">
      <t>ヨクセイ</t>
    </rPh>
    <rPh sb="73" eb="76">
      <t>ショクインスウ</t>
    </rPh>
    <rPh sb="77" eb="79">
      <t>サクゲン</t>
    </rPh>
    <rPh sb="85" eb="86">
      <t>オヨ</t>
    </rPh>
    <rPh sb="88" eb="91">
      <t>アンテイテキ</t>
    </rPh>
    <rPh sb="92" eb="94">
      <t>ザイセイ</t>
    </rPh>
    <rPh sb="94" eb="96">
      <t>ウンエイ</t>
    </rPh>
    <rPh sb="97" eb="98">
      <t>オコナ</t>
    </rPh>
    <rPh sb="105" eb="107">
      <t>キキン</t>
    </rPh>
    <rPh sb="108" eb="109">
      <t>ツ</t>
    </rPh>
    <rPh sb="110" eb="111">
      <t>タ</t>
    </rPh>
    <rPh sb="118" eb="120">
      <t>ヨウイン</t>
    </rPh>
    <rPh sb="126" eb="128">
      <t>イッポウ</t>
    </rPh>
    <rPh sb="129" eb="131">
      <t>ジッシツ</t>
    </rPh>
    <rPh sb="131" eb="134">
      <t>コウサイヒ</t>
    </rPh>
    <rPh sb="134" eb="136">
      <t>ヒリツ</t>
    </rPh>
    <rPh sb="138" eb="139">
      <t>オモ</t>
    </rPh>
    <rPh sb="140" eb="142">
      <t>トチ</t>
    </rPh>
    <rPh sb="142" eb="144">
      <t>カイハツ</t>
    </rPh>
    <rPh sb="144" eb="146">
      <t>コウシャ</t>
    </rPh>
    <rPh sb="146" eb="148">
      <t>カイサン</t>
    </rPh>
    <rPh sb="149" eb="150">
      <t>トモナ</t>
    </rPh>
    <rPh sb="151" eb="152">
      <t>サン</t>
    </rPh>
    <rPh sb="154" eb="155">
      <t>サイ</t>
    </rPh>
    <rPh sb="156" eb="158">
      <t>エイキョウ</t>
    </rPh>
    <rPh sb="161" eb="162">
      <t>タカ</t>
    </rPh>
    <rPh sb="163" eb="165">
      <t>スイジュン</t>
    </rPh>
    <rPh sb="165" eb="166">
      <t>イ</t>
    </rPh>
    <rPh sb="171" eb="173">
      <t>ショウライ</t>
    </rPh>
    <rPh sb="173" eb="175">
      <t>フタン</t>
    </rPh>
    <rPh sb="175" eb="177">
      <t>ヒリツ</t>
    </rPh>
    <rPh sb="178" eb="180">
      <t>テイカ</t>
    </rPh>
    <rPh sb="180" eb="182">
      <t>ケイコウ</t>
    </rPh>
    <rPh sb="187" eb="189">
      <t>コンゴ</t>
    </rPh>
    <rPh sb="190" eb="192">
      <t>テイカ</t>
    </rPh>
    <rPh sb="199" eb="201">
      <t>ソウテイ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</si>
</sst>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51852</c:v>
                </c:pt>
                <c:pt idx="1">
                  <c:v>81139</c:v>
                </c:pt>
                <c:pt idx="2">
                  <c:v>53858</c:v>
                </c:pt>
                <c:pt idx="3">
                  <c:v>43695</c:v>
                </c:pt>
                <c:pt idx="4">
                  <c:v>45417</c:v>
                </c:pt>
              </c:numCache>
            </c:numRef>
          </c:val>
          <c:smooth val="0"/>
        </c:ser>
        <c:dLbls>
          <c:showLegendKey val="0"/>
          <c:showVal val="0"/>
          <c:showCatName val="0"/>
          <c:showSerName val="0"/>
          <c:showPercent val="0"/>
          <c:showBubbleSize val="0"/>
        </c:dLbls>
        <c:marker val="1"/>
        <c:smooth val="0"/>
        <c:axId val="91809664"/>
        <c:axId val="96342016"/>
      </c:lineChart>
      <c:catAx>
        <c:axId val="9180966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342016"/>
        <c:crosses val="autoZero"/>
        <c:auto val="1"/>
        <c:lblAlgn val="ctr"/>
        <c:lblOffset val="100"/>
        <c:tickLblSkip val="1"/>
        <c:tickMarkSkip val="1"/>
        <c:noMultiLvlLbl val="0"/>
      </c:catAx>
      <c:valAx>
        <c:axId val="9634201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8096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7.32</c:v>
                </c:pt>
                <c:pt idx="1">
                  <c:v>9.77</c:v>
                </c:pt>
                <c:pt idx="2">
                  <c:v>9.27</c:v>
                </c:pt>
                <c:pt idx="3">
                  <c:v>6.74</c:v>
                </c:pt>
                <c:pt idx="4">
                  <c:v>7.71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9.94</c:v>
                </c:pt>
                <c:pt idx="1">
                  <c:v>12.67</c:v>
                </c:pt>
                <c:pt idx="2">
                  <c:v>17.52</c:v>
                </c:pt>
                <c:pt idx="3">
                  <c:v>23.57</c:v>
                </c:pt>
                <c:pt idx="4">
                  <c:v>23.54</c:v>
                </c:pt>
              </c:numCache>
            </c:numRef>
          </c:val>
        </c:ser>
        <c:dLbls>
          <c:showLegendKey val="0"/>
          <c:showVal val="0"/>
          <c:showCatName val="0"/>
          <c:showSerName val="0"/>
          <c:showPercent val="0"/>
          <c:showBubbleSize val="0"/>
        </c:dLbls>
        <c:gapWidth val="250"/>
        <c:overlap val="100"/>
        <c:axId val="107476864"/>
        <c:axId val="1074784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4.57</c:v>
                </c:pt>
                <c:pt idx="1">
                  <c:v>4.99</c:v>
                </c:pt>
                <c:pt idx="2">
                  <c:v>4.0999999999999996</c:v>
                </c:pt>
                <c:pt idx="3">
                  <c:v>2.85</c:v>
                </c:pt>
                <c:pt idx="4">
                  <c:v>0.99</c:v>
                </c:pt>
              </c:numCache>
            </c:numRef>
          </c:val>
          <c:smooth val="0"/>
        </c:ser>
        <c:dLbls>
          <c:showLegendKey val="0"/>
          <c:showVal val="0"/>
          <c:showCatName val="0"/>
          <c:showSerName val="0"/>
          <c:showPercent val="0"/>
          <c:showBubbleSize val="0"/>
        </c:dLbls>
        <c:marker val="1"/>
        <c:smooth val="0"/>
        <c:axId val="107476864"/>
        <c:axId val="107478400"/>
      </c:lineChart>
      <c:catAx>
        <c:axId val="107476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7478400"/>
        <c:crosses val="autoZero"/>
        <c:auto val="1"/>
        <c:lblAlgn val="ctr"/>
        <c:lblOffset val="100"/>
        <c:tickLblSkip val="1"/>
        <c:tickMarkSkip val="1"/>
        <c:noMultiLvlLbl val="0"/>
      </c:catAx>
      <c:valAx>
        <c:axId val="10747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476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0.9</c:v>
                </c:pt>
                <c:pt idx="2">
                  <c:v>#N/A</c:v>
                </c:pt>
                <c:pt idx="3">
                  <c:v>0.06</c:v>
                </c:pt>
                <c:pt idx="4">
                  <c:v>#N/A</c:v>
                </c:pt>
                <c:pt idx="5">
                  <c:v>0.1</c:v>
                </c:pt>
                <c:pt idx="6">
                  <c:v>#N/A</c:v>
                </c:pt>
                <c:pt idx="7">
                  <c:v>0.23</c:v>
                </c:pt>
                <c:pt idx="8">
                  <c:v>#N/A</c:v>
                </c:pt>
                <c:pt idx="9">
                  <c:v>0.84</c:v>
                </c:pt>
              </c:numCache>
            </c:numRef>
          </c:val>
        </c:ser>
        <c:ser>
          <c:idx val="3"/>
          <c:order val="3"/>
          <c:tx>
            <c:strRef>
              <c:f>データシート!$A$30</c:f>
              <c:strCache>
                <c:ptCount val="1"/>
                <c:pt idx="0">
                  <c:v>観光事業特別会計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6.31</c:v>
                </c:pt>
                <c:pt idx="1">
                  <c:v>#N/A</c:v>
                </c:pt>
                <c:pt idx="2">
                  <c:v>4.0599999999999996</c:v>
                </c:pt>
                <c:pt idx="3">
                  <c:v>#N/A</c:v>
                </c:pt>
                <c:pt idx="4">
                  <c:v>2.41</c:v>
                </c:pt>
                <c:pt idx="5">
                  <c:v>#N/A</c:v>
                </c:pt>
                <c:pt idx="6">
                  <c:v>0.64</c:v>
                </c:pt>
                <c:pt idx="7">
                  <c:v>#N/A</c:v>
                </c:pt>
                <c:pt idx="8">
                  <c:v>#N/A</c:v>
                </c:pt>
                <c:pt idx="9">
                  <c:v>1.07</c:v>
                </c:pt>
              </c:numCache>
            </c:numRef>
          </c:val>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0.71</c:v>
                </c:pt>
                <c:pt idx="2">
                  <c:v>#N/A</c:v>
                </c:pt>
                <c:pt idx="3">
                  <c:v>1</c:v>
                </c:pt>
                <c:pt idx="4">
                  <c:v>#N/A</c:v>
                </c:pt>
                <c:pt idx="5">
                  <c:v>2.11</c:v>
                </c:pt>
                <c:pt idx="6">
                  <c:v>#N/A</c:v>
                </c:pt>
                <c:pt idx="7">
                  <c:v>2.52</c:v>
                </c:pt>
                <c:pt idx="8">
                  <c:v>#N/A</c:v>
                </c:pt>
                <c:pt idx="9">
                  <c:v>2.73</c:v>
                </c:pt>
              </c:numCache>
            </c:numRef>
          </c:val>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1.87</c:v>
                </c:pt>
                <c:pt idx="2">
                  <c:v>#N/A</c:v>
                </c:pt>
                <c:pt idx="3">
                  <c:v>2.52</c:v>
                </c:pt>
                <c:pt idx="4">
                  <c:v>#N/A</c:v>
                </c:pt>
                <c:pt idx="5">
                  <c:v>3.03</c:v>
                </c:pt>
                <c:pt idx="6">
                  <c:v>#N/A</c:v>
                </c:pt>
                <c:pt idx="7">
                  <c:v>3.35</c:v>
                </c:pt>
                <c:pt idx="8">
                  <c:v>#N/A</c:v>
                </c:pt>
                <c:pt idx="9">
                  <c:v>4.1900000000000004</c:v>
                </c:pt>
              </c:numCache>
            </c:numRef>
          </c:val>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5.38</c:v>
                </c:pt>
                <c:pt idx="2">
                  <c:v>#N/A</c:v>
                </c:pt>
                <c:pt idx="3">
                  <c:v>5.12</c:v>
                </c:pt>
                <c:pt idx="4">
                  <c:v>#N/A</c:v>
                </c:pt>
                <c:pt idx="5">
                  <c:v>4.76</c:v>
                </c:pt>
                <c:pt idx="6">
                  <c:v>#N/A</c:v>
                </c:pt>
                <c:pt idx="7">
                  <c:v>4.55</c:v>
                </c:pt>
                <c:pt idx="8">
                  <c:v>#N/A</c:v>
                </c:pt>
                <c:pt idx="9">
                  <c:v>5.05</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7.6</c:v>
                </c:pt>
                <c:pt idx="2">
                  <c:v>#N/A</c:v>
                </c:pt>
                <c:pt idx="3">
                  <c:v>10.039999999999999</c:v>
                </c:pt>
                <c:pt idx="4">
                  <c:v>#N/A</c:v>
                </c:pt>
                <c:pt idx="5">
                  <c:v>9.5299999999999994</c:v>
                </c:pt>
                <c:pt idx="6">
                  <c:v>#N/A</c:v>
                </c:pt>
                <c:pt idx="7">
                  <c:v>7.01</c:v>
                </c:pt>
                <c:pt idx="8">
                  <c:v>#N/A</c:v>
                </c:pt>
                <c:pt idx="9">
                  <c:v>7.97</c:v>
                </c:pt>
              </c:numCache>
            </c:numRef>
          </c:val>
        </c:ser>
        <c:ser>
          <c:idx val="8"/>
          <c:order val="8"/>
          <c:tx>
            <c:strRef>
              <c:f>データシート!$A$35</c:f>
              <c:strCache>
                <c:ptCount val="1"/>
                <c:pt idx="0">
                  <c:v>病院等事業会計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10.119999999999999</c:v>
                </c:pt>
                <c:pt idx="2">
                  <c:v>#N/A</c:v>
                </c:pt>
                <c:pt idx="3">
                  <c:v>12.65</c:v>
                </c:pt>
                <c:pt idx="4">
                  <c:v>#N/A</c:v>
                </c:pt>
                <c:pt idx="5">
                  <c:v>13.56</c:v>
                </c:pt>
                <c:pt idx="6">
                  <c:v>#N/A</c:v>
                </c:pt>
                <c:pt idx="7">
                  <c:v>14.58</c:v>
                </c:pt>
                <c:pt idx="8">
                  <c:v>#N/A</c:v>
                </c:pt>
                <c:pt idx="9">
                  <c:v>12.52</c:v>
                </c:pt>
              </c:numCache>
            </c:numRef>
          </c:val>
        </c:ser>
        <c:ser>
          <c:idx val="9"/>
          <c:order val="9"/>
          <c:tx>
            <c:strRef>
              <c:f>データシート!$A$36</c:f>
              <c:strCache>
                <c:ptCount val="1"/>
                <c:pt idx="0">
                  <c:v>住宅資金貸付事業特別会計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0.28000000000000003</c:v>
                </c:pt>
                <c:pt idx="1">
                  <c:v>#N/A</c:v>
                </c:pt>
                <c:pt idx="2">
                  <c:v>0.27</c:v>
                </c:pt>
                <c:pt idx="3">
                  <c:v>#N/A</c:v>
                </c:pt>
                <c:pt idx="4">
                  <c:v>0.27</c:v>
                </c:pt>
                <c:pt idx="5">
                  <c:v>#N/A</c:v>
                </c:pt>
                <c:pt idx="6">
                  <c:v>0.26</c:v>
                </c:pt>
                <c:pt idx="7">
                  <c:v>#N/A</c:v>
                </c:pt>
                <c:pt idx="8">
                  <c:v>0.26</c:v>
                </c:pt>
                <c:pt idx="9">
                  <c:v>#N/A</c:v>
                </c:pt>
              </c:numCache>
            </c:numRef>
          </c:val>
        </c:ser>
        <c:dLbls>
          <c:showLegendKey val="0"/>
          <c:showVal val="0"/>
          <c:showCatName val="0"/>
          <c:showSerName val="0"/>
          <c:showPercent val="0"/>
          <c:showBubbleSize val="0"/>
        </c:dLbls>
        <c:gapWidth val="150"/>
        <c:overlap val="100"/>
        <c:axId val="107560320"/>
        <c:axId val="107582592"/>
      </c:barChart>
      <c:catAx>
        <c:axId val="107560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582592"/>
        <c:crosses val="autoZero"/>
        <c:auto val="1"/>
        <c:lblAlgn val="ctr"/>
        <c:lblOffset val="100"/>
        <c:tickLblSkip val="1"/>
        <c:tickMarkSkip val="1"/>
        <c:noMultiLvlLbl val="0"/>
      </c:catAx>
      <c:valAx>
        <c:axId val="107582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5603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1985</c:v>
                </c:pt>
                <c:pt idx="5">
                  <c:v>1963</c:v>
                </c:pt>
                <c:pt idx="8">
                  <c:v>1926</c:v>
                </c:pt>
                <c:pt idx="11">
                  <c:v>1919</c:v>
                </c:pt>
                <c:pt idx="14">
                  <c:v>1862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179</c:v>
                </c:pt>
                <c:pt idx="3">
                  <c:v>152</c:v>
                </c:pt>
                <c:pt idx="6">
                  <c:v>116</c:v>
                </c:pt>
                <c:pt idx="9">
                  <c:v>76</c:v>
                </c:pt>
                <c:pt idx="12">
                  <c:v>55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c:v>
                </c:pt>
                <c:pt idx="3">
                  <c:v>4</c:v>
                </c:pt>
                <c:pt idx="6">
                  <c:v>4</c:v>
                </c:pt>
                <c:pt idx="9">
                  <c:v>2</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1060</c:v>
                </c:pt>
                <c:pt idx="3">
                  <c:v>1024</c:v>
                </c:pt>
                <c:pt idx="6">
                  <c:v>969</c:v>
                </c:pt>
                <c:pt idx="9">
                  <c:v>921</c:v>
                </c:pt>
                <c:pt idx="12">
                  <c:v>920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2190</c:v>
                </c:pt>
                <c:pt idx="3">
                  <c:v>2156</c:v>
                </c:pt>
                <c:pt idx="6">
                  <c:v>2226</c:v>
                </c:pt>
                <c:pt idx="9">
                  <c:v>2194</c:v>
                </c:pt>
                <c:pt idx="12">
                  <c:v>2121</c:v>
                </c:pt>
              </c:numCache>
            </c:numRef>
          </c:val>
        </c:ser>
        <c:dLbls>
          <c:showLegendKey val="0"/>
          <c:showVal val="0"/>
          <c:showCatName val="0"/>
          <c:showSerName val="0"/>
          <c:showPercent val="0"/>
          <c:showBubbleSize val="0"/>
        </c:dLbls>
        <c:gapWidth val="100"/>
        <c:overlap val="100"/>
        <c:axId val="107809792"/>
        <c:axId val="1078119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1448</c:v>
                </c:pt>
                <c:pt idx="2">
                  <c:v>#N/A</c:v>
                </c:pt>
                <c:pt idx="3">
                  <c:v>#N/A</c:v>
                </c:pt>
                <c:pt idx="4">
                  <c:v>1373</c:v>
                </c:pt>
                <c:pt idx="5">
                  <c:v>#N/A</c:v>
                </c:pt>
                <c:pt idx="6">
                  <c:v>#N/A</c:v>
                </c:pt>
                <c:pt idx="7">
                  <c:v>1389</c:v>
                </c:pt>
                <c:pt idx="8">
                  <c:v>#N/A</c:v>
                </c:pt>
                <c:pt idx="9">
                  <c:v>#N/A</c:v>
                </c:pt>
                <c:pt idx="10">
                  <c:v>1274</c:v>
                </c:pt>
                <c:pt idx="11">
                  <c:v>#N/A</c:v>
                </c:pt>
                <c:pt idx="12">
                  <c:v>#N/A</c:v>
                </c:pt>
                <c:pt idx="13">
                  <c:v>1234</c:v>
                </c:pt>
                <c:pt idx="14">
                  <c:v>#N/A</c:v>
                </c:pt>
              </c:numCache>
            </c:numRef>
          </c:val>
          <c:smooth val="0"/>
        </c:ser>
        <c:dLbls>
          <c:showLegendKey val="0"/>
          <c:showVal val="0"/>
          <c:showCatName val="0"/>
          <c:showSerName val="0"/>
          <c:showPercent val="0"/>
          <c:showBubbleSize val="0"/>
        </c:dLbls>
        <c:marker val="1"/>
        <c:smooth val="0"/>
        <c:axId val="107809792"/>
        <c:axId val="107811968"/>
      </c:lineChart>
      <c:catAx>
        <c:axId val="107809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811968"/>
        <c:crosses val="autoZero"/>
        <c:auto val="1"/>
        <c:lblAlgn val="ctr"/>
        <c:lblOffset val="100"/>
        <c:tickLblSkip val="1"/>
        <c:tickMarkSkip val="1"/>
        <c:noMultiLvlLbl val="0"/>
      </c:catAx>
      <c:valAx>
        <c:axId val="107811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809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15498</c:v>
                </c:pt>
                <c:pt idx="5">
                  <c:v>14724</c:v>
                </c:pt>
                <c:pt idx="8">
                  <c:v>14761</c:v>
                </c:pt>
                <c:pt idx="11">
                  <c:v>15019</c:v>
                </c:pt>
                <c:pt idx="14">
                  <c:v>15121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2461</c:v>
                </c:pt>
                <c:pt idx="5">
                  <c:v>2458</c:v>
                </c:pt>
                <c:pt idx="8">
                  <c:v>2213</c:v>
                </c:pt>
                <c:pt idx="11">
                  <c:v>1985</c:v>
                </c:pt>
                <c:pt idx="14">
                  <c:v>1830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3772</c:v>
                </c:pt>
                <c:pt idx="5">
                  <c:v>4131</c:v>
                </c:pt>
                <c:pt idx="8">
                  <c:v>5059</c:v>
                </c:pt>
                <c:pt idx="11">
                  <c:v>5952</c:v>
                </c:pt>
                <c:pt idx="14">
                  <c:v>6523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416</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4017</c:v>
                </c:pt>
                <c:pt idx="3">
                  <c:v>3838</c:v>
                </c:pt>
                <c:pt idx="6">
                  <c:v>3547</c:v>
                </c:pt>
                <c:pt idx="9">
                  <c:v>3173</c:v>
                </c:pt>
                <c:pt idx="12">
                  <c:v>3090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9</c:v>
                </c:pt>
                <c:pt idx="3">
                  <c:v>6</c:v>
                </c:pt>
                <c:pt idx="6">
                  <c:v>2</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9391</c:v>
                </c:pt>
                <c:pt idx="3">
                  <c:v>8945</c:v>
                </c:pt>
                <c:pt idx="6">
                  <c:v>8390</c:v>
                </c:pt>
                <c:pt idx="9">
                  <c:v>7495</c:v>
                </c:pt>
                <c:pt idx="12">
                  <c:v>6968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522</c:v>
                </c:pt>
                <c:pt idx="3">
                  <c:v>393</c:v>
                </c:pt>
                <c:pt idx="6">
                  <c:v>287</c:v>
                </c:pt>
                <c:pt idx="9">
                  <c:v>212</c:v>
                </c:pt>
                <c:pt idx="12">
                  <c:v>158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17866</c:v>
                </c:pt>
                <c:pt idx="3">
                  <c:v>19788</c:v>
                </c:pt>
                <c:pt idx="6">
                  <c:v>19386</c:v>
                </c:pt>
                <c:pt idx="9">
                  <c:v>18877</c:v>
                </c:pt>
                <c:pt idx="12">
                  <c:v>18342</c:v>
                </c:pt>
              </c:numCache>
            </c:numRef>
          </c:val>
        </c:ser>
        <c:dLbls>
          <c:showLegendKey val="0"/>
          <c:showVal val="0"/>
          <c:showCatName val="0"/>
          <c:showSerName val="0"/>
          <c:showPercent val="0"/>
          <c:showBubbleSize val="0"/>
        </c:dLbls>
        <c:gapWidth val="100"/>
        <c:overlap val="100"/>
        <c:axId val="107534976"/>
        <c:axId val="1075371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10490</c:v>
                </c:pt>
                <c:pt idx="2">
                  <c:v>#N/A</c:v>
                </c:pt>
                <c:pt idx="3">
                  <c:v>#N/A</c:v>
                </c:pt>
                <c:pt idx="4">
                  <c:v>11657</c:v>
                </c:pt>
                <c:pt idx="5">
                  <c:v>#N/A</c:v>
                </c:pt>
                <c:pt idx="6">
                  <c:v>#N/A</c:v>
                </c:pt>
                <c:pt idx="7">
                  <c:v>9578</c:v>
                </c:pt>
                <c:pt idx="8">
                  <c:v>#N/A</c:v>
                </c:pt>
                <c:pt idx="9">
                  <c:v>#N/A</c:v>
                </c:pt>
                <c:pt idx="10">
                  <c:v>6800</c:v>
                </c:pt>
                <c:pt idx="11">
                  <c:v>#N/A</c:v>
                </c:pt>
                <c:pt idx="12">
                  <c:v>#N/A</c:v>
                </c:pt>
                <c:pt idx="13">
                  <c:v>5083</c:v>
                </c:pt>
                <c:pt idx="14">
                  <c:v>#N/A</c:v>
                </c:pt>
              </c:numCache>
            </c:numRef>
          </c:val>
          <c:smooth val="0"/>
        </c:ser>
        <c:dLbls>
          <c:showLegendKey val="0"/>
          <c:showVal val="0"/>
          <c:showCatName val="0"/>
          <c:showSerName val="0"/>
          <c:showPercent val="0"/>
          <c:showBubbleSize val="0"/>
        </c:dLbls>
        <c:marker val="1"/>
        <c:smooth val="0"/>
        <c:axId val="107534976"/>
        <c:axId val="107537152"/>
      </c:lineChart>
      <c:catAx>
        <c:axId val="107534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7537152"/>
        <c:crosses val="autoZero"/>
        <c:auto val="1"/>
        <c:lblAlgn val="ctr"/>
        <c:lblOffset val="100"/>
        <c:tickLblSkip val="1"/>
        <c:tickMarkSkip val="1"/>
        <c:noMultiLvlLbl val="0"/>
      </c:catAx>
      <c:valAx>
        <c:axId val="107537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534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08046976"/>
        <c:axId val="108061440"/>
      </c:scatterChart>
      <c:valAx>
        <c:axId val="10804697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8061440"/>
        <c:crosses val="autoZero"/>
        <c:crossBetween val="midCat"/>
      </c:valAx>
      <c:valAx>
        <c:axId val="10806144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80469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r"/>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r"/>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r"/>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r"/>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16.2</c:v>
                </c:pt>
                <c:pt idx="1">
                  <c:v>15.5</c:v>
                </c:pt>
                <c:pt idx="2">
                  <c:v>15.5</c:v>
                </c:pt>
                <c:pt idx="3">
                  <c:v>15.1</c:v>
                </c:pt>
                <c:pt idx="4">
                  <c:v>14.7</c:v>
                </c:pt>
              </c:numCache>
            </c:numRef>
          </c:xVal>
          <c:yVal>
            <c:numRef>
              <c:f>公会計指標分析・財政指標組合せ分析表!$K$73:$O$73</c:f>
              <c:numCache>
                <c:formatCode>#,##0.0;"▲ "#,##0.0</c:formatCode>
                <c:ptCount val="5"/>
                <c:pt idx="0">
                  <c:v>114.7</c:v>
                </c:pt>
                <c:pt idx="1">
                  <c:v>129</c:v>
                </c:pt>
                <c:pt idx="2">
                  <c:v>106.8</c:v>
                </c:pt>
                <c:pt idx="3">
                  <c:v>78.2</c:v>
                </c:pt>
                <c:pt idx="4">
                  <c:v>58</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13.8</c:v>
                </c:pt>
                <c:pt idx="1">
                  <c:v>12.8</c:v>
                </c:pt>
                <c:pt idx="2">
                  <c:v>12</c:v>
                </c:pt>
                <c:pt idx="3">
                  <c:v>11.1</c:v>
                </c:pt>
                <c:pt idx="4">
                  <c:v>10.7</c:v>
                </c:pt>
              </c:numCache>
            </c:numRef>
          </c:xVal>
          <c:yVal>
            <c:numRef>
              <c:f>公会計指標分析・財政指標組合せ分析表!$K$77:$O$77</c:f>
              <c:numCache>
                <c:formatCode>#,##0.0;"▲ "#,##0.0</c:formatCode>
                <c:ptCount val="5"/>
                <c:pt idx="0">
                  <c:v>88.3</c:v>
                </c:pt>
                <c:pt idx="1">
                  <c:v>76.2</c:v>
                </c:pt>
                <c:pt idx="2">
                  <c:v>65.3</c:v>
                </c:pt>
                <c:pt idx="3">
                  <c:v>60.8</c:v>
                </c:pt>
                <c:pt idx="4">
                  <c:v>58.5</c:v>
                </c:pt>
              </c:numCache>
            </c:numRef>
          </c:yVal>
          <c:smooth val="0"/>
        </c:ser>
        <c:dLbls>
          <c:showLegendKey val="0"/>
          <c:showVal val="0"/>
          <c:showCatName val="0"/>
          <c:showSerName val="0"/>
          <c:showPercent val="0"/>
          <c:showBubbleSize val="0"/>
        </c:dLbls>
        <c:axId val="95848320"/>
        <c:axId val="95875072"/>
      </c:scatterChart>
      <c:valAx>
        <c:axId val="95848320"/>
        <c:scaling>
          <c:orientation val="minMax"/>
          <c:max val="16.700000000000003"/>
          <c:min val="10.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5875072"/>
        <c:crosses val="autoZero"/>
        <c:crossBetween val="midCat"/>
      </c:valAx>
      <c:valAx>
        <c:axId val="95875072"/>
        <c:scaling>
          <c:orientation val="minMax"/>
          <c:max val="141"/>
          <c:min val="4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584832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山口県美祢市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26,116
25,947
472.64
17,146,639
16,213,269
800,983
10,386,094
18,341,948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58.0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平成</a:t>
          </a:r>
          <a:r>
            <a:rPr kumimoji="1" lang="en-US" altLang="ja-JP" sz="1300">
              <a:solidFill>
                <a:schemeClr val="dk1"/>
              </a:solidFill>
              <a:effectLst/>
              <a:latin typeface="+mj-ea"/>
              <a:ea typeface="+mj-ea"/>
              <a:cs typeface="+mn-cs"/>
            </a:rPr>
            <a:t>23</a:t>
          </a:r>
          <a:r>
            <a:rPr kumimoji="1" lang="ja-JP" altLang="en-US" sz="1300">
              <a:solidFill>
                <a:schemeClr val="dk1"/>
              </a:solidFill>
              <a:effectLst/>
              <a:latin typeface="+mj-ea"/>
              <a:ea typeface="+mj-ea"/>
              <a:cs typeface="+mn-cs"/>
            </a:rPr>
            <a:t>～</a:t>
          </a:r>
          <a:r>
            <a:rPr kumimoji="1" lang="en-US" altLang="ja-JP" sz="1300">
              <a:solidFill>
                <a:schemeClr val="dk1"/>
              </a:solidFill>
              <a:effectLst/>
              <a:latin typeface="+mj-ea"/>
              <a:ea typeface="+mj-ea"/>
              <a:cs typeface="+mn-cs"/>
            </a:rPr>
            <a:t>26</a:t>
          </a:r>
          <a:r>
            <a:rPr kumimoji="1" lang="ja-JP" altLang="ja-JP" sz="1300">
              <a:solidFill>
                <a:schemeClr val="dk1"/>
              </a:solidFill>
              <a:effectLst/>
              <a:latin typeface="+mj-ea"/>
              <a:ea typeface="+mj-ea"/>
              <a:cs typeface="+mn-cs"/>
            </a:rPr>
            <a:t>年度までと同数値で推移してきたが、平成</a:t>
          </a:r>
          <a:r>
            <a:rPr kumimoji="1" lang="en-US" altLang="ja-JP" sz="1300">
              <a:solidFill>
                <a:schemeClr val="dk1"/>
              </a:solidFill>
              <a:effectLst/>
              <a:latin typeface="+mj-ea"/>
              <a:ea typeface="+mj-ea"/>
              <a:cs typeface="+mn-cs"/>
            </a:rPr>
            <a:t>27</a:t>
          </a:r>
          <a:r>
            <a:rPr kumimoji="1" lang="ja-JP" altLang="ja-JP" sz="1300">
              <a:solidFill>
                <a:schemeClr val="dk1"/>
              </a:solidFill>
              <a:effectLst/>
              <a:latin typeface="+mj-ea"/>
              <a:ea typeface="+mj-ea"/>
              <a:cs typeface="+mn-cs"/>
            </a:rPr>
            <a:t>年度の財政力指数は</a:t>
          </a:r>
          <a:r>
            <a:rPr kumimoji="1" lang="en-US" altLang="ja-JP" sz="1300">
              <a:solidFill>
                <a:schemeClr val="dk1"/>
              </a:solidFill>
              <a:effectLst/>
              <a:latin typeface="+mj-ea"/>
              <a:ea typeface="+mj-ea"/>
              <a:cs typeface="+mn-cs"/>
            </a:rPr>
            <a:t>0.1</a:t>
          </a:r>
          <a:r>
            <a:rPr kumimoji="1" lang="ja-JP" altLang="ja-JP" sz="1300">
              <a:solidFill>
                <a:schemeClr val="dk1"/>
              </a:solidFill>
              <a:effectLst/>
              <a:latin typeface="+mj-ea"/>
              <a:ea typeface="+mj-ea"/>
              <a:cs typeface="+mn-cs"/>
            </a:rPr>
            <a:t>ポイント向上している。</a:t>
          </a:r>
          <a:endParaRPr lang="ja-JP" altLang="ja-JP" sz="1300">
            <a:effectLst/>
            <a:latin typeface="+mj-ea"/>
            <a:ea typeface="+mj-ea"/>
          </a:endParaRPr>
        </a:p>
        <a:p>
          <a:r>
            <a:rPr kumimoji="1" lang="ja-JP" altLang="ja-JP" sz="1300">
              <a:solidFill>
                <a:schemeClr val="dk1"/>
              </a:solidFill>
              <a:effectLst/>
              <a:latin typeface="+mj-ea"/>
              <a:ea typeface="+mj-ea"/>
              <a:cs typeface="+mn-cs"/>
            </a:rPr>
            <a:t>　当市は、自主財源の乏しい少子高齢化の進む中山間地域ではあるが、美祢市行政改革大綱に沿って定員管理の適正化を行い、人件費の抑制に努め、第１次美祢市総合計画に沿った事業の選択と集中により最少経費で最大の効果を発揮する行政運営を行い、引き続き、財政基盤の強化を図る。</a:t>
          </a:r>
          <a:endParaRPr lang="ja-JP" altLang="ja-JP" sz="1300">
            <a:effectLst/>
            <a:latin typeface="+mj-ea"/>
            <a:ea typeface="+mj-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55033</xdr:rowOff>
    </xdr:from>
    <xdr:to>
      <xdr:col>7</xdr:col>
      <xdr:colOff>152400</xdr:colOff>
      <xdr:row>43</xdr:row>
      <xdr:rowOff>75142</xdr:rowOff>
    </xdr:to>
    <xdr:cxnSp macro="">
      <xdr:nvCxnSpPr>
        <xdr:cNvPr id="68" name="直線コネクタ 67"/>
        <xdr:cNvCxnSpPr/>
      </xdr:nvCxnSpPr>
      <xdr:spPr>
        <a:xfrm flipV="1">
          <a:off x="4114800" y="74273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75142</xdr:rowOff>
    </xdr:from>
    <xdr:to>
      <xdr:col>6</xdr:col>
      <xdr:colOff>0</xdr:colOff>
      <xdr:row>43</xdr:row>
      <xdr:rowOff>75142</xdr:rowOff>
    </xdr:to>
    <xdr:cxnSp macro="">
      <xdr:nvCxnSpPr>
        <xdr:cNvPr id="71" name="直線コネクタ 70"/>
        <xdr:cNvCxnSpPr/>
      </xdr:nvCxnSpPr>
      <xdr:spPr>
        <a:xfrm>
          <a:off x="3225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3" name="テキスト ボックス 72"/>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75142</xdr:rowOff>
    </xdr:from>
    <xdr:to>
      <xdr:col>4</xdr:col>
      <xdr:colOff>482600</xdr:colOff>
      <xdr:row>43</xdr:row>
      <xdr:rowOff>75142</xdr:rowOff>
    </xdr:to>
    <xdr:cxnSp macro="">
      <xdr:nvCxnSpPr>
        <xdr:cNvPr id="74" name="直線コネクタ 73"/>
        <xdr:cNvCxnSpPr/>
      </xdr:nvCxnSpPr>
      <xdr:spPr>
        <a:xfrm>
          <a:off x="2336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75142</xdr:rowOff>
    </xdr:from>
    <xdr:to>
      <xdr:col>3</xdr:col>
      <xdr:colOff>279400</xdr:colOff>
      <xdr:row>43</xdr:row>
      <xdr:rowOff>75142</xdr:rowOff>
    </xdr:to>
    <xdr:cxnSp macro="">
      <xdr:nvCxnSpPr>
        <xdr:cNvPr id="77" name="直線コネクタ 76"/>
        <xdr:cNvCxnSpPr/>
      </xdr:nvCxnSpPr>
      <xdr:spPr>
        <a:xfrm>
          <a:off x="1447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87" name="円/楕円 86"/>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147760</xdr:rowOff>
    </xdr:from>
    <xdr:ext cx="762000" cy="259045"/>
    <xdr:sp macro="" textlink="">
      <xdr:nvSpPr>
        <xdr:cNvPr id="88" name="財政力該当値テキスト"/>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24342</xdr:rowOff>
    </xdr:from>
    <xdr:to>
      <xdr:col>6</xdr:col>
      <xdr:colOff>50800</xdr:colOff>
      <xdr:row>43</xdr:row>
      <xdr:rowOff>125942</xdr:rowOff>
    </xdr:to>
    <xdr:sp macro="" textlink="">
      <xdr:nvSpPr>
        <xdr:cNvPr id="89" name="円/楕円 88"/>
        <xdr:cNvSpPr/>
      </xdr:nvSpPr>
      <xdr:spPr>
        <a:xfrm>
          <a:off x="4064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110719</xdr:rowOff>
    </xdr:from>
    <xdr:ext cx="736600" cy="259045"/>
    <xdr:sp macro="" textlink="">
      <xdr:nvSpPr>
        <xdr:cNvPr id="90" name="テキスト ボックス 89"/>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24342</xdr:rowOff>
    </xdr:from>
    <xdr:to>
      <xdr:col>4</xdr:col>
      <xdr:colOff>533400</xdr:colOff>
      <xdr:row>43</xdr:row>
      <xdr:rowOff>125942</xdr:rowOff>
    </xdr:to>
    <xdr:sp macro="" textlink="">
      <xdr:nvSpPr>
        <xdr:cNvPr id="91" name="円/楕円 90"/>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110719</xdr:rowOff>
    </xdr:from>
    <xdr:ext cx="762000" cy="259045"/>
    <xdr:sp macro="" textlink="">
      <xdr:nvSpPr>
        <xdr:cNvPr id="92" name="テキスト ボックス 91"/>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24342</xdr:rowOff>
    </xdr:from>
    <xdr:to>
      <xdr:col>3</xdr:col>
      <xdr:colOff>330200</xdr:colOff>
      <xdr:row>43</xdr:row>
      <xdr:rowOff>125942</xdr:rowOff>
    </xdr:to>
    <xdr:sp macro="" textlink="">
      <xdr:nvSpPr>
        <xdr:cNvPr id="93" name="円/楕円 92"/>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110719</xdr:rowOff>
    </xdr:from>
    <xdr:ext cx="762000" cy="259045"/>
    <xdr:sp macro="" textlink="">
      <xdr:nvSpPr>
        <xdr:cNvPr id="94" name="テキスト ボックス 93"/>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24342</xdr:rowOff>
    </xdr:from>
    <xdr:to>
      <xdr:col>2</xdr:col>
      <xdr:colOff>127000</xdr:colOff>
      <xdr:row>43</xdr:row>
      <xdr:rowOff>125942</xdr:rowOff>
    </xdr:to>
    <xdr:sp macro="" textlink="">
      <xdr:nvSpPr>
        <xdr:cNvPr id="95" name="円/楕円 94"/>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110719</xdr:rowOff>
    </xdr:from>
    <xdr:ext cx="762000" cy="259045"/>
    <xdr:sp macro="" textlink="">
      <xdr:nvSpPr>
        <xdr:cNvPr id="96" name="テキスト ボックス 95"/>
        <xdr:cNvSpPr txBox="1"/>
      </xdr:nvSpPr>
      <xdr:spPr>
        <a:xfrm>
          <a:off x="1066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前年度に比べ</a:t>
          </a:r>
          <a:r>
            <a:rPr kumimoji="1" lang="en-US" altLang="ja-JP" sz="1300">
              <a:solidFill>
                <a:schemeClr val="dk1"/>
              </a:solidFill>
              <a:effectLst/>
              <a:latin typeface="+mj-ea"/>
              <a:ea typeface="+mj-ea"/>
              <a:cs typeface="+mn-cs"/>
            </a:rPr>
            <a:t>0.4</a:t>
          </a:r>
          <a:r>
            <a:rPr kumimoji="1" lang="ja-JP" altLang="ja-JP" sz="1300">
              <a:solidFill>
                <a:schemeClr val="dk1"/>
              </a:solidFill>
              <a:effectLst/>
              <a:latin typeface="+mj-ea"/>
              <a:ea typeface="+mj-ea"/>
              <a:cs typeface="+mn-cs"/>
            </a:rPr>
            <a:t>ポイント上昇し、類似団体平均値を</a:t>
          </a:r>
          <a:r>
            <a:rPr kumimoji="1" lang="en-US" altLang="ja-JP" sz="1300">
              <a:solidFill>
                <a:schemeClr val="dk1"/>
              </a:solidFill>
              <a:effectLst/>
              <a:latin typeface="+mj-ea"/>
              <a:ea typeface="+mj-ea"/>
              <a:cs typeface="+mn-cs"/>
            </a:rPr>
            <a:t>2.5</a:t>
          </a:r>
          <a:r>
            <a:rPr kumimoji="1" lang="ja-JP" altLang="ja-JP" sz="1300">
              <a:solidFill>
                <a:schemeClr val="dk1"/>
              </a:solidFill>
              <a:effectLst/>
              <a:latin typeface="+mj-ea"/>
              <a:ea typeface="+mj-ea"/>
              <a:cs typeface="+mn-cs"/>
            </a:rPr>
            <a:t>ポイント上回った。主な要因は物件費、扶助費、補助費等が増加したためである。</a:t>
          </a:r>
          <a:endParaRPr lang="ja-JP" altLang="ja-JP" sz="1300">
            <a:effectLst/>
            <a:latin typeface="+mj-ea"/>
            <a:ea typeface="+mj-ea"/>
          </a:endParaRPr>
        </a:p>
        <a:p>
          <a:r>
            <a:rPr kumimoji="1" lang="ja-JP" altLang="ja-JP" sz="1300">
              <a:solidFill>
                <a:schemeClr val="dk1"/>
              </a:solidFill>
              <a:effectLst/>
              <a:latin typeface="+mj-ea"/>
              <a:ea typeface="+mj-ea"/>
              <a:cs typeface="+mn-cs"/>
            </a:rPr>
            <a:t>　行政改革への取り組みを通じて義務的経費の削減に努めるとともに、</a:t>
          </a:r>
          <a:r>
            <a:rPr kumimoji="1" lang="en-US" altLang="ja-JP" sz="1300">
              <a:solidFill>
                <a:schemeClr val="dk1"/>
              </a:solidFill>
              <a:effectLst/>
              <a:latin typeface="+mj-ea"/>
              <a:ea typeface="+mj-ea"/>
              <a:cs typeface="+mn-cs"/>
            </a:rPr>
            <a:t>PDCA</a:t>
          </a:r>
          <a:r>
            <a:rPr kumimoji="1" lang="ja-JP" altLang="ja-JP" sz="1300">
              <a:solidFill>
                <a:schemeClr val="dk1"/>
              </a:solidFill>
              <a:effectLst/>
              <a:latin typeface="+mj-ea"/>
              <a:ea typeface="+mj-ea"/>
              <a:cs typeface="+mn-cs"/>
            </a:rPr>
            <a:t>サイクルに基づく施策優先順位の設定等、経営感覚を持った効率的・効果的な行財政運営に努め、経常経費の抑制・削減を図る。</a:t>
          </a:r>
          <a:endParaRPr lang="ja-JP" altLang="ja-JP" sz="1300">
            <a:effectLst/>
            <a:latin typeface="+mj-ea"/>
            <a:ea typeface="+mj-ea"/>
          </a:endParaRPr>
        </a:p>
        <a:p>
          <a:r>
            <a:rPr kumimoji="1" lang="ja-JP" altLang="ja-JP" sz="1300">
              <a:solidFill>
                <a:schemeClr val="dk1"/>
              </a:solidFill>
              <a:effectLst/>
              <a:latin typeface="+mj-ea"/>
              <a:ea typeface="+mj-ea"/>
              <a:cs typeface="+mn-cs"/>
            </a:rPr>
            <a:t>　また、補助費等において公営企業会計に対する繰出金が多額になっているため、公営企業会計の健全化にも取り組む。</a:t>
          </a:r>
          <a:endParaRPr lang="ja-JP" altLang="ja-JP" sz="1300">
            <a:effectLst/>
            <a:latin typeface="+mj-ea"/>
            <a:ea typeface="+mj-ea"/>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146050</xdr:rowOff>
    </xdr:from>
    <xdr:to>
      <xdr:col>7</xdr:col>
      <xdr:colOff>152400</xdr:colOff>
      <xdr:row>60</xdr:row>
      <xdr:rowOff>162137</xdr:rowOff>
    </xdr:to>
    <xdr:cxnSp macro="">
      <xdr:nvCxnSpPr>
        <xdr:cNvPr id="131" name="直線コネクタ 130"/>
        <xdr:cNvCxnSpPr/>
      </xdr:nvCxnSpPr>
      <xdr:spPr>
        <a:xfrm>
          <a:off x="4114800" y="1043305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27322</xdr:rowOff>
    </xdr:from>
    <xdr:ext cx="762000" cy="259045"/>
    <xdr:sp macro="" textlink="">
      <xdr:nvSpPr>
        <xdr:cNvPr id="132" name="財政構造の弾力性平均値テキスト"/>
        <xdr:cNvSpPr txBox="1"/>
      </xdr:nvSpPr>
      <xdr:spPr>
        <a:xfrm>
          <a:off x="5041900" y="1014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113877</xdr:rowOff>
    </xdr:from>
    <xdr:to>
      <xdr:col>6</xdr:col>
      <xdr:colOff>0</xdr:colOff>
      <xdr:row>60</xdr:row>
      <xdr:rowOff>146050</xdr:rowOff>
    </xdr:to>
    <xdr:cxnSp macro="">
      <xdr:nvCxnSpPr>
        <xdr:cNvPr id="134" name="直線コネクタ 133"/>
        <xdr:cNvCxnSpPr/>
      </xdr:nvCxnSpPr>
      <xdr:spPr>
        <a:xfrm>
          <a:off x="3225800" y="1040087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170832</xdr:rowOff>
    </xdr:from>
    <xdr:ext cx="736600" cy="259045"/>
    <xdr:sp macro="" textlink="">
      <xdr:nvSpPr>
        <xdr:cNvPr id="136" name="テキスト ボックス 135"/>
        <xdr:cNvSpPr txBox="1"/>
      </xdr:nvSpPr>
      <xdr:spPr>
        <a:xfrm>
          <a:off x="3733800" y="10114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77681</xdr:rowOff>
    </xdr:from>
    <xdr:to>
      <xdr:col>4</xdr:col>
      <xdr:colOff>482600</xdr:colOff>
      <xdr:row>60</xdr:row>
      <xdr:rowOff>113877</xdr:rowOff>
    </xdr:to>
    <xdr:cxnSp macro="">
      <xdr:nvCxnSpPr>
        <xdr:cNvPr id="137" name="直線コネクタ 136"/>
        <xdr:cNvCxnSpPr/>
      </xdr:nvCxnSpPr>
      <xdr:spPr>
        <a:xfrm>
          <a:off x="2336800" y="10364681"/>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2752</xdr:rowOff>
    </xdr:from>
    <xdr:to>
      <xdr:col>4</xdr:col>
      <xdr:colOff>533400</xdr:colOff>
      <xdr:row>60</xdr:row>
      <xdr:rowOff>104352</xdr:rowOff>
    </xdr:to>
    <xdr:sp macro="" textlink="">
      <xdr:nvSpPr>
        <xdr:cNvPr id="138" name="フローチャート : 判断 137"/>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114529</xdr:rowOff>
    </xdr:from>
    <xdr:ext cx="762000" cy="259045"/>
    <xdr:sp macro="" textlink="">
      <xdr:nvSpPr>
        <xdr:cNvPr id="139" name="テキスト ボックス 138"/>
        <xdr:cNvSpPr txBox="1"/>
      </xdr:nvSpPr>
      <xdr:spPr>
        <a:xfrm>
          <a:off x="2844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57573</xdr:rowOff>
    </xdr:from>
    <xdr:to>
      <xdr:col>3</xdr:col>
      <xdr:colOff>279400</xdr:colOff>
      <xdr:row>60</xdr:row>
      <xdr:rowOff>77681</xdr:rowOff>
    </xdr:to>
    <xdr:cxnSp macro="">
      <xdr:nvCxnSpPr>
        <xdr:cNvPr id="140" name="直線コネクタ 139"/>
        <xdr:cNvCxnSpPr/>
      </xdr:nvCxnSpPr>
      <xdr:spPr>
        <a:xfrm>
          <a:off x="1447800" y="10344573"/>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38946</xdr:rowOff>
    </xdr:from>
    <xdr:to>
      <xdr:col>3</xdr:col>
      <xdr:colOff>330200</xdr:colOff>
      <xdr:row>60</xdr:row>
      <xdr:rowOff>140546</xdr:rowOff>
    </xdr:to>
    <xdr:sp macro="" textlink="">
      <xdr:nvSpPr>
        <xdr:cNvPr id="141" name="フローチャート : 判断 140"/>
        <xdr:cNvSpPr/>
      </xdr:nvSpPr>
      <xdr:spPr>
        <a:xfrm>
          <a:off x="2286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125323</xdr:rowOff>
    </xdr:from>
    <xdr:ext cx="762000" cy="259045"/>
    <xdr:sp macro="" textlink="">
      <xdr:nvSpPr>
        <xdr:cNvPr id="142" name="テキスト ボックス 141"/>
        <xdr:cNvSpPr txBox="1"/>
      </xdr:nvSpPr>
      <xdr:spPr>
        <a:xfrm>
          <a:off x="1955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43" name="フローチャート : 判断 142"/>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101194</xdr:rowOff>
    </xdr:from>
    <xdr:ext cx="762000" cy="259045"/>
    <xdr:sp macro="" textlink="">
      <xdr:nvSpPr>
        <xdr:cNvPr id="144" name="テキスト ボックス 143"/>
        <xdr:cNvSpPr txBox="1"/>
      </xdr:nvSpPr>
      <xdr:spPr>
        <a:xfrm>
          <a:off x="1066800" y="1038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111337</xdr:rowOff>
    </xdr:from>
    <xdr:to>
      <xdr:col>7</xdr:col>
      <xdr:colOff>203200</xdr:colOff>
      <xdr:row>61</xdr:row>
      <xdr:rowOff>41487</xdr:rowOff>
    </xdr:to>
    <xdr:sp macro="" textlink="">
      <xdr:nvSpPr>
        <xdr:cNvPr id="150" name="円/楕円 149"/>
        <xdr:cNvSpPr/>
      </xdr:nvSpPr>
      <xdr:spPr>
        <a:xfrm>
          <a:off x="49022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83414</xdr:rowOff>
    </xdr:from>
    <xdr:ext cx="762000" cy="259045"/>
    <xdr:sp macro="" textlink="">
      <xdr:nvSpPr>
        <xdr:cNvPr id="151" name="財政構造の弾力性該当値テキスト"/>
        <xdr:cNvSpPr txBox="1"/>
      </xdr:nvSpPr>
      <xdr:spPr>
        <a:xfrm>
          <a:off x="5041900" y="1037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95250</xdr:rowOff>
    </xdr:from>
    <xdr:to>
      <xdr:col>6</xdr:col>
      <xdr:colOff>50800</xdr:colOff>
      <xdr:row>61</xdr:row>
      <xdr:rowOff>25400</xdr:rowOff>
    </xdr:to>
    <xdr:sp macro="" textlink="">
      <xdr:nvSpPr>
        <xdr:cNvPr id="152" name="円/楕円 151"/>
        <xdr:cNvSpPr/>
      </xdr:nvSpPr>
      <xdr:spPr>
        <a:xfrm>
          <a:off x="4064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10177</xdr:rowOff>
    </xdr:from>
    <xdr:ext cx="736600" cy="259045"/>
    <xdr:sp macro="" textlink="">
      <xdr:nvSpPr>
        <xdr:cNvPr id="153" name="テキスト ボックス 152"/>
        <xdr:cNvSpPr txBox="1"/>
      </xdr:nvSpPr>
      <xdr:spPr>
        <a:xfrm>
          <a:off x="3733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63077</xdr:rowOff>
    </xdr:from>
    <xdr:to>
      <xdr:col>4</xdr:col>
      <xdr:colOff>533400</xdr:colOff>
      <xdr:row>60</xdr:row>
      <xdr:rowOff>164677</xdr:rowOff>
    </xdr:to>
    <xdr:sp macro="" textlink="">
      <xdr:nvSpPr>
        <xdr:cNvPr id="154" name="円/楕円 153"/>
        <xdr:cNvSpPr/>
      </xdr:nvSpPr>
      <xdr:spPr>
        <a:xfrm>
          <a:off x="3175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149454</xdr:rowOff>
    </xdr:from>
    <xdr:ext cx="762000" cy="259045"/>
    <xdr:sp macro="" textlink="">
      <xdr:nvSpPr>
        <xdr:cNvPr id="155" name="テキスト ボックス 154"/>
        <xdr:cNvSpPr txBox="1"/>
      </xdr:nvSpPr>
      <xdr:spPr>
        <a:xfrm>
          <a:off x="2844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26881</xdr:rowOff>
    </xdr:from>
    <xdr:to>
      <xdr:col>3</xdr:col>
      <xdr:colOff>330200</xdr:colOff>
      <xdr:row>60</xdr:row>
      <xdr:rowOff>128481</xdr:rowOff>
    </xdr:to>
    <xdr:sp macro="" textlink="">
      <xdr:nvSpPr>
        <xdr:cNvPr id="156" name="円/楕円 155"/>
        <xdr:cNvSpPr/>
      </xdr:nvSpPr>
      <xdr:spPr>
        <a:xfrm>
          <a:off x="2286000" y="103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138658</xdr:rowOff>
    </xdr:from>
    <xdr:ext cx="762000" cy="259045"/>
    <xdr:sp macro="" textlink="">
      <xdr:nvSpPr>
        <xdr:cNvPr id="157" name="テキスト ボックス 156"/>
        <xdr:cNvSpPr txBox="1"/>
      </xdr:nvSpPr>
      <xdr:spPr>
        <a:xfrm>
          <a:off x="1955800" y="1008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6773</xdr:rowOff>
    </xdr:from>
    <xdr:to>
      <xdr:col>2</xdr:col>
      <xdr:colOff>127000</xdr:colOff>
      <xdr:row>60</xdr:row>
      <xdr:rowOff>108373</xdr:rowOff>
    </xdr:to>
    <xdr:sp macro="" textlink="">
      <xdr:nvSpPr>
        <xdr:cNvPr id="158" name="円/楕円 157"/>
        <xdr:cNvSpPr/>
      </xdr:nvSpPr>
      <xdr:spPr>
        <a:xfrm>
          <a:off x="1397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118550</xdr:rowOff>
    </xdr:from>
    <xdr:ext cx="762000" cy="259045"/>
    <xdr:sp macro="" textlink="">
      <xdr:nvSpPr>
        <xdr:cNvPr id="159" name="テキスト ボックス 158"/>
        <xdr:cNvSpPr txBox="1"/>
      </xdr:nvSpPr>
      <xdr:spPr>
        <a:xfrm>
          <a:off x="1066800" y="1006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[193,500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前年度に比べ</a:t>
          </a:r>
          <a:r>
            <a:rPr kumimoji="1" lang="en-US" altLang="ja-JP" sz="1300">
              <a:solidFill>
                <a:schemeClr val="dk1"/>
              </a:solidFill>
              <a:effectLst/>
              <a:latin typeface="+mj-ea"/>
              <a:ea typeface="+mj-ea"/>
              <a:cs typeface="+mn-cs"/>
            </a:rPr>
            <a:t>699</a:t>
          </a:r>
          <a:r>
            <a:rPr kumimoji="1" lang="ja-JP" altLang="ja-JP" sz="1300">
              <a:solidFill>
                <a:schemeClr val="dk1"/>
              </a:solidFill>
              <a:effectLst/>
              <a:latin typeface="+mj-ea"/>
              <a:ea typeface="+mj-ea"/>
              <a:cs typeface="+mn-cs"/>
            </a:rPr>
            <a:t>円上昇し、類似団体平均値よりも高い状況にある。</a:t>
          </a:r>
          <a:endParaRPr lang="ja-JP" altLang="ja-JP" sz="1300">
            <a:effectLst/>
            <a:latin typeface="+mj-ea"/>
            <a:ea typeface="+mj-ea"/>
          </a:endParaRPr>
        </a:p>
        <a:p>
          <a:r>
            <a:rPr kumimoji="1" lang="ja-JP" altLang="ja-JP" sz="1300">
              <a:solidFill>
                <a:schemeClr val="dk1"/>
              </a:solidFill>
              <a:effectLst/>
              <a:latin typeface="+mj-ea"/>
              <a:ea typeface="+mj-ea"/>
              <a:cs typeface="+mn-cs"/>
            </a:rPr>
            <a:t>　市面積が広く人口が散在しているため行政効率が悪いが、美祢市行政改革大綱の定員管理目標に沿って人件費の抑制に努め、行政組織構造の再構築により人件費の削減を図るとともに、公共施設の運営経費の節減を図り、経常的な物件費の削減に努める。</a:t>
          </a:r>
          <a:endParaRPr lang="ja-JP" altLang="ja-JP" sz="1300">
            <a:effectLst/>
            <a:latin typeface="+mj-ea"/>
            <a:ea typeface="+mj-ea"/>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145297</xdr:rowOff>
    </xdr:from>
    <xdr:to>
      <xdr:col>7</xdr:col>
      <xdr:colOff>152400</xdr:colOff>
      <xdr:row>84</xdr:row>
      <xdr:rowOff>150918</xdr:rowOff>
    </xdr:to>
    <xdr:cxnSp macro="">
      <xdr:nvCxnSpPr>
        <xdr:cNvPr id="194" name="直線コネクタ 193"/>
        <xdr:cNvCxnSpPr/>
      </xdr:nvCxnSpPr>
      <xdr:spPr>
        <a:xfrm>
          <a:off x="4114800" y="14547097"/>
          <a:ext cx="838200" cy="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166543</xdr:rowOff>
    </xdr:from>
    <xdr:ext cx="762000" cy="259045"/>
    <xdr:sp macro="" textlink="">
      <xdr:nvSpPr>
        <xdr:cNvPr id="195" name="人件費・物件費等の状況平均値テキスト"/>
        <xdr:cNvSpPr txBox="1"/>
      </xdr:nvSpPr>
      <xdr:spPr>
        <a:xfrm>
          <a:off x="5041900" y="14053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62216</xdr:rowOff>
    </xdr:from>
    <xdr:to>
      <xdr:col>6</xdr:col>
      <xdr:colOff>0</xdr:colOff>
      <xdr:row>84</xdr:row>
      <xdr:rowOff>145297</xdr:rowOff>
    </xdr:to>
    <xdr:cxnSp macro="">
      <xdr:nvCxnSpPr>
        <xdr:cNvPr id="197" name="直線コネクタ 196"/>
        <xdr:cNvCxnSpPr/>
      </xdr:nvCxnSpPr>
      <xdr:spPr>
        <a:xfrm>
          <a:off x="3225800" y="14464016"/>
          <a:ext cx="889000" cy="8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110499</xdr:rowOff>
    </xdr:from>
    <xdr:to>
      <xdr:col>6</xdr:col>
      <xdr:colOff>50800</xdr:colOff>
      <xdr:row>83</xdr:row>
      <xdr:rowOff>40649</xdr:rowOff>
    </xdr:to>
    <xdr:sp macro="" textlink="">
      <xdr:nvSpPr>
        <xdr:cNvPr id="198" name="フローチャート : 判断 197"/>
        <xdr:cNvSpPr/>
      </xdr:nvSpPr>
      <xdr:spPr>
        <a:xfrm>
          <a:off x="4064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50826</xdr:rowOff>
    </xdr:from>
    <xdr:ext cx="736600" cy="259045"/>
    <xdr:sp macro="" textlink="">
      <xdr:nvSpPr>
        <xdr:cNvPr id="199" name="テキスト ボックス 198"/>
        <xdr:cNvSpPr txBox="1"/>
      </xdr:nvSpPr>
      <xdr:spPr>
        <a:xfrm>
          <a:off x="3733800" y="13938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42028</xdr:rowOff>
    </xdr:from>
    <xdr:to>
      <xdr:col>4</xdr:col>
      <xdr:colOff>482600</xdr:colOff>
      <xdr:row>84</xdr:row>
      <xdr:rowOff>62216</xdr:rowOff>
    </xdr:to>
    <xdr:cxnSp macro="">
      <xdr:nvCxnSpPr>
        <xdr:cNvPr id="200" name="直線コネクタ 199"/>
        <xdr:cNvCxnSpPr/>
      </xdr:nvCxnSpPr>
      <xdr:spPr>
        <a:xfrm>
          <a:off x="2336800" y="14443828"/>
          <a:ext cx="889000" cy="2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72599</xdr:rowOff>
    </xdr:from>
    <xdr:to>
      <xdr:col>4</xdr:col>
      <xdr:colOff>533400</xdr:colOff>
      <xdr:row>83</xdr:row>
      <xdr:rowOff>2749</xdr:rowOff>
    </xdr:to>
    <xdr:sp macro="" textlink="">
      <xdr:nvSpPr>
        <xdr:cNvPr id="201" name="フローチャート : 判断 200"/>
        <xdr:cNvSpPr/>
      </xdr:nvSpPr>
      <xdr:spPr>
        <a:xfrm>
          <a:off x="3175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12926</xdr:rowOff>
    </xdr:from>
    <xdr:ext cx="762000" cy="259045"/>
    <xdr:sp macro="" textlink="">
      <xdr:nvSpPr>
        <xdr:cNvPr id="202" name="テキスト ボックス 201"/>
        <xdr:cNvSpPr txBox="1"/>
      </xdr:nvSpPr>
      <xdr:spPr>
        <a:xfrm>
          <a:off x="2844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42028</xdr:rowOff>
    </xdr:from>
    <xdr:to>
      <xdr:col>3</xdr:col>
      <xdr:colOff>279400</xdr:colOff>
      <xdr:row>84</xdr:row>
      <xdr:rowOff>71137</xdr:rowOff>
    </xdr:to>
    <xdr:cxnSp macro="">
      <xdr:nvCxnSpPr>
        <xdr:cNvPr id="203" name="直線コネクタ 202"/>
        <xdr:cNvCxnSpPr/>
      </xdr:nvCxnSpPr>
      <xdr:spPr>
        <a:xfrm flipV="1">
          <a:off x="1447800" y="14443828"/>
          <a:ext cx="889000" cy="2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87559</xdr:rowOff>
    </xdr:from>
    <xdr:to>
      <xdr:col>3</xdr:col>
      <xdr:colOff>330200</xdr:colOff>
      <xdr:row>83</xdr:row>
      <xdr:rowOff>17709</xdr:rowOff>
    </xdr:to>
    <xdr:sp macro="" textlink="">
      <xdr:nvSpPr>
        <xdr:cNvPr id="204" name="フローチャート : 判断 203"/>
        <xdr:cNvSpPr/>
      </xdr:nvSpPr>
      <xdr:spPr>
        <a:xfrm>
          <a:off x="2286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27886</xdr:rowOff>
    </xdr:from>
    <xdr:ext cx="762000" cy="259045"/>
    <xdr:sp macro="" textlink="">
      <xdr:nvSpPr>
        <xdr:cNvPr id="205" name="テキスト ボックス 204"/>
        <xdr:cNvSpPr txBox="1"/>
      </xdr:nvSpPr>
      <xdr:spPr>
        <a:xfrm>
          <a:off x="1955800" y="1391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149413</xdr:rowOff>
    </xdr:from>
    <xdr:to>
      <xdr:col>2</xdr:col>
      <xdr:colOff>127000</xdr:colOff>
      <xdr:row>83</xdr:row>
      <xdr:rowOff>79563</xdr:rowOff>
    </xdr:to>
    <xdr:sp macro="" textlink="">
      <xdr:nvSpPr>
        <xdr:cNvPr id="206" name="フローチャート : 判断 205"/>
        <xdr:cNvSpPr/>
      </xdr:nvSpPr>
      <xdr:spPr>
        <a:xfrm>
          <a:off x="1397000" y="1420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89740</xdr:rowOff>
    </xdr:from>
    <xdr:ext cx="762000" cy="259045"/>
    <xdr:sp macro="" textlink="">
      <xdr:nvSpPr>
        <xdr:cNvPr id="207" name="テキスト ボックス 206"/>
        <xdr:cNvSpPr txBox="1"/>
      </xdr:nvSpPr>
      <xdr:spPr>
        <a:xfrm>
          <a:off x="1066800" y="1397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100118</xdr:rowOff>
    </xdr:from>
    <xdr:to>
      <xdr:col>7</xdr:col>
      <xdr:colOff>203200</xdr:colOff>
      <xdr:row>85</xdr:row>
      <xdr:rowOff>30268</xdr:rowOff>
    </xdr:to>
    <xdr:sp macro="" textlink="">
      <xdr:nvSpPr>
        <xdr:cNvPr id="213" name="円/楕円 212"/>
        <xdr:cNvSpPr/>
      </xdr:nvSpPr>
      <xdr:spPr>
        <a:xfrm>
          <a:off x="4902200" y="1450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72195</xdr:rowOff>
    </xdr:from>
    <xdr:ext cx="762000" cy="259045"/>
    <xdr:sp macro="" textlink="">
      <xdr:nvSpPr>
        <xdr:cNvPr id="214" name="人件費・物件費等の状況該当値テキスト"/>
        <xdr:cNvSpPr txBox="1"/>
      </xdr:nvSpPr>
      <xdr:spPr>
        <a:xfrm>
          <a:off x="5041900" y="14473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193,500</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94497</xdr:rowOff>
    </xdr:from>
    <xdr:to>
      <xdr:col>6</xdr:col>
      <xdr:colOff>50800</xdr:colOff>
      <xdr:row>85</xdr:row>
      <xdr:rowOff>24647</xdr:rowOff>
    </xdr:to>
    <xdr:sp macro="" textlink="">
      <xdr:nvSpPr>
        <xdr:cNvPr id="215" name="円/楕円 214"/>
        <xdr:cNvSpPr/>
      </xdr:nvSpPr>
      <xdr:spPr>
        <a:xfrm>
          <a:off x="4064000" y="1449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9424</xdr:rowOff>
    </xdr:from>
    <xdr:ext cx="736600" cy="259045"/>
    <xdr:sp macro="" textlink="">
      <xdr:nvSpPr>
        <xdr:cNvPr id="216" name="テキスト ボックス 215"/>
        <xdr:cNvSpPr txBox="1"/>
      </xdr:nvSpPr>
      <xdr:spPr>
        <a:xfrm>
          <a:off x="3733800" y="14582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192,801</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11416</xdr:rowOff>
    </xdr:from>
    <xdr:to>
      <xdr:col>4</xdr:col>
      <xdr:colOff>533400</xdr:colOff>
      <xdr:row>84</xdr:row>
      <xdr:rowOff>113016</xdr:rowOff>
    </xdr:to>
    <xdr:sp macro="" textlink="">
      <xdr:nvSpPr>
        <xdr:cNvPr id="217" name="円/楕円 216"/>
        <xdr:cNvSpPr/>
      </xdr:nvSpPr>
      <xdr:spPr>
        <a:xfrm>
          <a:off x="3175000" y="1441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97793</xdr:rowOff>
    </xdr:from>
    <xdr:ext cx="762000" cy="259045"/>
    <xdr:sp macro="" textlink="">
      <xdr:nvSpPr>
        <xdr:cNvPr id="218" name="テキスト ボックス 217"/>
        <xdr:cNvSpPr txBox="1"/>
      </xdr:nvSpPr>
      <xdr:spPr>
        <a:xfrm>
          <a:off x="2844800" y="1449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182,472</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162678</xdr:rowOff>
    </xdr:from>
    <xdr:to>
      <xdr:col>3</xdr:col>
      <xdr:colOff>330200</xdr:colOff>
      <xdr:row>84</xdr:row>
      <xdr:rowOff>92828</xdr:rowOff>
    </xdr:to>
    <xdr:sp macro="" textlink="">
      <xdr:nvSpPr>
        <xdr:cNvPr id="219" name="円/楕円 218"/>
        <xdr:cNvSpPr/>
      </xdr:nvSpPr>
      <xdr:spPr>
        <a:xfrm>
          <a:off x="2286000" y="1439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77605</xdr:rowOff>
    </xdr:from>
    <xdr:ext cx="762000" cy="259045"/>
    <xdr:sp macro="" textlink="">
      <xdr:nvSpPr>
        <xdr:cNvPr id="220" name="テキスト ボックス 219"/>
        <xdr:cNvSpPr txBox="1"/>
      </xdr:nvSpPr>
      <xdr:spPr>
        <a:xfrm>
          <a:off x="1955800" y="1447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179,962</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20337</xdr:rowOff>
    </xdr:from>
    <xdr:to>
      <xdr:col>2</xdr:col>
      <xdr:colOff>127000</xdr:colOff>
      <xdr:row>84</xdr:row>
      <xdr:rowOff>121937</xdr:rowOff>
    </xdr:to>
    <xdr:sp macro="" textlink="">
      <xdr:nvSpPr>
        <xdr:cNvPr id="221" name="円/楕円 220"/>
        <xdr:cNvSpPr/>
      </xdr:nvSpPr>
      <xdr:spPr>
        <a:xfrm>
          <a:off x="1397000" y="1442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106714</xdr:rowOff>
    </xdr:from>
    <xdr:ext cx="762000" cy="259045"/>
    <xdr:sp macro="" textlink="">
      <xdr:nvSpPr>
        <xdr:cNvPr id="222" name="テキスト ボックス 221"/>
        <xdr:cNvSpPr txBox="1"/>
      </xdr:nvSpPr>
      <xdr:spPr>
        <a:xfrm>
          <a:off x="1066800" y="145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183,581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前年度に比べ</a:t>
          </a:r>
          <a:r>
            <a:rPr kumimoji="1" lang="en-US" altLang="ja-JP" sz="1300">
              <a:solidFill>
                <a:schemeClr val="dk1"/>
              </a:solidFill>
              <a:effectLst/>
              <a:latin typeface="+mj-ea"/>
              <a:ea typeface="+mj-ea"/>
              <a:cs typeface="+mn-cs"/>
            </a:rPr>
            <a:t>0.2</a:t>
          </a:r>
          <a:r>
            <a:rPr kumimoji="1" lang="ja-JP" altLang="ja-JP" sz="1300">
              <a:solidFill>
                <a:schemeClr val="dk1"/>
              </a:solidFill>
              <a:effectLst/>
              <a:latin typeface="+mj-ea"/>
              <a:ea typeface="+mj-ea"/>
              <a:cs typeface="+mn-cs"/>
            </a:rPr>
            <a:t>ポイント増加している。</a:t>
          </a:r>
          <a:endParaRPr lang="ja-JP" altLang="ja-JP" sz="1300">
            <a:effectLst/>
            <a:latin typeface="+mj-ea"/>
            <a:ea typeface="+mj-ea"/>
          </a:endParaRPr>
        </a:p>
        <a:p>
          <a:r>
            <a:rPr kumimoji="1" lang="ja-JP" altLang="ja-JP" sz="1300">
              <a:solidFill>
                <a:schemeClr val="dk1"/>
              </a:solidFill>
              <a:effectLst/>
              <a:latin typeface="+mj-ea"/>
              <a:ea typeface="+mj-ea"/>
              <a:cs typeface="+mn-cs"/>
            </a:rPr>
            <a:t>　類似団体と比較すると数値が高い状態にあるため、高年齢職員の給与抑制や各種手当ての見直しを行っている、今後も国・地域の民間給与を考慮しつつ、より一層、給与の適正化に努める。</a:t>
          </a:r>
          <a:endParaRPr lang="ja-JP" altLang="ja-JP" sz="1300">
            <a:effectLst/>
            <a:latin typeface="+mj-ea"/>
            <a:ea typeface="+mj-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111252</xdr:rowOff>
    </xdr:from>
    <xdr:to>
      <xdr:col>24</xdr:col>
      <xdr:colOff>558800</xdr:colOff>
      <xdr:row>86</xdr:row>
      <xdr:rowOff>120904</xdr:rowOff>
    </xdr:to>
    <xdr:cxnSp macro="">
      <xdr:nvCxnSpPr>
        <xdr:cNvPr id="254" name="直線コネクタ 253"/>
        <xdr:cNvCxnSpPr/>
      </xdr:nvCxnSpPr>
      <xdr:spPr>
        <a:xfrm>
          <a:off x="16179800" y="1485595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132605</xdr:rowOff>
    </xdr:from>
    <xdr:ext cx="762000" cy="259045"/>
    <xdr:sp macro="" textlink="">
      <xdr:nvSpPr>
        <xdr:cNvPr id="255" name="給与水準   （国との比較）平均値テキスト"/>
        <xdr:cNvSpPr txBox="1"/>
      </xdr:nvSpPr>
      <xdr:spPr>
        <a:xfrm>
          <a:off x="17106900" y="1453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101600</xdr:rowOff>
    </xdr:from>
    <xdr:to>
      <xdr:col>23</xdr:col>
      <xdr:colOff>406400</xdr:colOff>
      <xdr:row>86</xdr:row>
      <xdr:rowOff>111252</xdr:rowOff>
    </xdr:to>
    <xdr:cxnSp macro="">
      <xdr:nvCxnSpPr>
        <xdr:cNvPr id="257" name="直線コネクタ 256"/>
        <xdr:cNvCxnSpPr/>
      </xdr:nvCxnSpPr>
      <xdr:spPr>
        <a:xfrm>
          <a:off x="15290800" y="1484630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8" name="フローチャート : 判断 257"/>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17797</xdr:rowOff>
    </xdr:from>
    <xdr:ext cx="736600" cy="259045"/>
    <xdr:sp macro="" textlink="">
      <xdr:nvSpPr>
        <xdr:cNvPr id="259" name="テキスト ボックス 258"/>
        <xdr:cNvSpPr txBox="1"/>
      </xdr:nvSpPr>
      <xdr:spPr>
        <a:xfrm>
          <a:off x="15798800" y="1441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101600</xdr:rowOff>
    </xdr:from>
    <xdr:to>
      <xdr:col>22</xdr:col>
      <xdr:colOff>203200</xdr:colOff>
      <xdr:row>88</xdr:row>
      <xdr:rowOff>149606</xdr:rowOff>
    </xdr:to>
    <xdr:cxnSp macro="">
      <xdr:nvCxnSpPr>
        <xdr:cNvPr id="260" name="直線コネクタ 259"/>
        <xdr:cNvCxnSpPr/>
      </xdr:nvCxnSpPr>
      <xdr:spPr>
        <a:xfrm flipV="1">
          <a:off x="14401800" y="14846300"/>
          <a:ext cx="889000" cy="39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61" name="フローチャート : 判断 260"/>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8145</xdr:rowOff>
    </xdr:from>
    <xdr:ext cx="762000" cy="259045"/>
    <xdr:sp macro="" textlink="">
      <xdr:nvSpPr>
        <xdr:cNvPr id="262" name="テキスト ボックス 261"/>
        <xdr:cNvSpPr txBox="1"/>
      </xdr:nvSpPr>
      <xdr:spPr>
        <a:xfrm>
          <a:off x="14909800" y="1440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110998</xdr:rowOff>
    </xdr:from>
    <xdr:to>
      <xdr:col>21</xdr:col>
      <xdr:colOff>0</xdr:colOff>
      <xdr:row>88</xdr:row>
      <xdr:rowOff>149606</xdr:rowOff>
    </xdr:to>
    <xdr:cxnSp macro="">
      <xdr:nvCxnSpPr>
        <xdr:cNvPr id="263" name="直線コネクタ 262"/>
        <xdr:cNvCxnSpPr/>
      </xdr:nvCxnSpPr>
      <xdr:spPr>
        <a:xfrm>
          <a:off x="13512800" y="1519859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4" name="フローチャート : 判断 263"/>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41673</xdr:rowOff>
    </xdr:from>
    <xdr:ext cx="762000" cy="259045"/>
    <xdr:sp macro="" textlink="">
      <xdr:nvSpPr>
        <xdr:cNvPr id="265" name="テキスト ボックス 264"/>
        <xdr:cNvSpPr txBox="1"/>
      </xdr:nvSpPr>
      <xdr:spPr>
        <a:xfrm>
          <a:off x="14020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6" name="フローチャート : 判断 265"/>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46499</xdr:rowOff>
    </xdr:from>
    <xdr:ext cx="762000" cy="259045"/>
    <xdr:sp macro="" textlink="">
      <xdr:nvSpPr>
        <xdr:cNvPr id="267" name="テキスト ボックス 266"/>
        <xdr:cNvSpPr txBox="1"/>
      </xdr:nvSpPr>
      <xdr:spPr>
        <a:xfrm>
          <a:off x="13131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70104</xdr:rowOff>
    </xdr:from>
    <xdr:to>
      <xdr:col>24</xdr:col>
      <xdr:colOff>609600</xdr:colOff>
      <xdr:row>87</xdr:row>
      <xdr:rowOff>254</xdr:rowOff>
    </xdr:to>
    <xdr:sp macro="" textlink="">
      <xdr:nvSpPr>
        <xdr:cNvPr id="273" name="円/楕円 272"/>
        <xdr:cNvSpPr/>
      </xdr:nvSpPr>
      <xdr:spPr>
        <a:xfrm>
          <a:off x="16967200" y="1481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137431</xdr:rowOff>
    </xdr:from>
    <xdr:ext cx="762000" cy="259045"/>
    <xdr:sp macro="" textlink="">
      <xdr:nvSpPr>
        <xdr:cNvPr id="274" name="給与水準   （国との比較）該当値テキスト"/>
        <xdr:cNvSpPr txBox="1"/>
      </xdr:nvSpPr>
      <xdr:spPr>
        <a:xfrm>
          <a:off x="17106900" y="1471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60452</xdr:rowOff>
    </xdr:from>
    <xdr:to>
      <xdr:col>23</xdr:col>
      <xdr:colOff>457200</xdr:colOff>
      <xdr:row>86</xdr:row>
      <xdr:rowOff>162052</xdr:rowOff>
    </xdr:to>
    <xdr:sp macro="" textlink="">
      <xdr:nvSpPr>
        <xdr:cNvPr id="275" name="円/楕円 274"/>
        <xdr:cNvSpPr/>
      </xdr:nvSpPr>
      <xdr:spPr>
        <a:xfrm>
          <a:off x="16129000" y="1480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146829</xdr:rowOff>
    </xdr:from>
    <xdr:ext cx="736600" cy="259045"/>
    <xdr:sp macro="" textlink="">
      <xdr:nvSpPr>
        <xdr:cNvPr id="276" name="テキスト ボックス 275"/>
        <xdr:cNvSpPr txBox="1"/>
      </xdr:nvSpPr>
      <xdr:spPr>
        <a:xfrm>
          <a:off x="15798800" y="1489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50800</xdr:rowOff>
    </xdr:from>
    <xdr:to>
      <xdr:col>22</xdr:col>
      <xdr:colOff>254000</xdr:colOff>
      <xdr:row>86</xdr:row>
      <xdr:rowOff>152400</xdr:rowOff>
    </xdr:to>
    <xdr:sp macro="" textlink="">
      <xdr:nvSpPr>
        <xdr:cNvPr id="277" name="円/楕円 276"/>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137177</xdr:rowOff>
    </xdr:from>
    <xdr:ext cx="762000" cy="259045"/>
    <xdr:sp macro="" textlink="">
      <xdr:nvSpPr>
        <xdr:cNvPr id="278" name="テキスト ボックス 277"/>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98806</xdr:rowOff>
    </xdr:from>
    <xdr:to>
      <xdr:col>21</xdr:col>
      <xdr:colOff>50800</xdr:colOff>
      <xdr:row>89</xdr:row>
      <xdr:rowOff>28956</xdr:rowOff>
    </xdr:to>
    <xdr:sp macro="" textlink="">
      <xdr:nvSpPr>
        <xdr:cNvPr id="279" name="円/楕円 278"/>
        <xdr:cNvSpPr/>
      </xdr:nvSpPr>
      <xdr:spPr>
        <a:xfrm>
          <a:off x="14351000" y="1518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13733</xdr:rowOff>
    </xdr:from>
    <xdr:ext cx="762000" cy="259045"/>
    <xdr:sp macro="" textlink="">
      <xdr:nvSpPr>
        <xdr:cNvPr id="280" name="テキスト ボックス 279"/>
        <xdr:cNvSpPr txBox="1"/>
      </xdr:nvSpPr>
      <xdr:spPr>
        <a:xfrm>
          <a:off x="14020800" y="15272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60198</xdr:rowOff>
    </xdr:from>
    <xdr:to>
      <xdr:col>19</xdr:col>
      <xdr:colOff>533400</xdr:colOff>
      <xdr:row>88</xdr:row>
      <xdr:rowOff>161798</xdr:rowOff>
    </xdr:to>
    <xdr:sp macro="" textlink="">
      <xdr:nvSpPr>
        <xdr:cNvPr id="281" name="円/楕円 280"/>
        <xdr:cNvSpPr/>
      </xdr:nvSpPr>
      <xdr:spPr>
        <a:xfrm>
          <a:off x="13462000" y="1514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146575</xdr:rowOff>
    </xdr:from>
    <xdr:ext cx="762000" cy="259045"/>
    <xdr:sp macro="" textlink="">
      <xdr:nvSpPr>
        <xdr:cNvPr id="282" name="テキスト ボックス 281"/>
        <xdr:cNvSpPr txBox="1"/>
      </xdr:nvSpPr>
      <xdr:spPr>
        <a:xfrm>
          <a:off x="13131800" y="1523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[12.90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j-ea"/>
              <a:ea typeface="+mj-ea"/>
              <a:cs typeface="+mn-cs"/>
            </a:rPr>
            <a:t>　美祢市行政改革大綱の実施計画である集中改革プランの定員管理目標に沿って人件費の抑制に努め退職勧奨を行いつつ、新規職員の採用は抑制し、職員数を削減しているが、人口の減少が大きく、前年度に比べ</a:t>
          </a:r>
          <a:r>
            <a:rPr kumimoji="1" lang="en-US" altLang="ja-JP" sz="1200">
              <a:solidFill>
                <a:schemeClr val="dk1"/>
              </a:solidFill>
              <a:effectLst/>
              <a:latin typeface="+mj-ea"/>
              <a:ea typeface="+mj-ea"/>
              <a:cs typeface="+mn-cs"/>
            </a:rPr>
            <a:t>0.07</a:t>
          </a:r>
          <a:r>
            <a:rPr kumimoji="1" lang="ja-JP" altLang="ja-JP" sz="1200">
              <a:solidFill>
                <a:schemeClr val="dk1"/>
              </a:solidFill>
              <a:effectLst/>
              <a:latin typeface="+mj-ea"/>
              <a:ea typeface="+mj-ea"/>
              <a:cs typeface="+mn-cs"/>
            </a:rPr>
            <a:t>人増となっている。また、依然として類似団体内平均値を大きく上回っている。</a:t>
          </a:r>
          <a:endParaRPr kumimoji="1" lang="en-US" altLang="ja-JP" sz="1200">
            <a:solidFill>
              <a:schemeClr val="dk1"/>
            </a:solidFill>
            <a:effectLst/>
            <a:latin typeface="+mj-ea"/>
            <a:ea typeface="+mj-ea"/>
            <a:cs typeface="+mn-cs"/>
          </a:endParaRPr>
        </a:p>
        <a:p>
          <a:r>
            <a:rPr kumimoji="1" lang="ja-JP" altLang="en-US" sz="1200">
              <a:solidFill>
                <a:schemeClr val="dk1"/>
              </a:solidFill>
              <a:effectLst/>
              <a:latin typeface="+mj-ea"/>
              <a:ea typeface="+mj-ea"/>
              <a:cs typeface="+mn-cs"/>
            </a:rPr>
            <a:t>　</a:t>
          </a:r>
          <a:r>
            <a:rPr kumimoji="1" lang="ja-JP" altLang="ja-JP" sz="1200">
              <a:solidFill>
                <a:schemeClr val="dk1"/>
              </a:solidFill>
              <a:effectLst/>
              <a:latin typeface="+mj-ea"/>
              <a:ea typeface="+mj-ea"/>
              <a:cs typeface="+mn-cs"/>
            </a:rPr>
            <a:t>市面積が広く、人口は散在しているため行政効率が悪いが、引き続き行政改革大綱に基づく行政組織の効率化を進め、市民ニーズや事業の動向に即応した組織構造の再構築や民間活力の導入により、更なる職員数の削減に取り組む。</a:t>
          </a:r>
          <a:endParaRPr lang="ja-JP" altLang="ja-JP" sz="1200">
            <a:effectLst/>
            <a:latin typeface="+mj-ea"/>
            <a:ea typeface="+mj-ea"/>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137613</xdr:rowOff>
    </xdr:from>
    <xdr:to>
      <xdr:col>24</xdr:col>
      <xdr:colOff>558800</xdr:colOff>
      <xdr:row>64</xdr:row>
      <xdr:rowOff>149678</xdr:rowOff>
    </xdr:to>
    <xdr:cxnSp macro="">
      <xdr:nvCxnSpPr>
        <xdr:cNvPr id="319" name="直線コネクタ 318"/>
        <xdr:cNvCxnSpPr/>
      </xdr:nvCxnSpPr>
      <xdr:spPr>
        <a:xfrm>
          <a:off x="16179800" y="11110413"/>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97172</xdr:rowOff>
    </xdr:from>
    <xdr:ext cx="762000" cy="259045"/>
    <xdr:sp macro="" textlink="">
      <xdr:nvSpPr>
        <xdr:cNvPr id="320" name="定員管理の状況平均値テキスト"/>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137613</xdr:rowOff>
    </xdr:from>
    <xdr:to>
      <xdr:col>23</xdr:col>
      <xdr:colOff>406400</xdr:colOff>
      <xdr:row>64</xdr:row>
      <xdr:rowOff>149678</xdr:rowOff>
    </xdr:to>
    <xdr:cxnSp macro="">
      <xdr:nvCxnSpPr>
        <xdr:cNvPr id="322" name="直線コネクタ 321"/>
        <xdr:cNvCxnSpPr/>
      </xdr:nvCxnSpPr>
      <xdr:spPr>
        <a:xfrm flipV="1">
          <a:off x="15290800" y="1111041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3" name="フローチャート : 判断 322"/>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120032</xdr:rowOff>
    </xdr:from>
    <xdr:ext cx="736600" cy="259045"/>
    <xdr:sp macro="" textlink="">
      <xdr:nvSpPr>
        <xdr:cNvPr id="324" name="テキスト ボックス 323"/>
        <xdr:cNvSpPr txBox="1"/>
      </xdr:nvSpPr>
      <xdr:spPr>
        <a:xfrm>
          <a:off x="15798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149678</xdr:rowOff>
    </xdr:from>
    <xdr:to>
      <xdr:col>22</xdr:col>
      <xdr:colOff>203200</xdr:colOff>
      <xdr:row>65</xdr:row>
      <xdr:rowOff>4082</xdr:rowOff>
    </xdr:to>
    <xdr:cxnSp macro="">
      <xdr:nvCxnSpPr>
        <xdr:cNvPr id="325" name="直線コネクタ 324"/>
        <xdr:cNvCxnSpPr/>
      </xdr:nvCxnSpPr>
      <xdr:spPr>
        <a:xfrm flipV="1">
          <a:off x="14401800" y="11122478"/>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6" name="フローチャート : 判断 325"/>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114861</xdr:rowOff>
    </xdr:from>
    <xdr:ext cx="762000" cy="259045"/>
    <xdr:sp macro="" textlink="">
      <xdr:nvSpPr>
        <xdr:cNvPr id="327" name="テキスト ボックス 326"/>
        <xdr:cNvSpPr txBox="1"/>
      </xdr:nvSpPr>
      <xdr:spPr>
        <a:xfrm>
          <a:off x="14909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170362</xdr:rowOff>
    </xdr:from>
    <xdr:to>
      <xdr:col>21</xdr:col>
      <xdr:colOff>0</xdr:colOff>
      <xdr:row>65</xdr:row>
      <xdr:rowOff>4082</xdr:rowOff>
    </xdr:to>
    <xdr:cxnSp macro="">
      <xdr:nvCxnSpPr>
        <xdr:cNvPr id="328" name="直線コネクタ 327"/>
        <xdr:cNvCxnSpPr/>
      </xdr:nvCxnSpPr>
      <xdr:spPr>
        <a:xfrm>
          <a:off x="13512800" y="11143162"/>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29" name="フローチャート : 判断 328"/>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121755</xdr:rowOff>
    </xdr:from>
    <xdr:ext cx="762000" cy="259045"/>
    <xdr:sp macro="" textlink="">
      <xdr:nvSpPr>
        <xdr:cNvPr id="330" name="テキスト ボックス 329"/>
        <xdr:cNvSpPr txBox="1"/>
      </xdr:nvSpPr>
      <xdr:spPr>
        <a:xfrm>
          <a:off x="14020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31" name="フローチャート : 判断 330"/>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135544</xdr:rowOff>
    </xdr:from>
    <xdr:ext cx="762000" cy="259045"/>
    <xdr:sp macro="" textlink="">
      <xdr:nvSpPr>
        <xdr:cNvPr id="332" name="テキスト ボックス 331"/>
        <xdr:cNvSpPr txBox="1"/>
      </xdr:nvSpPr>
      <xdr:spPr>
        <a:xfrm>
          <a:off x="13131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64</xdr:row>
      <xdr:rowOff>98878</xdr:rowOff>
    </xdr:from>
    <xdr:to>
      <xdr:col>24</xdr:col>
      <xdr:colOff>609600</xdr:colOff>
      <xdr:row>65</xdr:row>
      <xdr:rowOff>29028</xdr:rowOff>
    </xdr:to>
    <xdr:sp macro="" textlink="">
      <xdr:nvSpPr>
        <xdr:cNvPr id="338" name="円/楕円 337"/>
        <xdr:cNvSpPr/>
      </xdr:nvSpPr>
      <xdr:spPr>
        <a:xfrm>
          <a:off x="16967200" y="1107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70955</xdr:rowOff>
    </xdr:from>
    <xdr:ext cx="762000" cy="259045"/>
    <xdr:sp macro="" textlink="">
      <xdr:nvSpPr>
        <xdr:cNvPr id="339" name="定員管理の状況該当値テキスト"/>
        <xdr:cNvSpPr txBox="1"/>
      </xdr:nvSpPr>
      <xdr:spPr>
        <a:xfrm>
          <a:off x="17106900" y="1104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12.90</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86813</xdr:rowOff>
    </xdr:from>
    <xdr:to>
      <xdr:col>23</xdr:col>
      <xdr:colOff>457200</xdr:colOff>
      <xdr:row>65</xdr:row>
      <xdr:rowOff>16963</xdr:rowOff>
    </xdr:to>
    <xdr:sp macro="" textlink="">
      <xdr:nvSpPr>
        <xdr:cNvPr id="340" name="円/楕円 339"/>
        <xdr:cNvSpPr/>
      </xdr:nvSpPr>
      <xdr:spPr>
        <a:xfrm>
          <a:off x="16129000" y="110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1740</xdr:rowOff>
    </xdr:from>
    <xdr:ext cx="736600" cy="259045"/>
    <xdr:sp macro="" textlink="">
      <xdr:nvSpPr>
        <xdr:cNvPr id="341" name="テキスト ボックス 340"/>
        <xdr:cNvSpPr txBox="1"/>
      </xdr:nvSpPr>
      <xdr:spPr>
        <a:xfrm>
          <a:off x="15798800" y="11145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12.83</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98878</xdr:rowOff>
    </xdr:from>
    <xdr:to>
      <xdr:col>22</xdr:col>
      <xdr:colOff>254000</xdr:colOff>
      <xdr:row>65</xdr:row>
      <xdr:rowOff>29028</xdr:rowOff>
    </xdr:to>
    <xdr:sp macro="" textlink="">
      <xdr:nvSpPr>
        <xdr:cNvPr id="342" name="円/楕円 341"/>
        <xdr:cNvSpPr/>
      </xdr:nvSpPr>
      <xdr:spPr>
        <a:xfrm>
          <a:off x="15240000" y="1107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13805</xdr:rowOff>
    </xdr:from>
    <xdr:ext cx="762000" cy="259045"/>
    <xdr:sp macro="" textlink="">
      <xdr:nvSpPr>
        <xdr:cNvPr id="343" name="テキスト ボックス 342"/>
        <xdr:cNvSpPr txBox="1"/>
      </xdr:nvSpPr>
      <xdr:spPr>
        <a:xfrm>
          <a:off x="14909800" y="1115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12.90</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124732</xdr:rowOff>
    </xdr:from>
    <xdr:to>
      <xdr:col>21</xdr:col>
      <xdr:colOff>50800</xdr:colOff>
      <xdr:row>65</xdr:row>
      <xdr:rowOff>54882</xdr:rowOff>
    </xdr:to>
    <xdr:sp macro="" textlink="">
      <xdr:nvSpPr>
        <xdr:cNvPr id="344" name="円/楕円 343"/>
        <xdr:cNvSpPr/>
      </xdr:nvSpPr>
      <xdr:spPr>
        <a:xfrm>
          <a:off x="14351000" y="1109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39659</xdr:rowOff>
    </xdr:from>
    <xdr:ext cx="762000" cy="259045"/>
    <xdr:sp macro="" textlink="">
      <xdr:nvSpPr>
        <xdr:cNvPr id="345" name="テキスト ボックス 344"/>
        <xdr:cNvSpPr txBox="1"/>
      </xdr:nvSpPr>
      <xdr:spPr>
        <a:xfrm>
          <a:off x="14020800" y="1118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13.05</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119562</xdr:rowOff>
    </xdr:from>
    <xdr:to>
      <xdr:col>19</xdr:col>
      <xdr:colOff>533400</xdr:colOff>
      <xdr:row>65</xdr:row>
      <xdr:rowOff>49712</xdr:rowOff>
    </xdr:to>
    <xdr:sp macro="" textlink="">
      <xdr:nvSpPr>
        <xdr:cNvPr id="346" name="円/楕円 345"/>
        <xdr:cNvSpPr/>
      </xdr:nvSpPr>
      <xdr:spPr>
        <a:xfrm>
          <a:off x="13462000" y="1109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34489</xdr:rowOff>
    </xdr:from>
    <xdr:ext cx="762000" cy="259045"/>
    <xdr:sp macro="" textlink="">
      <xdr:nvSpPr>
        <xdr:cNvPr id="347" name="テキスト ボックス 346"/>
        <xdr:cNvSpPr txBox="1"/>
      </xdr:nvSpPr>
      <xdr:spPr>
        <a:xfrm>
          <a:off x="13131800" y="11178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前年度に比べ</a:t>
          </a:r>
          <a:r>
            <a:rPr kumimoji="1" lang="en-US" altLang="ja-JP" sz="1300">
              <a:solidFill>
                <a:schemeClr val="dk1"/>
              </a:solidFill>
              <a:effectLst/>
              <a:latin typeface="+mj-ea"/>
              <a:ea typeface="+mj-ea"/>
              <a:cs typeface="+mn-cs"/>
            </a:rPr>
            <a:t>0.4</a:t>
          </a:r>
          <a:r>
            <a:rPr kumimoji="1" lang="ja-JP" altLang="ja-JP" sz="1300">
              <a:solidFill>
                <a:schemeClr val="dk1"/>
              </a:solidFill>
              <a:effectLst/>
              <a:latin typeface="+mj-ea"/>
              <a:ea typeface="+mj-ea"/>
              <a:cs typeface="+mn-cs"/>
            </a:rPr>
            <a:t>ポイント減少しているものの、類似団体平均値を上回っている。</a:t>
          </a:r>
          <a:endParaRPr kumimoji="1" lang="en-US" altLang="ja-JP" sz="1300">
            <a:solidFill>
              <a:schemeClr val="dk1"/>
            </a:solidFill>
            <a:effectLst/>
            <a:latin typeface="+mj-ea"/>
            <a:ea typeface="+mj-ea"/>
            <a:cs typeface="+mn-cs"/>
          </a:endParaRPr>
        </a:p>
        <a:p>
          <a:r>
            <a:rPr kumimoji="1" lang="ja-JP" altLang="en-US" sz="1300">
              <a:solidFill>
                <a:schemeClr val="dk1"/>
              </a:solidFill>
              <a:effectLst/>
              <a:latin typeface="+mj-ea"/>
              <a:ea typeface="+mj-ea"/>
              <a:cs typeface="+mn-cs"/>
            </a:rPr>
            <a:t>　</a:t>
          </a:r>
          <a:r>
            <a:rPr kumimoji="1" lang="ja-JP" altLang="ja-JP" sz="1300">
              <a:solidFill>
                <a:schemeClr val="dk1"/>
              </a:solidFill>
              <a:effectLst/>
              <a:latin typeface="+mj-ea"/>
              <a:ea typeface="+mj-ea"/>
              <a:cs typeface="+mn-cs"/>
            </a:rPr>
            <a:t>地方債の償還ピークが過ぎ、新市財政計画に基づき市債の発行を抑制してきたが、平成</a:t>
          </a:r>
          <a:r>
            <a:rPr kumimoji="1" lang="en-US" altLang="ja-JP" sz="1300">
              <a:solidFill>
                <a:schemeClr val="dk1"/>
              </a:solidFill>
              <a:effectLst/>
              <a:latin typeface="+mj-ea"/>
              <a:ea typeface="+mj-ea"/>
              <a:cs typeface="+mn-cs"/>
            </a:rPr>
            <a:t>24</a:t>
          </a:r>
          <a:r>
            <a:rPr kumimoji="1" lang="ja-JP" altLang="ja-JP" sz="1300">
              <a:solidFill>
                <a:schemeClr val="dk1"/>
              </a:solidFill>
              <a:effectLst/>
              <a:latin typeface="+mj-ea"/>
              <a:ea typeface="+mj-ea"/>
              <a:cs typeface="+mn-cs"/>
            </a:rPr>
            <a:t>年度に土地開発公社の解散にあたり、第三セクター等改革推進債の借入を行っており、その償還が始まっている。</a:t>
          </a:r>
          <a:endParaRPr lang="ja-JP" altLang="ja-JP" sz="1300">
            <a:effectLst/>
            <a:latin typeface="+mj-ea"/>
            <a:ea typeface="+mj-ea"/>
          </a:endParaRPr>
        </a:p>
        <a:p>
          <a:r>
            <a:rPr kumimoji="1" lang="ja-JP" altLang="ja-JP" sz="1300">
              <a:solidFill>
                <a:schemeClr val="dk1"/>
              </a:solidFill>
              <a:effectLst/>
              <a:latin typeface="+mj-ea"/>
              <a:ea typeface="+mj-ea"/>
              <a:cs typeface="+mn-cs"/>
            </a:rPr>
            <a:t>　引き続き普通建設事業等の必要性・効率性・緊急度を勘案しながら事業の取捨選択を行い、地方債の発行を抑制することにより比率の改善を図る。</a:t>
          </a:r>
          <a:endParaRPr lang="ja-JP" altLang="ja-JP" sz="1300">
            <a:effectLst/>
            <a:latin typeface="+mj-ea"/>
            <a:ea typeface="+mj-ea"/>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132609</xdr:rowOff>
    </xdr:from>
    <xdr:to>
      <xdr:col>24</xdr:col>
      <xdr:colOff>558800</xdr:colOff>
      <xdr:row>37</xdr:row>
      <xdr:rowOff>140653</xdr:rowOff>
    </xdr:to>
    <xdr:cxnSp macro="">
      <xdr:nvCxnSpPr>
        <xdr:cNvPr id="381" name="直線コネクタ 380"/>
        <xdr:cNvCxnSpPr/>
      </xdr:nvCxnSpPr>
      <xdr:spPr>
        <a:xfrm flipV="1">
          <a:off x="16179800" y="6476259"/>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17903</xdr:rowOff>
    </xdr:from>
    <xdr:ext cx="762000" cy="259045"/>
    <xdr:sp macro="" textlink="">
      <xdr:nvSpPr>
        <xdr:cNvPr id="382" name="公債費負担の状況平均値テキスト"/>
        <xdr:cNvSpPr txBox="1"/>
      </xdr:nvSpPr>
      <xdr:spPr>
        <a:xfrm>
          <a:off x="17106900" y="6190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140653</xdr:rowOff>
    </xdr:from>
    <xdr:to>
      <xdr:col>23</xdr:col>
      <xdr:colOff>406400</xdr:colOff>
      <xdr:row>37</xdr:row>
      <xdr:rowOff>148696</xdr:rowOff>
    </xdr:to>
    <xdr:cxnSp macro="">
      <xdr:nvCxnSpPr>
        <xdr:cNvPr id="384" name="直線コネクタ 383"/>
        <xdr:cNvCxnSpPr/>
      </xdr:nvCxnSpPr>
      <xdr:spPr>
        <a:xfrm flipV="1">
          <a:off x="15290800" y="648430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5" name="フローチャート : 判断 384"/>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121196</xdr:rowOff>
    </xdr:from>
    <xdr:ext cx="736600" cy="259045"/>
    <xdr:sp macro="" textlink="">
      <xdr:nvSpPr>
        <xdr:cNvPr id="386" name="テキスト ボックス 385"/>
        <xdr:cNvSpPr txBox="1"/>
      </xdr:nvSpPr>
      <xdr:spPr>
        <a:xfrm>
          <a:off x="15798800" y="612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148696</xdr:rowOff>
    </xdr:from>
    <xdr:to>
      <xdr:col>22</xdr:col>
      <xdr:colOff>203200</xdr:colOff>
      <xdr:row>37</xdr:row>
      <xdr:rowOff>148696</xdr:rowOff>
    </xdr:to>
    <xdr:cxnSp macro="">
      <xdr:nvCxnSpPr>
        <xdr:cNvPr id="387" name="直線コネクタ 386"/>
        <xdr:cNvCxnSpPr/>
      </xdr:nvCxnSpPr>
      <xdr:spPr>
        <a:xfrm>
          <a:off x="14401800" y="64923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88" name="フローチャート : 判断 387"/>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139294</xdr:rowOff>
    </xdr:from>
    <xdr:ext cx="762000" cy="259045"/>
    <xdr:sp macro="" textlink="">
      <xdr:nvSpPr>
        <xdr:cNvPr id="389" name="テキスト ボックス 388"/>
        <xdr:cNvSpPr txBox="1"/>
      </xdr:nvSpPr>
      <xdr:spPr>
        <a:xfrm>
          <a:off x="14909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148696</xdr:rowOff>
    </xdr:from>
    <xdr:to>
      <xdr:col>21</xdr:col>
      <xdr:colOff>0</xdr:colOff>
      <xdr:row>37</xdr:row>
      <xdr:rowOff>162771</xdr:rowOff>
    </xdr:to>
    <xdr:cxnSp macro="">
      <xdr:nvCxnSpPr>
        <xdr:cNvPr id="390" name="直線コネクタ 389"/>
        <xdr:cNvCxnSpPr/>
      </xdr:nvCxnSpPr>
      <xdr:spPr>
        <a:xfrm flipV="1">
          <a:off x="13512800" y="6492346"/>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91" name="フローチャート : 判断 390"/>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155380</xdr:rowOff>
    </xdr:from>
    <xdr:ext cx="762000" cy="259045"/>
    <xdr:sp macro="" textlink="">
      <xdr:nvSpPr>
        <xdr:cNvPr id="392" name="テキスト ボックス 391"/>
        <xdr:cNvSpPr txBox="1"/>
      </xdr:nvSpPr>
      <xdr:spPr>
        <a:xfrm>
          <a:off x="14020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93" name="フローチャート : 判断 392"/>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4039</xdr:rowOff>
    </xdr:from>
    <xdr:ext cx="762000" cy="259045"/>
    <xdr:sp macro="" textlink="">
      <xdr:nvSpPr>
        <xdr:cNvPr id="394" name="テキスト ボックス 393"/>
        <xdr:cNvSpPr txBox="1"/>
      </xdr:nvSpPr>
      <xdr:spPr>
        <a:xfrm>
          <a:off x="13131800" y="617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81809</xdr:rowOff>
    </xdr:from>
    <xdr:to>
      <xdr:col>24</xdr:col>
      <xdr:colOff>609600</xdr:colOff>
      <xdr:row>38</xdr:row>
      <xdr:rowOff>11959</xdr:rowOff>
    </xdr:to>
    <xdr:sp macro="" textlink="">
      <xdr:nvSpPr>
        <xdr:cNvPr id="400" name="円/楕円 399"/>
        <xdr:cNvSpPr/>
      </xdr:nvSpPr>
      <xdr:spPr>
        <a:xfrm>
          <a:off x="16967200" y="642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53886</xdr:rowOff>
    </xdr:from>
    <xdr:ext cx="762000" cy="259045"/>
    <xdr:sp macro="" textlink="">
      <xdr:nvSpPr>
        <xdr:cNvPr id="401" name="公債費負担の状況該当値テキスト"/>
        <xdr:cNvSpPr txBox="1"/>
      </xdr:nvSpPr>
      <xdr:spPr>
        <a:xfrm>
          <a:off x="17106900" y="6397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89853</xdr:rowOff>
    </xdr:from>
    <xdr:to>
      <xdr:col>23</xdr:col>
      <xdr:colOff>457200</xdr:colOff>
      <xdr:row>38</xdr:row>
      <xdr:rowOff>20003</xdr:rowOff>
    </xdr:to>
    <xdr:sp macro="" textlink="">
      <xdr:nvSpPr>
        <xdr:cNvPr id="402" name="円/楕円 401"/>
        <xdr:cNvSpPr/>
      </xdr:nvSpPr>
      <xdr:spPr>
        <a:xfrm>
          <a:off x="16129000" y="643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4780</xdr:rowOff>
    </xdr:from>
    <xdr:ext cx="736600" cy="259045"/>
    <xdr:sp macro="" textlink="">
      <xdr:nvSpPr>
        <xdr:cNvPr id="403" name="テキスト ボックス 402"/>
        <xdr:cNvSpPr txBox="1"/>
      </xdr:nvSpPr>
      <xdr:spPr>
        <a:xfrm>
          <a:off x="15798800" y="6519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97896</xdr:rowOff>
    </xdr:from>
    <xdr:to>
      <xdr:col>22</xdr:col>
      <xdr:colOff>254000</xdr:colOff>
      <xdr:row>38</xdr:row>
      <xdr:rowOff>28046</xdr:rowOff>
    </xdr:to>
    <xdr:sp macro="" textlink="">
      <xdr:nvSpPr>
        <xdr:cNvPr id="404" name="円/楕円 403"/>
        <xdr:cNvSpPr/>
      </xdr:nvSpPr>
      <xdr:spPr>
        <a:xfrm>
          <a:off x="15240000" y="644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12823</xdr:rowOff>
    </xdr:from>
    <xdr:ext cx="762000" cy="259045"/>
    <xdr:sp macro="" textlink="">
      <xdr:nvSpPr>
        <xdr:cNvPr id="405" name="テキスト ボックス 404"/>
        <xdr:cNvSpPr txBox="1"/>
      </xdr:nvSpPr>
      <xdr:spPr>
        <a:xfrm>
          <a:off x="14909800" y="652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97896</xdr:rowOff>
    </xdr:from>
    <xdr:to>
      <xdr:col>21</xdr:col>
      <xdr:colOff>50800</xdr:colOff>
      <xdr:row>38</xdr:row>
      <xdr:rowOff>28046</xdr:rowOff>
    </xdr:to>
    <xdr:sp macro="" textlink="">
      <xdr:nvSpPr>
        <xdr:cNvPr id="406" name="円/楕円 405"/>
        <xdr:cNvSpPr/>
      </xdr:nvSpPr>
      <xdr:spPr>
        <a:xfrm>
          <a:off x="14351000" y="644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12823</xdr:rowOff>
    </xdr:from>
    <xdr:ext cx="762000" cy="259045"/>
    <xdr:sp macro="" textlink="">
      <xdr:nvSpPr>
        <xdr:cNvPr id="407" name="テキスト ボックス 406"/>
        <xdr:cNvSpPr txBox="1"/>
      </xdr:nvSpPr>
      <xdr:spPr>
        <a:xfrm>
          <a:off x="14020800" y="652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111972</xdr:rowOff>
    </xdr:from>
    <xdr:to>
      <xdr:col>19</xdr:col>
      <xdr:colOff>533400</xdr:colOff>
      <xdr:row>38</xdr:row>
      <xdr:rowOff>42121</xdr:rowOff>
    </xdr:to>
    <xdr:sp macro="" textlink="">
      <xdr:nvSpPr>
        <xdr:cNvPr id="408" name="円/楕円 407"/>
        <xdr:cNvSpPr/>
      </xdr:nvSpPr>
      <xdr:spPr>
        <a:xfrm>
          <a:off x="13462000" y="64556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26898</xdr:rowOff>
    </xdr:from>
    <xdr:ext cx="762000" cy="259045"/>
    <xdr:sp macro="" textlink="">
      <xdr:nvSpPr>
        <xdr:cNvPr id="409" name="テキスト ボックス 408"/>
        <xdr:cNvSpPr txBox="1"/>
      </xdr:nvSpPr>
      <xdr:spPr>
        <a:xfrm>
          <a:off x="13131800" y="6541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前年度に比べ</a:t>
          </a:r>
          <a:r>
            <a:rPr kumimoji="1" lang="en-US" altLang="ja-JP" sz="1300">
              <a:solidFill>
                <a:schemeClr val="dk1"/>
              </a:solidFill>
              <a:effectLst/>
              <a:latin typeface="+mj-ea"/>
              <a:ea typeface="+mj-ea"/>
              <a:cs typeface="+mn-cs"/>
            </a:rPr>
            <a:t>20.2</a:t>
          </a:r>
          <a:r>
            <a:rPr kumimoji="1" lang="ja-JP" altLang="ja-JP" sz="1300">
              <a:solidFill>
                <a:schemeClr val="dk1"/>
              </a:solidFill>
              <a:effectLst/>
              <a:latin typeface="+mj-ea"/>
              <a:ea typeface="+mj-ea"/>
              <a:cs typeface="+mn-cs"/>
            </a:rPr>
            <a:t>ポイント減少し、類似団体平均値の</a:t>
          </a:r>
          <a:r>
            <a:rPr kumimoji="1" lang="en-US" altLang="ja-JP" sz="1300">
              <a:solidFill>
                <a:schemeClr val="dk1"/>
              </a:solidFill>
              <a:effectLst/>
              <a:latin typeface="+mj-ea"/>
              <a:ea typeface="+mj-ea"/>
              <a:cs typeface="+mn-cs"/>
            </a:rPr>
            <a:t>58.5</a:t>
          </a:r>
          <a:r>
            <a:rPr kumimoji="1" lang="ja-JP" altLang="ja-JP" sz="1300">
              <a:solidFill>
                <a:schemeClr val="dk1"/>
              </a:solidFill>
              <a:effectLst/>
              <a:latin typeface="+mj-ea"/>
              <a:ea typeface="+mj-ea"/>
              <a:cs typeface="+mn-cs"/>
            </a:rPr>
            <a:t>ポイントを下回った。</a:t>
          </a:r>
          <a:endParaRPr kumimoji="1" lang="en-US" altLang="ja-JP" sz="1300">
            <a:solidFill>
              <a:schemeClr val="dk1"/>
            </a:solidFill>
            <a:effectLst/>
            <a:latin typeface="+mj-ea"/>
            <a:ea typeface="+mj-ea"/>
            <a:cs typeface="+mn-cs"/>
          </a:endParaRPr>
        </a:p>
        <a:p>
          <a:r>
            <a:rPr kumimoji="1" lang="ja-JP" altLang="en-US" sz="1300">
              <a:solidFill>
                <a:schemeClr val="dk1"/>
              </a:solidFill>
              <a:effectLst/>
              <a:latin typeface="+mj-ea"/>
              <a:ea typeface="+mj-ea"/>
              <a:cs typeface="+mn-cs"/>
            </a:rPr>
            <a:t>　</a:t>
          </a:r>
          <a:r>
            <a:rPr kumimoji="1" lang="ja-JP" altLang="ja-JP" sz="1300">
              <a:solidFill>
                <a:schemeClr val="dk1"/>
              </a:solidFill>
              <a:effectLst/>
              <a:latin typeface="+mj-ea"/>
              <a:ea typeface="+mj-ea"/>
              <a:cs typeface="+mn-cs"/>
            </a:rPr>
            <a:t>今後もプライマリーバランスに留意するとともに、次世代の負担が過度にならないように努めながら、地方債の活用を図る。</a:t>
          </a:r>
          <a:endParaRPr lang="ja-JP" altLang="ja-JP" sz="1300">
            <a:effectLst/>
            <a:latin typeface="+mj-ea"/>
            <a:ea typeface="+mj-ea"/>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19304</xdr:rowOff>
    </xdr:from>
    <xdr:to>
      <xdr:col>24</xdr:col>
      <xdr:colOff>558800</xdr:colOff>
      <xdr:row>15</xdr:row>
      <xdr:rowOff>68047</xdr:rowOff>
    </xdr:to>
    <xdr:cxnSp macro="">
      <xdr:nvCxnSpPr>
        <xdr:cNvPr id="441" name="直線コネクタ 440"/>
        <xdr:cNvCxnSpPr/>
      </xdr:nvCxnSpPr>
      <xdr:spPr>
        <a:xfrm flipV="1">
          <a:off x="16179800" y="2591054"/>
          <a:ext cx="838200" cy="4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113238</xdr:rowOff>
    </xdr:from>
    <xdr:ext cx="762000" cy="259045"/>
    <xdr:sp macro="" textlink="">
      <xdr:nvSpPr>
        <xdr:cNvPr id="442" name="将来負担の状況平均値テキスト"/>
        <xdr:cNvSpPr txBox="1"/>
      </xdr:nvSpPr>
      <xdr:spPr>
        <a:xfrm>
          <a:off x="17106900" y="2513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3" name="フローチャート : 判断 442"/>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68047</xdr:rowOff>
    </xdr:from>
    <xdr:to>
      <xdr:col>23</xdr:col>
      <xdr:colOff>406400</xdr:colOff>
      <xdr:row>15</xdr:row>
      <xdr:rowOff>137058</xdr:rowOff>
    </xdr:to>
    <xdr:cxnSp macro="">
      <xdr:nvCxnSpPr>
        <xdr:cNvPr id="444" name="直線コネクタ 443"/>
        <xdr:cNvCxnSpPr/>
      </xdr:nvCxnSpPr>
      <xdr:spPr>
        <a:xfrm flipV="1">
          <a:off x="15290800" y="2639797"/>
          <a:ext cx="889000" cy="6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146710</xdr:rowOff>
    </xdr:from>
    <xdr:to>
      <xdr:col>23</xdr:col>
      <xdr:colOff>457200</xdr:colOff>
      <xdr:row>15</xdr:row>
      <xdr:rowOff>76860</xdr:rowOff>
    </xdr:to>
    <xdr:sp macro="" textlink="">
      <xdr:nvSpPr>
        <xdr:cNvPr id="445" name="フローチャート : 判断 444"/>
        <xdr:cNvSpPr/>
      </xdr:nvSpPr>
      <xdr:spPr>
        <a:xfrm>
          <a:off x="16129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87037</xdr:rowOff>
    </xdr:from>
    <xdr:ext cx="736600" cy="259045"/>
    <xdr:sp macro="" textlink="">
      <xdr:nvSpPr>
        <xdr:cNvPr id="446" name="テキスト ボックス 445"/>
        <xdr:cNvSpPr txBox="1"/>
      </xdr:nvSpPr>
      <xdr:spPr>
        <a:xfrm>
          <a:off x="15798800" y="2315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137058</xdr:rowOff>
    </xdr:from>
    <xdr:to>
      <xdr:col>22</xdr:col>
      <xdr:colOff>203200</xdr:colOff>
      <xdr:row>16</xdr:row>
      <xdr:rowOff>19177</xdr:rowOff>
    </xdr:to>
    <xdr:cxnSp macro="">
      <xdr:nvCxnSpPr>
        <xdr:cNvPr id="447" name="直線コネクタ 446"/>
        <xdr:cNvCxnSpPr/>
      </xdr:nvCxnSpPr>
      <xdr:spPr>
        <a:xfrm flipV="1">
          <a:off x="14401800" y="2708808"/>
          <a:ext cx="889000" cy="5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157569</xdr:rowOff>
    </xdr:from>
    <xdr:to>
      <xdr:col>22</xdr:col>
      <xdr:colOff>254000</xdr:colOff>
      <xdr:row>15</xdr:row>
      <xdr:rowOff>87719</xdr:rowOff>
    </xdr:to>
    <xdr:sp macro="" textlink="">
      <xdr:nvSpPr>
        <xdr:cNvPr id="448" name="フローチャート : 判断 447"/>
        <xdr:cNvSpPr/>
      </xdr:nvSpPr>
      <xdr:spPr>
        <a:xfrm>
          <a:off x="15240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97896</xdr:rowOff>
    </xdr:from>
    <xdr:ext cx="762000" cy="259045"/>
    <xdr:sp macro="" textlink="">
      <xdr:nvSpPr>
        <xdr:cNvPr id="449" name="テキスト ボックス 448"/>
        <xdr:cNvSpPr txBox="1"/>
      </xdr:nvSpPr>
      <xdr:spPr>
        <a:xfrm>
          <a:off x="14909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156121</xdr:rowOff>
    </xdr:from>
    <xdr:to>
      <xdr:col>21</xdr:col>
      <xdr:colOff>0</xdr:colOff>
      <xdr:row>16</xdr:row>
      <xdr:rowOff>19177</xdr:rowOff>
    </xdr:to>
    <xdr:cxnSp macro="">
      <xdr:nvCxnSpPr>
        <xdr:cNvPr id="450" name="直線コネクタ 449"/>
        <xdr:cNvCxnSpPr/>
      </xdr:nvCxnSpPr>
      <xdr:spPr>
        <a:xfrm>
          <a:off x="13512800" y="2727871"/>
          <a:ext cx="889000" cy="3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12421</xdr:rowOff>
    </xdr:from>
    <xdr:to>
      <xdr:col>21</xdr:col>
      <xdr:colOff>50800</xdr:colOff>
      <xdr:row>15</xdr:row>
      <xdr:rowOff>114021</xdr:rowOff>
    </xdr:to>
    <xdr:sp macro="" textlink="">
      <xdr:nvSpPr>
        <xdr:cNvPr id="451" name="フローチャート : 判断 450"/>
        <xdr:cNvSpPr/>
      </xdr:nvSpPr>
      <xdr:spPr>
        <a:xfrm>
          <a:off x="14351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124198</xdr:rowOff>
    </xdr:from>
    <xdr:ext cx="762000" cy="259045"/>
    <xdr:sp macro="" textlink="">
      <xdr:nvSpPr>
        <xdr:cNvPr id="452" name="テキスト ボックス 451"/>
        <xdr:cNvSpPr txBox="1"/>
      </xdr:nvSpPr>
      <xdr:spPr>
        <a:xfrm>
          <a:off x="14020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41618</xdr:rowOff>
    </xdr:from>
    <xdr:to>
      <xdr:col>19</xdr:col>
      <xdr:colOff>533400</xdr:colOff>
      <xdr:row>15</xdr:row>
      <xdr:rowOff>143218</xdr:rowOff>
    </xdr:to>
    <xdr:sp macro="" textlink="">
      <xdr:nvSpPr>
        <xdr:cNvPr id="453" name="フローチャート : 判断 452"/>
        <xdr:cNvSpPr/>
      </xdr:nvSpPr>
      <xdr:spPr>
        <a:xfrm>
          <a:off x="13462000" y="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153395</xdr:rowOff>
    </xdr:from>
    <xdr:ext cx="762000" cy="259045"/>
    <xdr:sp macro="" textlink="">
      <xdr:nvSpPr>
        <xdr:cNvPr id="454" name="テキスト ボックス 453"/>
        <xdr:cNvSpPr txBox="1"/>
      </xdr:nvSpPr>
      <xdr:spPr>
        <a:xfrm>
          <a:off x="13131800" y="238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139954</xdr:rowOff>
    </xdr:from>
    <xdr:to>
      <xdr:col>24</xdr:col>
      <xdr:colOff>609600</xdr:colOff>
      <xdr:row>15</xdr:row>
      <xdr:rowOff>70104</xdr:rowOff>
    </xdr:to>
    <xdr:sp macro="" textlink="">
      <xdr:nvSpPr>
        <xdr:cNvPr id="460" name="円/楕円 459"/>
        <xdr:cNvSpPr/>
      </xdr:nvSpPr>
      <xdr:spPr>
        <a:xfrm>
          <a:off x="16967200" y="254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156481</xdr:rowOff>
    </xdr:from>
    <xdr:ext cx="762000" cy="259045"/>
    <xdr:sp macro="" textlink="">
      <xdr:nvSpPr>
        <xdr:cNvPr id="461" name="将来負担の状況該当値テキスト"/>
        <xdr:cNvSpPr txBox="1"/>
      </xdr:nvSpPr>
      <xdr:spPr>
        <a:xfrm>
          <a:off x="17106900" y="238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17247</xdr:rowOff>
    </xdr:from>
    <xdr:to>
      <xdr:col>23</xdr:col>
      <xdr:colOff>457200</xdr:colOff>
      <xdr:row>15</xdr:row>
      <xdr:rowOff>118847</xdr:rowOff>
    </xdr:to>
    <xdr:sp macro="" textlink="">
      <xdr:nvSpPr>
        <xdr:cNvPr id="462" name="円/楕円 461"/>
        <xdr:cNvSpPr/>
      </xdr:nvSpPr>
      <xdr:spPr>
        <a:xfrm>
          <a:off x="16129000" y="258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103624</xdr:rowOff>
    </xdr:from>
    <xdr:ext cx="736600" cy="259045"/>
    <xdr:sp macro="" textlink="">
      <xdr:nvSpPr>
        <xdr:cNvPr id="463" name="テキスト ボックス 462"/>
        <xdr:cNvSpPr txBox="1"/>
      </xdr:nvSpPr>
      <xdr:spPr>
        <a:xfrm>
          <a:off x="15798800" y="2675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86258</xdr:rowOff>
    </xdr:from>
    <xdr:to>
      <xdr:col>22</xdr:col>
      <xdr:colOff>254000</xdr:colOff>
      <xdr:row>16</xdr:row>
      <xdr:rowOff>16408</xdr:rowOff>
    </xdr:to>
    <xdr:sp macro="" textlink="">
      <xdr:nvSpPr>
        <xdr:cNvPr id="464" name="円/楕円 463"/>
        <xdr:cNvSpPr/>
      </xdr:nvSpPr>
      <xdr:spPr>
        <a:xfrm>
          <a:off x="15240000" y="265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1185</xdr:rowOff>
    </xdr:from>
    <xdr:ext cx="762000" cy="259045"/>
    <xdr:sp macro="" textlink="">
      <xdr:nvSpPr>
        <xdr:cNvPr id="465" name="テキスト ボックス 464"/>
        <xdr:cNvSpPr txBox="1"/>
      </xdr:nvSpPr>
      <xdr:spPr>
        <a:xfrm>
          <a:off x="14909800" y="2744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139827</xdr:rowOff>
    </xdr:from>
    <xdr:to>
      <xdr:col>21</xdr:col>
      <xdr:colOff>50800</xdr:colOff>
      <xdr:row>16</xdr:row>
      <xdr:rowOff>69977</xdr:rowOff>
    </xdr:to>
    <xdr:sp macro="" textlink="">
      <xdr:nvSpPr>
        <xdr:cNvPr id="466" name="円/楕円 465"/>
        <xdr:cNvSpPr/>
      </xdr:nvSpPr>
      <xdr:spPr>
        <a:xfrm>
          <a:off x="14351000" y="271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54754</xdr:rowOff>
    </xdr:from>
    <xdr:ext cx="762000" cy="259045"/>
    <xdr:sp macro="" textlink="">
      <xdr:nvSpPr>
        <xdr:cNvPr id="467" name="テキスト ボックス 466"/>
        <xdr:cNvSpPr txBox="1"/>
      </xdr:nvSpPr>
      <xdr:spPr>
        <a:xfrm>
          <a:off x="14020800" y="279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129.0</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105321</xdr:rowOff>
    </xdr:from>
    <xdr:to>
      <xdr:col>19</xdr:col>
      <xdr:colOff>533400</xdr:colOff>
      <xdr:row>16</xdr:row>
      <xdr:rowOff>35471</xdr:rowOff>
    </xdr:to>
    <xdr:sp macro="" textlink="">
      <xdr:nvSpPr>
        <xdr:cNvPr id="468" name="円/楕円 467"/>
        <xdr:cNvSpPr/>
      </xdr:nvSpPr>
      <xdr:spPr>
        <a:xfrm>
          <a:off x="13462000" y="267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20248</xdr:rowOff>
    </xdr:from>
    <xdr:ext cx="762000" cy="259045"/>
    <xdr:sp macro="" textlink="">
      <xdr:nvSpPr>
        <xdr:cNvPr id="469" name="テキスト ボックス 468"/>
        <xdr:cNvSpPr txBox="1"/>
      </xdr:nvSpPr>
      <xdr:spPr>
        <a:xfrm>
          <a:off x="13131800" y="276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山口県美祢市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26,116
25,947
472.64
17,146,639
16,213,269
800,983
10,386,094
18,341,948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58.0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前年度より</a:t>
          </a:r>
          <a:r>
            <a:rPr kumimoji="1" lang="en-US" altLang="ja-JP" sz="1300">
              <a:solidFill>
                <a:schemeClr val="dk1"/>
              </a:solidFill>
              <a:effectLst/>
              <a:latin typeface="+mj-ea"/>
              <a:ea typeface="+mj-ea"/>
              <a:cs typeface="+mn-cs"/>
            </a:rPr>
            <a:t>1.5</a:t>
          </a:r>
          <a:r>
            <a:rPr kumimoji="1" lang="ja-JP" altLang="ja-JP" sz="1300">
              <a:solidFill>
                <a:schemeClr val="dk1"/>
              </a:solidFill>
              <a:effectLst/>
              <a:latin typeface="+mj-ea"/>
              <a:ea typeface="+mj-ea"/>
              <a:cs typeface="+mn-cs"/>
            </a:rPr>
            <a:t>ポイント減少した。しかしながら、市面積が広く、人口が散在しているため行政効率が悪く、類似団体平均値と比較</a:t>
          </a:r>
          <a:r>
            <a:rPr kumimoji="1" lang="ja-JP" altLang="en-US" sz="1300">
              <a:solidFill>
                <a:schemeClr val="dk1"/>
              </a:solidFill>
              <a:effectLst/>
              <a:latin typeface="+mj-ea"/>
              <a:ea typeface="+mj-ea"/>
              <a:cs typeface="+mn-cs"/>
            </a:rPr>
            <a:t>すると</a:t>
          </a:r>
          <a:r>
            <a:rPr kumimoji="1" lang="en-US" altLang="ja-JP" sz="1300">
              <a:solidFill>
                <a:schemeClr val="dk1"/>
              </a:solidFill>
              <a:effectLst/>
              <a:latin typeface="+mj-ea"/>
              <a:ea typeface="+mj-ea"/>
              <a:cs typeface="+mn-cs"/>
            </a:rPr>
            <a:t>2.1</a:t>
          </a:r>
          <a:r>
            <a:rPr kumimoji="1" lang="ja-JP" altLang="ja-JP" sz="1300">
              <a:solidFill>
                <a:schemeClr val="dk1"/>
              </a:solidFill>
              <a:effectLst/>
              <a:latin typeface="+mj-ea"/>
              <a:ea typeface="+mj-ea"/>
              <a:cs typeface="+mn-cs"/>
            </a:rPr>
            <a:t>ポイント上回っている。</a:t>
          </a:r>
          <a:endParaRPr lang="ja-JP" altLang="ja-JP" sz="1300">
            <a:effectLst/>
            <a:latin typeface="+mj-ea"/>
            <a:ea typeface="+mj-ea"/>
          </a:endParaRPr>
        </a:p>
        <a:p>
          <a:r>
            <a:rPr kumimoji="1" lang="ja-JP" altLang="ja-JP" sz="1300">
              <a:solidFill>
                <a:schemeClr val="dk1"/>
              </a:solidFill>
              <a:effectLst/>
              <a:latin typeface="+mj-ea"/>
              <a:ea typeface="+mj-ea"/>
              <a:cs typeface="+mn-cs"/>
            </a:rPr>
            <a:t>　美祢市行政改革大綱に沿って人件費の抑制に努め、行政組織の効率化を進め、市民ニーズや事業の動向に即応した組織構造の再構築や民間活力の導入により、人件費の削減を図る。</a:t>
          </a:r>
          <a:endParaRPr lang="ja-JP" altLang="ja-JP" sz="1300">
            <a:effectLst/>
            <a:latin typeface="+mj-ea"/>
            <a:ea typeface="+mj-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130810</xdr:rowOff>
    </xdr:from>
    <xdr:to>
      <xdr:col>7</xdr:col>
      <xdr:colOff>15875</xdr:colOff>
      <xdr:row>38</xdr:row>
      <xdr:rowOff>73660</xdr:rowOff>
    </xdr:to>
    <xdr:cxnSp macro="">
      <xdr:nvCxnSpPr>
        <xdr:cNvPr id="66" name="直線コネクタ 65"/>
        <xdr:cNvCxnSpPr/>
      </xdr:nvCxnSpPr>
      <xdr:spPr>
        <a:xfrm flipV="1">
          <a:off x="3987800" y="64744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107967</xdr:rowOff>
    </xdr:from>
    <xdr:ext cx="762000" cy="259045"/>
    <xdr:sp macro="" textlink="">
      <xdr:nvSpPr>
        <xdr:cNvPr id="67" name="人件費平均値テキスト"/>
        <xdr:cNvSpPr txBox="1"/>
      </xdr:nvSpPr>
      <xdr:spPr>
        <a:xfrm>
          <a:off x="4914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73660</xdr:rowOff>
    </xdr:from>
    <xdr:to>
      <xdr:col>5</xdr:col>
      <xdr:colOff>549275</xdr:colOff>
      <xdr:row>38</xdr:row>
      <xdr:rowOff>96520</xdr:rowOff>
    </xdr:to>
    <xdr:cxnSp macro="">
      <xdr:nvCxnSpPr>
        <xdr:cNvPr id="69" name="直線コネクタ 68"/>
        <xdr:cNvCxnSpPr/>
      </xdr:nvCxnSpPr>
      <xdr:spPr>
        <a:xfrm flipV="1">
          <a:off x="3098800" y="6588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96520</xdr:rowOff>
    </xdr:from>
    <xdr:to>
      <xdr:col>4</xdr:col>
      <xdr:colOff>346075</xdr:colOff>
      <xdr:row>38</xdr:row>
      <xdr:rowOff>104140</xdr:rowOff>
    </xdr:to>
    <xdr:cxnSp macro="">
      <xdr:nvCxnSpPr>
        <xdr:cNvPr id="72" name="直線コネクタ 71"/>
        <xdr:cNvCxnSpPr/>
      </xdr:nvCxnSpPr>
      <xdr:spPr>
        <a:xfrm flipV="1">
          <a:off x="2209800" y="6611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27940</xdr:rowOff>
    </xdr:from>
    <xdr:to>
      <xdr:col>3</xdr:col>
      <xdr:colOff>142875</xdr:colOff>
      <xdr:row>38</xdr:row>
      <xdr:rowOff>104140</xdr:rowOff>
    </xdr:to>
    <xdr:cxnSp macro="">
      <xdr:nvCxnSpPr>
        <xdr:cNvPr id="75" name="直線コネクタ 74"/>
        <xdr:cNvCxnSpPr/>
      </xdr:nvCxnSpPr>
      <xdr:spPr>
        <a:xfrm>
          <a:off x="1320800" y="65430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92727</xdr:rowOff>
    </xdr:from>
    <xdr:ext cx="762000" cy="259045"/>
    <xdr:sp macro="" textlink="">
      <xdr:nvSpPr>
        <xdr:cNvPr id="77" name="テキスト ボックス 76"/>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123207</xdr:rowOff>
    </xdr:from>
    <xdr:ext cx="762000" cy="259045"/>
    <xdr:sp macro="" textlink="">
      <xdr:nvSpPr>
        <xdr:cNvPr id="79" name="テキスト ボックス 78"/>
        <xdr:cNvSpPr txBox="1"/>
      </xdr:nvSpPr>
      <xdr:spPr>
        <a:xfrm>
          <a:off x="93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80010</xdr:rowOff>
    </xdr:from>
    <xdr:to>
      <xdr:col>7</xdr:col>
      <xdr:colOff>66675</xdr:colOff>
      <xdr:row>38</xdr:row>
      <xdr:rowOff>10160</xdr:rowOff>
    </xdr:to>
    <xdr:sp macro="" textlink="">
      <xdr:nvSpPr>
        <xdr:cNvPr id="85" name="円/楕円 84"/>
        <xdr:cNvSpPr/>
      </xdr:nvSpPr>
      <xdr:spPr>
        <a:xfrm>
          <a:off x="47752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52087</xdr:rowOff>
    </xdr:from>
    <xdr:ext cx="762000" cy="259045"/>
    <xdr:sp macro="" textlink="">
      <xdr:nvSpPr>
        <xdr:cNvPr id="86" name="人件費該当値テキスト"/>
        <xdr:cNvSpPr txBox="1"/>
      </xdr:nvSpPr>
      <xdr:spPr>
        <a:xfrm>
          <a:off x="49149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22860</xdr:rowOff>
    </xdr:from>
    <xdr:to>
      <xdr:col>5</xdr:col>
      <xdr:colOff>600075</xdr:colOff>
      <xdr:row>38</xdr:row>
      <xdr:rowOff>124460</xdr:rowOff>
    </xdr:to>
    <xdr:sp macro="" textlink="">
      <xdr:nvSpPr>
        <xdr:cNvPr id="87" name="円/楕円 86"/>
        <xdr:cNvSpPr/>
      </xdr:nvSpPr>
      <xdr:spPr>
        <a:xfrm>
          <a:off x="3937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109237</xdr:rowOff>
    </xdr:from>
    <xdr:ext cx="736600" cy="259045"/>
    <xdr:sp macro="" textlink="">
      <xdr:nvSpPr>
        <xdr:cNvPr id="88" name="テキスト ボックス 87"/>
        <xdr:cNvSpPr txBox="1"/>
      </xdr:nvSpPr>
      <xdr:spPr>
        <a:xfrm>
          <a:off x="3606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45720</xdr:rowOff>
    </xdr:from>
    <xdr:to>
      <xdr:col>4</xdr:col>
      <xdr:colOff>396875</xdr:colOff>
      <xdr:row>38</xdr:row>
      <xdr:rowOff>147320</xdr:rowOff>
    </xdr:to>
    <xdr:sp macro="" textlink="">
      <xdr:nvSpPr>
        <xdr:cNvPr id="89" name="円/楕円 88"/>
        <xdr:cNvSpPr/>
      </xdr:nvSpPr>
      <xdr:spPr>
        <a:xfrm>
          <a:off x="3048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132097</xdr:rowOff>
    </xdr:from>
    <xdr:ext cx="762000" cy="259045"/>
    <xdr:sp macro="" textlink="">
      <xdr:nvSpPr>
        <xdr:cNvPr id="90" name="テキスト ボックス 89"/>
        <xdr:cNvSpPr txBox="1"/>
      </xdr:nvSpPr>
      <xdr:spPr>
        <a:xfrm>
          <a:off x="2717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53340</xdr:rowOff>
    </xdr:from>
    <xdr:to>
      <xdr:col>3</xdr:col>
      <xdr:colOff>193675</xdr:colOff>
      <xdr:row>38</xdr:row>
      <xdr:rowOff>154940</xdr:rowOff>
    </xdr:to>
    <xdr:sp macro="" textlink="">
      <xdr:nvSpPr>
        <xdr:cNvPr id="91" name="円/楕円 90"/>
        <xdr:cNvSpPr/>
      </xdr:nvSpPr>
      <xdr:spPr>
        <a:xfrm>
          <a:off x="2159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139717</xdr:rowOff>
    </xdr:from>
    <xdr:ext cx="762000" cy="259045"/>
    <xdr:sp macro="" textlink="">
      <xdr:nvSpPr>
        <xdr:cNvPr id="92" name="テキスト ボックス 91"/>
        <xdr:cNvSpPr txBox="1"/>
      </xdr:nvSpPr>
      <xdr:spPr>
        <a:xfrm>
          <a:off x="1828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148590</xdr:rowOff>
    </xdr:from>
    <xdr:to>
      <xdr:col>1</xdr:col>
      <xdr:colOff>676275</xdr:colOff>
      <xdr:row>38</xdr:row>
      <xdr:rowOff>78740</xdr:rowOff>
    </xdr:to>
    <xdr:sp macro="" textlink="">
      <xdr:nvSpPr>
        <xdr:cNvPr id="93" name="円/楕円 92"/>
        <xdr:cNvSpPr/>
      </xdr:nvSpPr>
      <xdr:spPr>
        <a:xfrm>
          <a:off x="1270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63517</xdr:rowOff>
    </xdr:from>
    <xdr:ext cx="762000" cy="259045"/>
    <xdr:sp macro="" textlink="">
      <xdr:nvSpPr>
        <xdr:cNvPr id="94" name="テキスト ボックス 93"/>
        <xdr:cNvSpPr txBox="1"/>
      </xdr:nvSpPr>
      <xdr:spPr>
        <a:xfrm>
          <a:off x="939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前年度より</a:t>
          </a:r>
          <a:r>
            <a:rPr kumimoji="1" lang="en-US" altLang="ja-JP" sz="1300">
              <a:solidFill>
                <a:schemeClr val="dk1"/>
              </a:solidFill>
              <a:effectLst/>
              <a:latin typeface="+mj-ea"/>
              <a:ea typeface="+mj-ea"/>
              <a:cs typeface="+mn-cs"/>
            </a:rPr>
            <a:t>0.3</a:t>
          </a:r>
          <a:r>
            <a:rPr kumimoji="1" lang="ja-JP" altLang="ja-JP" sz="1300">
              <a:solidFill>
                <a:schemeClr val="dk1"/>
              </a:solidFill>
              <a:effectLst/>
              <a:latin typeface="+mj-ea"/>
              <a:ea typeface="+mj-ea"/>
              <a:cs typeface="+mn-cs"/>
            </a:rPr>
            <a:t>ポイント増加し、類似団体平均値を</a:t>
          </a:r>
          <a:r>
            <a:rPr kumimoji="1" lang="en-US" altLang="ja-JP" sz="1300">
              <a:solidFill>
                <a:schemeClr val="dk1"/>
              </a:solidFill>
              <a:effectLst/>
              <a:latin typeface="+mj-ea"/>
              <a:ea typeface="+mj-ea"/>
              <a:cs typeface="+mn-cs"/>
            </a:rPr>
            <a:t>0.9</a:t>
          </a:r>
          <a:r>
            <a:rPr kumimoji="1" lang="ja-JP" altLang="ja-JP" sz="1300">
              <a:solidFill>
                <a:schemeClr val="dk1"/>
              </a:solidFill>
              <a:effectLst/>
              <a:latin typeface="+mj-ea"/>
              <a:ea typeface="+mj-ea"/>
              <a:cs typeface="+mn-cs"/>
            </a:rPr>
            <a:t>ポイント上回った。</a:t>
          </a:r>
          <a:endParaRPr lang="ja-JP" altLang="ja-JP" sz="1300">
            <a:effectLst/>
            <a:latin typeface="+mj-ea"/>
            <a:ea typeface="+mj-ea"/>
          </a:endParaRPr>
        </a:p>
        <a:p>
          <a:r>
            <a:rPr kumimoji="1" lang="ja-JP" altLang="ja-JP" sz="1300">
              <a:solidFill>
                <a:schemeClr val="dk1"/>
              </a:solidFill>
              <a:effectLst/>
              <a:latin typeface="+mj-ea"/>
              <a:ea typeface="+mj-ea"/>
              <a:cs typeface="+mn-cs"/>
            </a:rPr>
            <a:t>　市面積が広く、人口が散在しているため行政効率が悪く公共施設は多いが、引き続き市民サービスの向上を図りながら運営経費の節減を図り、経常的な物件費の削減に努める。</a:t>
          </a:r>
          <a:endParaRPr lang="ja-JP" altLang="ja-JP" sz="1300">
            <a:effectLst/>
            <a:latin typeface="+mj-ea"/>
            <a:ea typeface="+mj-ea"/>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15421</xdr:rowOff>
    </xdr:from>
    <xdr:to>
      <xdr:col>24</xdr:col>
      <xdr:colOff>31750</xdr:colOff>
      <xdr:row>17</xdr:row>
      <xdr:rowOff>48079</xdr:rowOff>
    </xdr:to>
    <xdr:cxnSp macro="">
      <xdr:nvCxnSpPr>
        <xdr:cNvPr id="129" name="直線コネクタ 128"/>
        <xdr:cNvCxnSpPr/>
      </xdr:nvCxnSpPr>
      <xdr:spPr>
        <a:xfrm>
          <a:off x="15671800" y="29300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87284</xdr:rowOff>
    </xdr:from>
    <xdr:ext cx="762000" cy="259045"/>
    <xdr:sp macro="" textlink="">
      <xdr:nvSpPr>
        <xdr:cNvPr id="130" name="物件費平均値テキスト"/>
        <xdr:cNvSpPr txBox="1"/>
      </xdr:nvSpPr>
      <xdr:spPr>
        <a:xfrm>
          <a:off x="16598900" y="265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78014</xdr:rowOff>
    </xdr:from>
    <xdr:to>
      <xdr:col>22</xdr:col>
      <xdr:colOff>565150</xdr:colOff>
      <xdr:row>17</xdr:row>
      <xdr:rowOff>15421</xdr:rowOff>
    </xdr:to>
    <xdr:cxnSp macro="">
      <xdr:nvCxnSpPr>
        <xdr:cNvPr id="132" name="直線コネクタ 131"/>
        <xdr:cNvCxnSpPr/>
      </xdr:nvCxnSpPr>
      <xdr:spPr>
        <a:xfrm>
          <a:off x="14782800" y="2821214"/>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43741</xdr:rowOff>
    </xdr:from>
    <xdr:ext cx="736600" cy="259045"/>
    <xdr:sp macro="" textlink="">
      <xdr:nvSpPr>
        <xdr:cNvPr id="134" name="テキスト ボックス 133"/>
        <xdr:cNvSpPr txBox="1"/>
      </xdr:nvSpPr>
      <xdr:spPr>
        <a:xfrm>
          <a:off x="15290800" y="261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78014</xdr:rowOff>
    </xdr:from>
    <xdr:to>
      <xdr:col>21</xdr:col>
      <xdr:colOff>361950</xdr:colOff>
      <xdr:row>16</xdr:row>
      <xdr:rowOff>88900</xdr:rowOff>
    </xdr:to>
    <xdr:cxnSp macro="">
      <xdr:nvCxnSpPr>
        <xdr:cNvPr id="135" name="直線コネクタ 134"/>
        <xdr:cNvCxnSpPr/>
      </xdr:nvCxnSpPr>
      <xdr:spPr>
        <a:xfrm flipV="1">
          <a:off x="13893800" y="28212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135363</xdr:rowOff>
    </xdr:from>
    <xdr:ext cx="762000" cy="259045"/>
    <xdr:sp macro="" textlink="">
      <xdr:nvSpPr>
        <xdr:cNvPr id="137" name="テキスト ボックス 136"/>
        <xdr:cNvSpPr txBox="1"/>
      </xdr:nvSpPr>
      <xdr:spPr>
        <a:xfrm>
          <a:off x="14401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88900</xdr:rowOff>
    </xdr:from>
    <xdr:to>
      <xdr:col>20</xdr:col>
      <xdr:colOff>158750</xdr:colOff>
      <xdr:row>16</xdr:row>
      <xdr:rowOff>110671</xdr:rowOff>
    </xdr:to>
    <xdr:cxnSp macro="">
      <xdr:nvCxnSpPr>
        <xdr:cNvPr id="138" name="直線コネクタ 137"/>
        <xdr:cNvCxnSpPr/>
      </xdr:nvCxnSpPr>
      <xdr:spPr>
        <a:xfrm flipV="1">
          <a:off x="13004800" y="28321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117220</xdr:rowOff>
    </xdr:from>
    <xdr:ext cx="762000" cy="259045"/>
    <xdr:sp macro="" textlink="">
      <xdr:nvSpPr>
        <xdr:cNvPr id="140" name="テキスト ボックス 139"/>
        <xdr:cNvSpPr txBox="1"/>
      </xdr:nvSpPr>
      <xdr:spPr>
        <a:xfrm>
          <a:off x="13512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42" name="テキスト ボックス 141"/>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168729</xdr:rowOff>
    </xdr:from>
    <xdr:to>
      <xdr:col>24</xdr:col>
      <xdr:colOff>82550</xdr:colOff>
      <xdr:row>17</xdr:row>
      <xdr:rowOff>98879</xdr:rowOff>
    </xdr:to>
    <xdr:sp macro="" textlink="">
      <xdr:nvSpPr>
        <xdr:cNvPr id="148" name="円/楕円 147"/>
        <xdr:cNvSpPr/>
      </xdr:nvSpPr>
      <xdr:spPr>
        <a:xfrm>
          <a:off x="164592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140806</xdr:rowOff>
    </xdr:from>
    <xdr:ext cx="762000" cy="259045"/>
    <xdr:sp macro="" textlink="">
      <xdr:nvSpPr>
        <xdr:cNvPr id="149" name="物件費該当値テキスト"/>
        <xdr:cNvSpPr txBox="1"/>
      </xdr:nvSpPr>
      <xdr:spPr>
        <a:xfrm>
          <a:off x="16598900" y="288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136071</xdr:rowOff>
    </xdr:from>
    <xdr:to>
      <xdr:col>22</xdr:col>
      <xdr:colOff>615950</xdr:colOff>
      <xdr:row>17</xdr:row>
      <xdr:rowOff>66221</xdr:rowOff>
    </xdr:to>
    <xdr:sp macro="" textlink="">
      <xdr:nvSpPr>
        <xdr:cNvPr id="150" name="円/楕円 149"/>
        <xdr:cNvSpPr/>
      </xdr:nvSpPr>
      <xdr:spPr>
        <a:xfrm>
          <a:off x="15621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50998</xdr:rowOff>
    </xdr:from>
    <xdr:ext cx="736600" cy="259045"/>
    <xdr:sp macro="" textlink="">
      <xdr:nvSpPr>
        <xdr:cNvPr id="151" name="テキスト ボックス 150"/>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27214</xdr:rowOff>
    </xdr:from>
    <xdr:to>
      <xdr:col>21</xdr:col>
      <xdr:colOff>412750</xdr:colOff>
      <xdr:row>16</xdr:row>
      <xdr:rowOff>128814</xdr:rowOff>
    </xdr:to>
    <xdr:sp macro="" textlink="">
      <xdr:nvSpPr>
        <xdr:cNvPr id="152" name="円/楕円 151"/>
        <xdr:cNvSpPr/>
      </xdr:nvSpPr>
      <xdr:spPr>
        <a:xfrm>
          <a:off x="14732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138991</xdr:rowOff>
    </xdr:from>
    <xdr:ext cx="762000" cy="259045"/>
    <xdr:sp macro="" textlink="">
      <xdr:nvSpPr>
        <xdr:cNvPr id="153" name="テキスト ボックス 152"/>
        <xdr:cNvSpPr txBox="1"/>
      </xdr:nvSpPr>
      <xdr:spPr>
        <a:xfrm>
          <a:off x="14401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38100</xdr:rowOff>
    </xdr:from>
    <xdr:to>
      <xdr:col>20</xdr:col>
      <xdr:colOff>209550</xdr:colOff>
      <xdr:row>16</xdr:row>
      <xdr:rowOff>139700</xdr:rowOff>
    </xdr:to>
    <xdr:sp macro="" textlink="">
      <xdr:nvSpPr>
        <xdr:cNvPr id="154" name="円/楕円 153"/>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124477</xdr:rowOff>
    </xdr:from>
    <xdr:ext cx="762000" cy="259045"/>
    <xdr:sp macro="" textlink="">
      <xdr:nvSpPr>
        <xdr:cNvPr id="155" name="テキスト ボックス 154"/>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59871</xdr:rowOff>
    </xdr:from>
    <xdr:to>
      <xdr:col>19</xdr:col>
      <xdr:colOff>6350</xdr:colOff>
      <xdr:row>16</xdr:row>
      <xdr:rowOff>161471</xdr:rowOff>
    </xdr:to>
    <xdr:sp macro="" textlink="">
      <xdr:nvSpPr>
        <xdr:cNvPr id="156" name="円/楕円 155"/>
        <xdr:cNvSpPr/>
      </xdr:nvSpPr>
      <xdr:spPr>
        <a:xfrm>
          <a:off x="12954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146248</xdr:rowOff>
    </xdr:from>
    <xdr:ext cx="762000" cy="259045"/>
    <xdr:sp macro="" textlink="">
      <xdr:nvSpPr>
        <xdr:cNvPr id="157" name="テキスト ボックス 156"/>
        <xdr:cNvSpPr txBox="1"/>
      </xdr:nvSpPr>
      <xdr:spPr>
        <a:xfrm>
          <a:off x="12623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前年度に比べ</a:t>
          </a:r>
          <a:r>
            <a:rPr kumimoji="1" lang="en-US" altLang="ja-JP" sz="1300">
              <a:solidFill>
                <a:schemeClr val="dk1"/>
              </a:solidFill>
              <a:effectLst/>
              <a:latin typeface="+mj-ea"/>
              <a:ea typeface="+mj-ea"/>
              <a:cs typeface="+mn-cs"/>
            </a:rPr>
            <a:t>0.9</a:t>
          </a:r>
          <a:r>
            <a:rPr kumimoji="1" lang="ja-JP" altLang="ja-JP" sz="1300">
              <a:solidFill>
                <a:schemeClr val="dk1"/>
              </a:solidFill>
              <a:effectLst/>
              <a:latin typeface="+mj-ea"/>
              <a:ea typeface="+mj-ea"/>
              <a:cs typeface="+mn-cs"/>
            </a:rPr>
            <a:t>ポイント減少したが、類似団体平均値よりも下回っている。</a:t>
          </a:r>
          <a:endParaRPr lang="ja-JP" altLang="ja-JP" sz="1300">
            <a:effectLst/>
            <a:latin typeface="+mj-ea"/>
            <a:ea typeface="+mj-ea"/>
          </a:endParaRPr>
        </a:p>
        <a:p>
          <a:r>
            <a:rPr kumimoji="1" lang="ja-JP" altLang="ja-JP" sz="1300">
              <a:solidFill>
                <a:schemeClr val="dk1"/>
              </a:solidFill>
              <a:effectLst/>
              <a:latin typeface="+mj-ea"/>
              <a:ea typeface="+mj-ea"/>
              <a:cs typeface="+mn-cs"/>
            </a:rPr>
            <a:t>　引き続き扶助費における資格審査の適正化に努めるとともに</a:t>
          </a:r>
          <a:r>
            <a:rPr kumimoji="1" lang="ja-JP" altLang="en-US" sz="1300">
              <a:solidFill>
                <a:schemeClr val="dk1"/>
              </a:solidFill>
              <a:effectLst/>
              <a:latin typeface="+mj-ea"/>
              <a:ea typeface="+mj-ea"/>
              <a:cs typeface="+mn-cs"/>
            </a:rPr>
            <a:t>、</a:t>
          </a:r>
          <a:r>
            <a:rPr kumimoji="1" lang="ja-JP" altLang="ja-JP" sz="1300">
              <a:solidFill>
                <a:schemeClr val="dk1"/>
              </a:solidFill>
              <a:effectLst/>
              <a:latin typeface="+mj-ea"/>
              <a:ea typeface="+mj-ea"/>
              <a:cs typeface="+mn-cs"/>
            </a:rPr>
            <a:t>各種手当等の事務を適正に行う。</a:t>
          </a:r>
          <a:endParaRPr lang="ja-JP" altLang="ja-JP" sz="1300">
            <a:effectLst/>
            <a:latin typeface="+mj-ea"/>
            <a:ea typeface="+mj-ea"/>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152400</xdr:rowOff>
    </xdr:from>
    <xdr:to>
      <xdr:col>7</xdr:col>
      <xdr:colOff>15875</xdr:colOff>
      <xdr:row>55</xdr:row>
      <xdr:rowOff>95250</xdr:rowOff>
    </xdr:to>
    <xdr:cxnSp macro="">
      <xdr:nvCxnSpPr>
        <xdr:cNvPr id="190" name="直線コネクタ 189"/>
        <xdr:cNvCxnSpPr/>
      </xdr:nvCxnSpPr>
      <xdr:spPr>
        <a:xfrm>
          <a:off x="3987800" y="94107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91"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152400</xdr:rowOff>
    </xdr:from>
    <xdr:to>
      <xdr:col>5</xdr:col>
      <xdr:colOff>549275</xdr:colOff>
      <xdr:row>55</xdr:row>
      <xdr:rowOff>82550</xdr:rowOff>
    </xdr:to>
    <xdr:cxnSp macro="">
      <xdr:nvCxnSpPr>
        <xdr:cNvPr id="193" name="直線コネクタ 192"/>
        <xdr:cNvCxnSpPr/>
      </xdr:nvCxnSpPr>
      <xdr:spPr>
        <a:xfrm flipV="1">
          <a:off x="3098800" y="9410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149877</xdr:rowOff>
    </xdr:from>
    <xdr:ext cx="736600" cy="259045"/>
    <xdr:sp macro="" textlink="">
      <xdr:nvSpPr>
        <xdr:cNvPr id="195" name="テキスト ボックス 194"/>
        <xdr:cNvSpPr txBox="1"/>
      </xdr:nvSpPr>
      <xdr:spPr>
        <a:xfrm>
          <a:off x="3606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69850</xdr:rowOff>
    </xdr:from>
    <xdr:to>
      <xdr:col>4</xdr:col>
      <xdr:colOff>346075</xdr:colOff>
      <xdr:row>55</xdr:row>
      <xdr:rowOff>82550</xdr:rowOff>
    </xdr:to>
    <xdr:cxnSp macro="">
      <xdr:nvCxnSpPr>
        <xdr:cNvPr id="196" name="直線コネクタ 195"/>
        <xdr:cNvCxnSpPr/>
      </xdr:nvCxnSpPr>
      <xdr:spPr>
        <a:xfrm>
          <a:off x="2209800" y="9499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198" name="テキスト ボックス 197"/>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31750</xdr:rowOff>
    </xdr:from>
    <xdr:to>
      <xdr:col>3</xdr:col>
      <xdr:colOff>142875</xdr:colOff>
      <xdr:row>55</xdr:row>
      <xdr:rowOff>69850</xdr:rowOff>
    </xdr:to>
    <xdr:cxnSp macro="">
      <xdr:nvCxnSpPr>
        <xdr:cNvPr id="199" name="直線コネクタ 198"/>
        <xdr:cNvCxnSpPr/>
      </xdr:nvCxnSpPr>
      <xdr:spPr>
        <a:xfrm>
          <a:off x="1320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124477</xdr:rowOff>
    </xdr:from>
    <xdr:ext cx="762000" cy="259045"/>
    <xdr:sp macro="" textlink="">
      <xdr:nvSpPr>
        <xdr:cNvPr id="201" name="テキスト ボックス 200"/>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60977</xdr:rowOff>
    </xdr:from>
    <xdr:ext cx="762000" cy="259045"/>
    <xdr:sp macro="" textlink="">
      <xdr:nvSpPr>
        <xdr:cNvPr id="203" name="テキスト ボックス 202"/>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44450</xdr:rowOff>
    </xdr:from>
    <xdr:to>
      <xdr:col>7</xdr:col>
      <xdr:colOff>66675</xdr:colOff>
      <xdr:row>55</xdr:row>
      <xdr:rowOff>146050</xdr:rowOff>
    </xdr:to>
    <xdr:sp macro="" textlink="">
      <xdr:nvSpPr>
        <xdr:cNvPr id="209" name="円/楕円 208"/>
        <xdr:cNvSpPr/>
      </xdr:nvSpPr>
      <xdr:spPr>
        <a:xfrm>
          <a:off x="47752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60977</xdr:rowOff>
    </xdr:from>
    <xdr:ext cx="762000" cy="259045"/>
    <xdr:sp macro="" textlink="">
      <xdr:nvSpPr>
        <xdr:cNvPr id="210" name="扶助費該当値テキスト"/>
        <xdr:cNvSpPr txBox="1"/>
      </xdr:nvSpPr>
      <xdr:spPr>
        <a:xfrm>
          <a:off x="49149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101600</xdr:rowOff>
    </xdr:from>
    <xdr:to>
      <xdr:col>5</xdr:col>
      <xdr:colOff>600075</xdr:colOff>
      <xdr:row>55</xdr:row>
      <xdr:rowOff>31750</xdr:rowOff>
    </xdr:to>
    <xdr:sp macro="" textlink="">
      <xdr:nvSpPr>
        <xdr:cNvPr id="211" name="円/楕円 210"/>
        <xdr:cNvSpPr/>
      </xdr:nvSpPr>
      <xdr:spPr>
        <a:xfrm>
          <a:off x="3937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41927</xdr:rowOff>
    </xdr:from>
    <xdr:ext cx="736600" cy="259045"/>
    <xdr:sp macro="" textlink="">
      <xdr:nvSpPr>
        <xdr:cNvPr id="212" name="テキスト ボックス 211"/>
        <xdr:cNvSpPr txBox="1"/>
      </xdr:nvSpPr>
      <xdr:spPr>
        <a:xfrm>
          <a:off x="3606800" y="912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31750</xdr:rowOff>
    </xdr:from>
    <xdr:to>
      <xdr:col>4</xdr:col>
      <xdr:colOff>396875</xdr:colOff>
      <xdr:row>55</xdr:row>
      <xdr:rowOff>133350</xdr:rowOff>
    </xdr:to>
    <xdr:sp macro="" textlink="">
      <xdr:nvSpPr>
        <xdr:cNvPr id="213" name="円/楕円 212"/>
        <xdr:cNvSpPr/>
      </xdr:nvSpPr>
      <xdr:spPr>
        <a:xfrm>
          <a:off x="3048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143527</xdr:rowOff>
    </xdr:from>
    <xdr:ext cx="762000" cy="259045"/>
    <xdr:sp macro="" textlink="">
      <xdr:nvSpPr>
        <xdr:cNvPr id="214" name="テキスト ボックス 213"/>
        <xdr:cNvSpPr txBox="1"/>
      </xdr:nvSpPr>
      <xdr:spPr>
        <a:xfrm>
          <a:off x="2717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19050</xdr:rowOff>
    </xdr:from>
    <xdr:to>
      <xdr:col>3</xdr:col>
      <xdr:colOff>193675</xdr:colOff>
      <xdr:row>55</xdr:row>
      <xdr:rowOff>120650</xdr:rowOff>
    </xdr:to>
    <xdr:sp macro="" textlink="">
      <xdr:nvSpPr>
        <xdr:cNvPr id="215" name="円/楕円 214"/>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130827</xdr:rowOff>
    </xdr:from>
    <xdr:ext cx="762000" cy="259045"/>
    <xdr:sp macro="" textlink="">
      <xdr:nvSpPr>
        <xdr:cNvPr id="216" name="テキスト ボックス 215"/>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217" name="円/楕円 216"/>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218" name="テキスト ボックス 217"/>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前年度と</a:t>
          </a:r>
          <a:r>
            <a:rPr kumimoji="1" lang="ja-JP" altLang="en-US" sz="1300">
              <a:solidFill>
                <a:schemeClr val="dk1"/>
              </a:solidFill>
              <a:effectLst/>
              <a:latin typeface="+mn-lt"/>
              <a:ea typeface="+mn-ea"/>
              <a:cs typeface="+mn-cs"/>
            </a:rPr>
            <a:t>同数値であり、</a:t>
          </a:r>
          <a:r>
            <a:rPr kumimoji="1" lang="ja-JP" altLang="ja-JP" sz="1300">
              <a:solidFill>
                <a:schemeClr val="dk1"/>
              </a:solidFill>
              <a:effectLst/>
              <a:latin typeface="+mn-lt"/>
              <a:ea typeface="+mn-ea"/>
              <a:cs typeface="+mn-cs"/>
            </a:rPr>
            <a:t>類似団体平均値を下回っ</a:t>
          </a:r>
          <a:r>
            <a:rPr kumimoji="1" lang="ja-JP" altLang="en-US" sz="1300">
              <a:solidFill>
                <a:schemeClr val="dk1"/>
              </a:solidFill>
              <a:effectLst/>
              <a:latin typeface="+mn-lt"/>
              <a:ea typeface="+mn-ea"/>
              <a:cs typeface="+mn-cs"/>
            </a:rPr>
            <a:t>たままである。</a:t>
          </a:r>
          <a:endParaRPr lang="ja-JP" altLang="ja-JP" sz="1300">
            <a:effectLst/>
          </a:endParaRPr>
        </a:p>
        <a:p>
          <a:r>
            <a:rPr kumimoji="1" lang="ja-JP" altLang="ja-JP" sz="1300">
              <a:solidFill>
                <a:schemeClr val="dk1"/>
              </a:solidFill>
              <a:effectLst/>
              <a:latin typeface="+mn-lt"/>
              <a:ea typeface="+mn-ea"/>
              <a:cs typeface="+mn-cs"/>
            </a:rPr>
            <a:t>　今後とも行財政運営の健全化を図り、より一層の経費削減に努める。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161290</xdr:rowOff>
    </xdr:from>
    <xdr:to>
      <xdr:col>24</xdr:col>
      <xdr:colOff>31750</xdr:colOff>
      <xdr:row>55</xdr:row>
      <xdr:rowOff>161290</xdr:rowOff>
    </xdr:to>
    <xdr:cxnSp macro="">
      <xdr:nvCxnSpPr>
        <xdr:cNvPr id="251" name="直線コネクタ 250"/>
        <xdr:cNvCxnSpPr/>
      </xdr:nvCxnSpPr>
      <xdr:spPr>
        <a:xfrm>
          <a:off x="15671800" y="9591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146050</xdr:rowOff>
    </xdr:from>
    <xdr:to>
      <xdr:col>22</xdr:col>
      <xdr:colOff>565150</xdr:colOff>
      <xdr:row>55</xdr:row>
      <xdr:rowOff>161290</xdr:rowOff>
    </xdr:to>
    <xdr:cxnSp macro="">
      <xdr:nvCxnSpPr>
        <xdr:cNvPr id="254" name="直線コネクタ 253"/>
        <xdr:cNvCxnSpPr/>
      </xdr:nvCxnSpPr>
      <xdr:spPr>
        <a:xfrm>
          <a:off x="14782800" y="9575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56" name="テキスト ボックス 255"/>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107950</xdr:rowOff>
    </xdr:from>
    <xdr:to>
      <xdr:col>21</xdr:col>
      <xdr:colOff>361950</xdr:colOff>
      <xdr:row>55</xdr:row>
      <xdr:rowOff>146050</xdr:rowOff>
    </xdr:to>
    <xdr:cxnSp macro="">
      <xdr:nvCxnSpPr>
        <xdr:cNvPr id="257" name="直線コネクタ 256"/>
        <xdr:cNvCxnSpPr/>
      </xdr:nvCxnSpPr>
      <xdr:spPr>
        <a:xfrm>
          <a:off x="13893800" y="953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67327</xdr:rowOff>
    </xdr:from>
    <xdr:ext cx="762000" cy="259045"/>
    <xdr:sp macro="" textlink="">
      <xdr:nvSpPr>
        <xdr:cNvPr id="259" name="テキスト ボックス 258"/>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107950</xdr:rowOff>
    </xdr:from>
    <xdr:to>
      <xdr:col>20</xdr:col>
      <xdr:colOff>158750</xdr:colOff>
      <xdr:row>55</xdr:row>
      <xdr:rowOff>130810</xdr:rowOff>
    </xdr:to>
    <xdr:cxnSp macro="">
      <xdr:nvCxnSpPr>
        <xdr:cNvPr id="260" name="直線コネクタ 259"/>
        <xdr:cNvCxnSpPr/>
      </xdr:nvCxnSpPr>
      <xdr:spPr>
        <a:xfrm flipV="1">
          <a:off x="13004800" y="9537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62" name="テキスト ボックス 261"/>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21607</xdr:rowOff>
    </xdr:from>
    <xdr:ext cx="762000" cy="259045"/>
    <xdr:sp macro="" textlink="">
      <xdr:nvSpPr>
        <xdr:cNvPr id="264" name="テキスト ボックス 263"/>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110490</xdr:rowOff>
    </xdr:from>
    <xdr:to>
      <xdr:col>24</xdr:col>
      <xdr:colOff>82550</xdr:colOff>
      <xdr:row>56</xdr:row>
      <xdr:rowOff>40640</xdr:rowOff>
    </xdr:to>
    <xdr:sp macro="" textlink="">
      <xdr:nvSpPr>
        <xdr:cNvPr id="270" name="円/楕円 269"/>
        <xdr:cNvSpPr/>
      </xdr:nvSpPr>
      <xdr:spPr>
        <a:xfrm>
          <a:off x="16459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127017</xdr:rowOff>
    </xdr:from>
    <xdr:ext cx="762000" cy="259045"/>
    <xdr:sp macro="" textlink="">
      <xdr:nvSpPr>
        <xdr:cNvPr id="271" name="その他該当値テキスト"/>
        <xdr:cNvSpPr txBox="1"/>
      </xdr:nvSpPr>
      <xdr:spPr>
        <a:xfrm>
          <a:off x="165989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110490</xdr:rowOff>
    </xdr:from>
    <xdr:to>
      <xdr:col>22</xdr:col>
      <xdr:colOff>615950</xdr:colOff>
      <xdr:row>56</xdr:row>
      <xdr:rowOff>40640</xdr:rowOff>
    </xdr:to>
    <xdr:sp macro="" textlink="">
      <xdr:nvSpPr>
        <xdr:cNvPr id="272" name="円/楕円 271"/>
        <xdr:cNvSpPr/>
      </xdr:nvSpPr>
      <xdr:spPr>
        <a:xfrm>
          <a:off x="15621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50817</xdr:rowOff>
    </xdr:from>
    <xdr:ext cx="736600" cy="259045"/>
    <xdr:sp macro="" textlink="">
      <xdr:nvSpPr>
        <xdr:cNvPr id="273" name="テキスト ボックス 272"/>
        <xdr:cNvSpPr txBox="1"/>
      </xdr:nvSpPr>
      <xdr:spPr>
        <a:xfrm>
          <a:off x="15290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95250</xdr:rowOff>
    </xdr:from>
    <xdr:to>
      <xdr:col>21</xdr:col>
      <xdr:colOff>412750</xdr:colOff>
      <xdr:row>56</xdr:row>
      <xdr:rowOff>25400</xdr:rowOff>
    </xdr:to>
    <xdr:sp macro="" textlink="">
      <xdr:nvSpPr>
        <xdr:cNvPr id="274" name="円/楕円 273"/>
        <xdr:cNvSpPr/>
      </xdr:nvSpPr>
      <xdr:spPr>
        <a:xfrm>
          <a:off x="14732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35577</xdr:rowOff>
    </xdr:from>
    <xdr:ext cx="762000" cy="259045"/>
    <xdr:sp macro="" textlink="">
      <xdr:nvSpPr>
        <xdr:cNvPr id="275" name="テキスト ボックス 274"/>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57150</xdr:rowOff>
    </xdr:from>
    <xdr:to>
      <xdr:col>20</xdr:col>
      <xdr:colOff>209550</xdr:colOff>
      <xdr:row>55</xdr:row>
      <xdr:rowOff>158750</xdr:rowOff>
    </xdr:to>
    <xdr:sp macro="" textlink="">
      <xdr:nvSpPr>
        <xdr:cNvPr id="276" name="円/楕円 275"/>
        <xdr:cNvSpPr/>
      </xdr:nvSpPr>
      <xdr:spPr>
        <a:xfrm>
          <a:off x="13843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168927</xdr:rowOff>
    </xdr:from>
    <xdr:ext cx="762000" cy="259045"/>
    <xdr:sp macro="" textlink="">
      <xdr:nvSpPr>
        <xdr:cNvPr id="277" name="テキスト ボックス 276"/>
        <xdr:cNvSpPr txBox="1"/>
      </xdr:nvSpPr>
      <xdr:spPr>
        <a:xfrm>
          <a:off x="13512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80010</xdr:rowOff>
    </xdr:from>
    <xdr:to>
      <xdr:col>19</xdr:col>
      <xdr:colOff>6350</xdr:colOff>
      <xdr:row>56</xdr:row>
      <xdr:rowOff>10160</xdr:rowOff>
    </xdr:to>
    <xdr:sp macro="" textlink="">
      <xdr:nvSpPr>
        <xdr:cNvPr id="278" name="円/楕円 277"/>
        <xdr:cNvSpPr/>
      </xdr:nvSpPr>
      <xdr:spPr>
        <a:xfrm>
          <a:off x="12954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20337</xdr:rowOff>
    </xdr:from>
    <xdr:ext cx="762000" cy="259045"/>
    <xdr:sp macro="" textlink="">
      <xdr:nvSpPr>
        <xdr:cNvPr id="279" name="テキスト ボックス 278"/>
        <xdr:cNvSpPr txBox="1"/>
      </xdr:nvSpPr>
      <xdr:spPr>
        <a:xfrm>
          <a:off x="12623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前年度と比べ</a:t>
          </a:r>
          <a:r>
            <a:rPr kumimoji="1" lang="en-US" altLang="ja-JP" sz="1300">
              <a:solidFill>
                <a:schemeClr val="dk1"/>
              </a:solidFill>
              <a:effectLst/>
              <a:latin typeface="+mj-ea"/>
              <a:ea typeface="+mj-ea"/>
              <a:cs typeface="+mn-cs"/>
            </a:rPr>
            <a:t>1.6</a:t>
          </a:r>
          <a:r>
            <a:rPr kumimoji="1" lang="ja-JP" altLang="ja-JP" sz="1300">
              <a:solidFill>
                <a:schemeClr val="dk1"/>
              </a:solidFill>
              <a:effectLst/>
              <a:latin typeface="+mj-ea"/>
              <a:ea typeface="+mj-ea"/>
              <a:cs typeface="+mn-cs"/>
            </a:rPr>
            <a:t>ポイント増加し、類似団体平均値を</a:t>
          </a:r>
          <a:r>
            <a:rPr kumimoji="1" lang="en-US" altLang="ja-JP" sz="1300">
              <a:solidFill>
                <a:schemeClr val="dk1"/>
              </a:solidFill>
              <a:effectLst/>
              <a:latin typeface="+mj-ea"/>
              <a:ea typeface="+mj-ea"/>
              <a:cs typeface="+mn-cs"/>
            </a:rPr>
            <a:t>5.2</a:t>
          </a:r>
          <a:r>
            <a:rPr kumimoji="1" lang="ja-JP" altLang="ja-JP" sz="1300">
              <a:solidFill>
                <a:schemeClr val="dk1"/>
              </a:solidFill>
              <a:effectLst/>
              <a:latin typeface="+mj-ea"/>
              <a:ea typeface="+mj-ea"/>
              <a:cs typeface="+mn-cs"/>
            </a:rPr>
            <a:t>ポイント上回っている。これは公営企業会計に対する繰出金が多額になっていることが要因である。</a:t>
          </a:r>
          <a:endParaRPr lang="ja-JP" altLang="ja-JP" sz="1300">
            <a:effectLst/>
            <a:latin typeface="+mj-ea"/>
            <a:ea typeface="+mj-ea"/>
          </a:endParaRPr>
        </a:p>
        <a:p>
          <a:r>
            <a:rPr kumimoji="1" lang="ja-JP" altLang="ja-JP" sz="1300">
              <a:solidFill>
                <a:schemeClr val="dk1"/>
              </a:solidFill>
              <a:effectLst/>
              <a:latin typeface="+mj-ea"/>
              <a:ea typeface="+mj-ea"/>
              <a:cs typeface="+mn-cs"/>
            </a:rPr>
            <a:t>　今後は、美祢市行政改革大綱に基づき見直しや削減を行うとともに、公営企業会計の健全化に取り組む。</a:t>
          </a:r>
          <a:endParaRPr lang="ja-JP" altLang="ja-JP" sz="1300">
            <a:effectLst/>
            <a:latin typeface="+mj-ea"/>
            <a:ea typeface="+mj-ea"/>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24130</xdr:rowOff>
    </xdr:from>
    <xdr:to>
      <xdr:col>24</xdr:col>
      <xdr:colOff>31750</xdr:colOff>
      <xdr:row>37</xdr:row>
      <xdr:rowOff>97282</xdr:rowOff>
    </xdr:to>
    <xdr:cxnSp macro="">
      <xdr:nvCxnSpPr>
        <xdr:cNvPr id="309" name="直線コネクタ 308"/>
        <xdr:cNvCxnSpPr/>
      </xdr:nvCxnSpPr>
      <xdr:spPr>
        <a:xfrm>
          <a:off x="15671800" y="636778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168165</xdr:rowOff>
    </xdr:from>
    <xdr:ext cx="762000" cy="259045"/>
    <xdr:sp macro="" textlink="">
      <xdr:nvSpPr>
        <xdr:cNvPr id="310" name="補助費等平均値テキスト"/>
        <xdr:cNvSpPr txBox="1"/>
      </xdr:nvSpPr>
      <xdr:spPr>
        <a:xfrm>
          <a:off x="16598900" y="5997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5842</xdr:rowOff>
    </xdr:from>
    <xdr:to>
      <xdr:col>22</xdr:col>
      <xdr:colOff>565150</xdr:colOff>
      <xdr:row>37</xdr:row>
      <xdr:rowOff>24130</xdr:rowOff>
    </xdr:to>
    <xdr:cxnSp macro="">
      <xdr:nvCxnSpPr>
        <xdr:cNvPr id="312" name="直線コネクタ 311"/>
        <xdr:cNvCxnSpPr/>
      </xdr:nvCxnSpPr>
      <xdr:spPr>
        <a:xfrm>
          <a:off x="14782800" y="63494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4" name="テキスト ボックス 313"/>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5842</xdr:rowOff>
    </xdr:from>
    <xdr:to>
      <xdr:col>21</xdr:col>
      <xdr:colOff>361950</xdr:colOff>
      <xdr:row>37</xdr:row>
      <xdr:rowOff>10414</xdr:rowOff>
    </xdr:to>
    <xdr:cxnSp macro="">
      <xdr:nvCxnSpPr>
        <xdr:cNvPr id="315" name="直線コネクタ 314"/>
        <xdr:cNvCxnSpPr/>
      </xdr:nvCxnSpPr>
      <xdr:spPr>
        <a:xfrm flipV="1">
          <a:off x="13893800" y="63494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110253</xdr:rowOff>
    </xdr:from>
    <xdr:ext cx="762000" cy="259045"/>
    <xdr:sp macro="" textlink="">
      <xdr:nvSpPr>
        <xdr:cNvPr id="317" name="テキスト ボックス 316"/>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10414</xdr:rowOff>
    </xdr:from>
    <xdr:to>
      <xdr:col>20</xdr:col>
      <xdr:colOff>158750</xdr:colOff>
      <xdr:row>37</xdr:row>
      <xdr:rowOff>24130</xdr:rowOff>
    </xdr:to>
    <xdr:cxnSp macro="">
      <xdr:nvCxnSpPr>
        <xdr:cNvPr id="318" name="直線コネクタ 317"/>
        <xdr:cNvCxnSpPr/>
      </xdr:nvCxnSpPr>
      <xdr:spPr>
        <a:xfrm flipV="1">
          <a:off x="13004800" y="63540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20" name="テキスト ボックス 319"/>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2" name="テキスト ボックス 321"/>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46482</xdr:rowOff>
    </xdr:from>
    <xdr:to>
      <xdr:col>24</xdr:col>
      <xdr:colOff>82550</xdr:colOff>
      <xdr:row>37</xdr:row>
      <xdr:rowOff>148082</xdr:rowOff>
    </xdr:to>
    <xdr:sp macro="" textlink="">
      <xdr:nvSpPr>
        <xdr:cNvPr id="328" name="円/楕円 327"/>
        <xdr:cNvSpPr/>
      </xdr:nvSpPr>
      <xdr:spPr>
        <a:xfrm>
          <a:off x="16459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18559</xdr:rowOff>
    </xdr:from>
    <xdr:ext cx="762000" cy="259045"/>
    <xdr:sp macro="" textlink="">
      <xdr:nvSpPr>
        <xdr:cNvPr id="329" name="補助費等該当値テキスト"/>
        <xdr:cNvSpPr txBox="1"/>
      </xdr:nvSpPr>
      <xdr:spPr>
        <a:xfrm>
          <a:off x="16598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144780</xdr:rowOff>
    </xdr:from>
    <xdr:to>
      <xdr:col>22</xdr:col>
      <xdr:colOff>615950</xdr:colOff>
      <xdr:row>37</xdr:row>
      <xdr:rowOff>74930</xdr:rowOff>
    </xdr:to>
    <xdr:sp macro="" textlink="">
      <xdr:nvSpPr>
        <xdr:cNvPr id="330" name="円/楕円 329"/>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59707</xdr:rowOff>
    </xdr:from>
    <xdr:ext cx="736600" cy="259045"/>
    <xdr:sp macro="" textlink="">
      <xdr:nvSpPr>
        <xdr:cNvPr id="331" name="テキスト ボックス 330"/>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126492</xdr:rowOff>
    </xdr:from>
    <xdr:to>
      <xdr:col>21</xdr:col>
      <xdr:colOff>412750</xdr:colOff>
      <xdr:row>37</xdr:row>
      <xdr:rowOff>56642</xdr:rowOff>
    </xdr:to>
    <xdr:sp macro="" textlink="">
      <xdr:nvSpPr>
        <xdr:cNvPr id="332" name="円/楕円 331"/>
        <xdr:cNvSpPr/>
      </xdr:nvSpPr>
      <xdr:spPr>
        <a:xfrm>
          <a:off x="14732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41419</xdr:rowOff>
    </xdr:from>
    <xdr:ext cx="762000" cy="259045"/>
    <xdr:sp macro="" textlink="">
      <xdr:nvSpPr>
        <xdr:cNvPr id="333" name="テキスト ボックス 332"/>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131064</xdr:rowOff>
    </xdr:from>
    <xdr:to>
      <xdr:col>20</xdr:col>
      <xdr:colOff>209550</xdr:colOff>
      <xdr:row>37</xdr:row>
      <xdr:rowOff>61214</xdr:rowOff>
    </xdr:to>
    <xdr:sp macro="" textlink="">
      <xdr:nvSpPr>
        <xdr:cNvPr id="334" name="円/楕円 333"/>
        <xdr:cNvSpPr/>
      </xdr:nvSpPr>
      <xdr:spPr>
        <a:xfrm>
          <a:off x="13843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45991</xdr:rowOff>
    </xdr:from>
    <xdr:ext cx="762000" cy="259045"/>
    <xdr:sp macro="" textlink="">
      <xdr:nvSpPr>
        <xdr:cNvPr id="335" name="テキスト ボックス 334"/>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36" name="円/楕円 335"/>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59707</xdr:rowOff>
    </xdr:from>
    <xdr:ext cx="762000" cy="259045"/>
    <xdr:sp macro="" textlink="">
      <xdr:nvSpPr>
        <xdr:cNvPr id="337" name="テキスト ボックス 336"/>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前年度より</a:t>
          </a:r>
          <a:r>
            <a:rPr kumimoji="1" lang="en-US" altLang="ja-JP" sz="1300">
              <a:solidFill>
                <a:schemeClr val="dk1"/>
              </a:solidFill>
              <a:effectLst/>
              <a:latin typeface="+mj-ea"/>
              <a:ea typeface="+mj-ea"/>
              <a:cs typeface="+mn-cs"/>
            </a:rPr>
            <a:t>0.9</a:t>
          </a:r>
          <a:r>
            <a:rPr kumimoji="1" lang="ja-JP" altLang="ja-JP" sz="1300">
              <a:solidFill>
                <a:schemeClr val="dk1"/>
              </a:solidFill>
              <a:effectLst/>
              <a:latin typeface="+mj-ea"/>
              <a:ea typeface="+mj-ea"/>
              <a:cs typeface="+mn-cs"/>
            </a:rPr>
            <a:t>ポイント減少した。適債事業の効率的選択により新規の市債発行を抑制しているところであるが、平成</a:t>
          </a:r>
          <a:r>
            <a:rPr kumimoji="1" lang="en-US" altLang="ja-JP" sz="1300">
              <a:solidFill>
                <a:schemeClr val="dk1"/>
              </a:solidFill>
              <a:effectLst/>
              <a:latin typeface="+mj-ea"/>
              <a:ea typeface="+mj-ea"/>
              <a:cs typeface="+mn-cs"/>
            </a:rPr>
            <a:t>24</a:t>
          </a:r>
          <a:r>
            <a:rPr kumimoji="1" lang="ja-JP" altLang="ja-JP" sz="1300">
              <a:solidFill>
                <a:schemeClr val="dk1"/>
              </a:solidFill>
              <a:effectLst/>
              <a:latin typeface="+mj-ea"/>
              <a:ea typeface="+mj-ea"/>
              <a:cs typeface="+mn-cs"/>
            </a:rPr>
            <a:t>年度に土地開発公社の解散にあたり、第三セクター等改革推進債の借入を行っていることから数値に大きく変化はない。</a:t>
          </a:r>
          <a:endParaRPr lang="ja-JP" altLang="ja-JP" sz="1300">
            <a:effectLst/>
            <a:latin typeface="+mj-ea"/>
            <a:ea typeface="+mj-ea"/>
          </a:endParaRPr>
        </a:p>
        <a:p>
          <a:r>
            <a:rPr kumimoji="1" lang="ja-JP" altLang="ja-JP" sz="1300">
              <a:solidFill>
                <a:schemeClr val="dk1"/>
              </a:solidFill>
              <a:effectLst/>
              <a:latin typeface="+mj-ea"/>
              <a:ea typeface="+mj-ea"/>
              <a:cs typeface="+mn-cs"/>
            </a:rPr>
            <a:t>　引き続き新発債の抑制に努め、後年度負担の軽減を図ることとしている。</a:t>
          </a:r>
          <a:endParaRPr lang="ja-JP" altLang="ja-JP" sz="1300">
            <a:effectLst/>
            <a:latin typeface="+mj-ea"/>
            <a:ea typeface="+mj-ea"/>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3175</xdr:rowOff>
    </xdr:from>
    <xdr:to>
      <xdr:col>7</xdr:col>
      <xdr:colOff>15875</xdr:colOff>
      <xdr:row>75</xdr:row>
      <xdr:rowOff>20320</xdr:rowOff>
    </xdr:to>
    <xdr:cxnSp macro="">
      <xdr:nvCxnSpPr>
        <xdr:cNvPr id="369" name="直線コネクタ 368"/>
        <xdr:cNvCxnSpPr/>
      </xdr:nvCxnSpPr>
      <xdr:spPr>
        <a:xfrm flipV="1">
          <a:off x="3987800" y="1286192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0"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14605</xdr:rowOff>
    </xdr:from>
    <xdr:to>
      <xdr:col>5</xdr:col>
      <xdr:colOff>549275</xdr:colOff>
      <xdr:row>75</xdr:row>
      <xdr:rowOff>20320</xdr:rowOff>
    </xdr:to>
    <xdr:cxnSp macro="">
      <xdr:nvCxnSpPr>
        <xdr:cNvPr id="372" name="直線コネクタ 371"/>
        <xdr:cNvCxnSpPr/>
      </xdr:nvCxnSpPr>
      <xdr:spPr>
        <a:xfrm>
          <a:off x="3098800" y="128733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61612</xdr:rowOff>
    </xdr:from>
    <xdr:ext cx="736600" cy="259045"/>
    <xdr:sp macro="" textlink="">
      <xdr:nvSpPr>
        <xdr:cNvPr id="374" name="テキスト ボックス 373"/>
        <xdr:cNvSpPr txBox="1"/>
      </xdr:nvSpPr>
      <xdr:spPr>
        <a:xfrm>
          <a:off x="3606800" y="1292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3175</xdr:rowOff>
    </xdr:from>
    <xdr:to>
      <xdr:col>4</xdr:col>
      <xdr:colOff>346075</xdr:colOff>
      <xdr:row>75</xdr:row>
      <xdr:rowOff>14605</xdr:rowOff>
    </xdr:to>
    <xdr:cxnSp macro="">
      <xdr:nvCxnSpPr>
        <xdr:cNvPr id="375" name="直線コネクタ 374"/>
        <xdr:cNvCxnSpPr/>
      </xdr:nvCxnSpPr>
      <xdr:spPr>
        <a:xfrm>
          <a:off x="2209800" y="128619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63517</xdr:rowOff>
    </xdr:from>
    <xdr:ext cx="762000" cy="259045"/>
    <xdr:sp macro="" textlink="">
      <xdr:nvSpPr>
        <xdr:cNvPr id="377" name="テキスト ボックス 376"/>
        <xdr:cNvSpPr txBox="1"/>
      </xdr:nvSpPr>
      <xdr:spPr>
        <a:xfrm>
          <a:off x="2717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3175</xdr:rowOff>
    </xdr:from>
    <xdr:to>
      <xdr:col>3</xdr:col>
      <xdr:colOff>142875</xdr:colOff>
      <xdr:row>75</xdr:row>
      <xdr:rowOff>3175</xdr:rowOff>
    </xdr:to>
    <xdr:cxnSp macro="">
      <xdr:nvCxnSpPr>
        <xdr:cNvPr id="378" name="直線コネクタ 377"/>
        <xdr:cNvCxnSpPr/>
      </xdr:nvCxnSpPr>
      <xdr:spPr>
        <a:xfrm>
          <a:off x="1320800" y="12861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71137</xdr:rowOff>
    </xdr:from>
    <xdr:ext cx="762000" cy="259045"/>
    <xdr:sp macro="" textlink="">
      <xdr:nvSpPr>
        <xdr:cNvPr id="380" name="テキスト ボックス 379"/>
        <xdr:cNvSpPr txBox="1"/>
      </xdr:nvSpPr>
      <xdr:spPr>
        <a:xfrm>
          <a:off x="1828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76852</xdr:rowOff>
    </xdr:from>
    <xdr:ext cx="762000" cy="259045"/>
    <xdr:sp macro="" textlink="">
      <xdr:nvSpPr>
        <xdr:cNvPr id="382" name="テキスト ボックス 381"/>
        <xdr:cNvSpPr txBox="1"/>
      </xdr:nvSpPr>
      <xdr:spPr>
        <a:xfrm>
          <a:off x="939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123825</xdr:rowOff>
    </xdr:from>
    <xdr:to>
      <xdr:col>7</xdr:col>
      <xdr:colOff>66675</xdr:colOff>
      <xdr:row>75</xdr:row>
      <xdr:rowOff>53975</xdr:rowOff>
    </xdr:to>
    <xdr:sp macro="" textlink="">
      <xdr:nvSpPr>
        <xdr:cNvPr id="388" name="円/楕円 387"/>
        <xdr:cNvSpPr/>
      </xdr:nvSpPr>
      <xdr:spPr>
        <a:xfrm>
          <a:off x="4775200" y="128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140352</xdr:rowOff>
    </xdr:from>
    <xdr:ext cx="762000" cy="259045"/>
    <xdr:sp macro="" textlink="">
      <xdr:nvSpPr>
        <xdr:cNvPr id="389" name="公債費該当値テキスト"/>
        <xdr:cNvSpPr txBox="1"/>
      </xdr:nvSpPr>
      <xdr:spPr>
        <a:xfrm>
          <a:off x="4914900" y="1265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140970</xdr:rowOff>
    </xdr:from>
    <xdr:to>
      <xdr:col>5</xdr:col>
      <xdr:colOff>600075</xdr:colOff>
      <xdr:row>75</xdr:row>
      <xdr:rowOff>71120</xdr:rowOff>
    </xdr:to>
    <xdr:sp macro="" textlink="">
      <xdr:nvSpPr>
        <xdr:cNvPr id="390" name="円/楕円 389"/>
        <xdr:cNvSpPr/>
      </xdr:nvSpPr>
      <xdr:spPr>
        <a:xfrm>
          <a:off x="39370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81297</xdr:rowOff>
    </xdr:from>
    <xdr:ext cx="736600" cy="259045"/>
    <xdr:sp macro="" textlink="">
      <xdr:nvSpPr>
        <xdr:cNvPr id="391" name="テキスト ボックス 390"/>
        <xdr:cNvSpPr txBox="1"/>
      </xdr:nvSpPr>
      <xdr:spPr>
        <a:xfrm>
          <a:off x="3606800" y="1259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135255</xdr:rowOff>
    </xdr:from>
    <xdr:to>
      <xdr:col>4</xdr:col>
      <xdr:colOff>396875</xdr:colOff>
      <xdr:row>75</xdr:row>
      <xdr:rowOff>65405</xdr:rowOff>
    </xdr:to>
    <xdr:sp macro="" textlink="">
      <xdr:nvSpPr>
        <xdr:cNvPr id="392" name="円/楕円 391"/>
        <xdr:cNvSpPr/>
      </xdr:nvSpPr>
      <xdr:spPr>
        <a:xfrm>
          <a:off x="3048000" y="128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75582</xdr:rowOff>
    </xdr:from>
    <xdr:ext cx="762000" cy="259045"/>
    <xdr:sp macro="" textlink="">
      <xdr:nvSpPr>
        <xdr:cNvPr id="393" name="テキスト ボックス 392"/>
        <xdr:cNvSpPr txBox="1"/>
      </xdr:nvSpPr>
      <xdr:spPr>
        <a:xfrm>
          <a:off x="2717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123825</xdr:rowOff>
    </xdr:from>
    <xdr:to>
      <xdr:col>3</xdr:col>
      <xdr:colOff>193675</xdr:colOff>
      <xdr:row>75</xdr:row>
      <xdr:rowOff>53975</xdr:rowOff>
    </xdr:to>
    <xdr:sp macro="" textlink="">
      <xdr:nvSpPr>
        <xdr:cNvPr id="394" name="円/楕円 393"/>
        <xdr:cNvSpPr/>
      </xdr:nvSpPr>
      <xdr:spPr>
        <a:xfrm>
          <a:off x="2159000" y="128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64152</xdr:rowOff>
    </xdr:from>
    <xdr:ext cx="762000" cy="259045"/>
    <xdr:sp macro="" textlink="">
      <xdr:nvSpPr>
        <xdr:cNvPr id="395" name="テキスト ボックス 394"/>
        <xdr:cNvSpPr txBox="1"/>
      </xdr:nvSpPr>
      <xdr:spPr>
        <a:xfrm>
          <a:off x="1828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123825</xdr:rowOff>
    </xdr:from>
    <xdr:to>
      <xdr:col>1</xdr:col>
      <xdr:colOff>676275</xdr:colOff>
      <xdr:row>75</xdr:row>
      <xdr:rowOff>53975</xdr:rowOff>
    </xdr:to>
    <xdr:sp macro="" textlink="">
      <xdr:nvSpPr>
        <xdr:cNvPr id="396" name="円/楕円 395"/>
        <xdr:cNvSpPr/>
      </xdr:nvSpPr>
      <xdr:spPr>
        <a:xfrm>
          <a:off x="1270000" y="128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64152</xdr:rowOff>
    </xdr:from>
    <xdr:ext cx="762000" cy="259045"/>
    <xdr:sp macro="" textlink="">
      <xdr:nvSpPr>
        <xdr:cNvPr id="397" name="テキスト ボックス 396"/>
        <xdr:cNvSpPr txBox="1"/>
      </xdr:nvSpPr>
      <xdr:spPr>
        <a:xfrm>
          <a:off x="939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前年度と比べ</a:t>
          </a:r>
          <a:r>
            <a:rPr kumimoji="1" lang="en-US" altLang="ja-JP" sz="1300">
              <a:solidFill>
                <a:schemeClr val="dk1"/>
              </a:solidFill>
              <a:effectLst/>
              <a:latin typeface="+mj-ea"/>
              <a:ea typeface="+mj-ea"/>
              <a:cs typeface="+mn-cs"/>
            </a:rPr>
            <a:t>1.3</a:t>
          </a:r>
          <a:r>
            <a:rPr kumimoji="1" lang="ja-JP" altLang="ja-JP" sz="1300">
              <a:solidFill>
                <a:schemeClr val="dk1"/>
              </a:solidFill>
              <a:effectLst/>
              <a:latin typeface="+mj-ea"/>
              <a:ea typeface="+mj-ea"/>
              <a:cs typeface="+mn-cs"/>
            </a:rPr>
            <a:t>ポイント上昇して、類似団体平均値を上回った。</a:t>
          </a:r>
          <a:endParaRPr lang="ja-JP" altLang="ja-JP" sz="1300">
            <a:effectLst/>
            <a:latin typeface="+mj-ea"/>
            <a:ea typeface="+mj-ea"/>
          </a:endParaRPr>
        </a:p>
        <a:p>
          <a:r>
            <a:rPr kumimoji="1" lang="ja-JP" altLang="ja-JP" sz="1300">
              <a:solidFill>
                <a:schemeClr val="dk1"/>
              </a:solidFill>
              <a:effectLst/>
              <a:latin typeface="+mj-ea"/>
              <a:ea typeface="+mj-ea"/>
              <a:cs typeface="+mn-cs"/>
            </a:rPr>
            <a:t>　平成</a:t>
          </a:r>
          <a:r>
            <a:rPr kumimoji="1" lang="en-US" altLang="ja-JP" sz="1300">
              <a:solidFill>
                <a:schemeClr val="dk1"/>
              </a:solidFill>
              <a:effectLst/>
              <a:latin typeface="+mj-ea"/>
              <a:ea typeface="+mj-ea"/>
              <a:cs typeface="+mn-cs"/>
            </a:rPr>
            <a:t>27</a:t>
          </a:r>
          <a:r>
            <a:rPr kumimoji="1" lang="ja-JP" altLang="ja-JP" sz="1300">
              <a:solidFill>
                <a:schemeClr val="dk1"/>
              </a:solidFill>
              <a:effectLst/>
              <a:latin typeface="+mj-ea"/>
              <a:ea typeface="+mj-ea"/>
              <a:cs typeface="+mn-cs"/>
            </a:rPr>
            <a:t>年度は物件費、扶助費、補助費の比率が大きくなったことが主な理由である。</a:t>
          </a:r>
          <a:endParaRPr lang="ja-JP" altLang="ja-JP" sz="1300">
            <a:effectLst/>
            <a:latin typeface="+mj-ea"/>
            <a:ea typeface="+mj-ea"/>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28702</xdr:rowOff>
    </xdr:from>
    <xdr:to>
      <xdr:col>24</xdr:col>
      <xdr:colOff>31750</xdr:colOff>
      <xdr:row>79</xdr:row>
      <xdr:rowOff>88137</xdr:rowOff>
    </xdr:to>
    <xdr:cxnSp macro="">
      <xdr:nvCxnSpPr>
        <xdr:cNvPr id="428" name="直線コネクタ 427"/>
        <xdr:cNvCxnSpPr/>
      </xdr:nvCxnSpPr>
      <xdr:spPr>
        <a:xfrm>
          <a:off x="15671800" y="13573252"/>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65295</xdr:rowOff>
    </xdr:from>
    <xdr:ext cx="762000" cy="259045"/>
    <xdr:sp macro="" textlink="">
      <xdr:nvSpPr>
        <xdr:cNvPr id="429" name="公債費以外平均値テキスト"/>
        <xdr:cNvSpPr txBox="1"/>
      </xdr:nvSpPr>
      <xdr:spPr>
        <a:xfrm>
          <a:off x="16598900" y="13266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5842</xdr:rowOff>
    </xdr:from>
    <xdr:to>
      <xdr:col>22</xdr:col>
      <xdr:colOff>565150</xdr:colOff>
      <xdr:row>79</xdr:row>
      <xdr:rowOff>28702</xdr:rowOff>
    </xdr:to>
    <xdr:cxnSp macro="">
      <xdr:nvCxnSpPr>
        <xdr:cNvPr id="431" name="直線コネクタ 430"/>
        <xdr:cNvCxnSpPr/>
      </xdr:nvCxnSpPr>
      <xdr:spPr>
        <a:xfrm>
          <a:off x="14782800" y="135503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94487</xdr:rowOff>
    </xdr:from>
    <xdr:to>
      <xdr:col>22</xdr:col>
      <xdr:colOff>615950</xdr:colOff>
      <xdr:row>79</xdr:row>
      <xdr:rowOff>24637</xdr:rowOff>
    </xdr:to>
    <xdr:sp macro="" textlink="">
      <xdr:nvSpPr>
        <xdr:cNvPr id="432" name="フローチャート : 判断 431"/>
        <xdr:cNvSpPr/>
      </xdr:nvSpPr>
      <xdr:spPr>
        <a:xfrm>
          <a:off x="15621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34814</xdr:rowOff>
    </xdr:from>
    <xdr:ext cx="736600" cy="259045"/>
    <xdr:sp macro="" textlink="">
      <xdr:nvSpPr>
        <xdr:cNvPr id="433" name="テキスト ボックス 432"/>
        <xdr:cNvSpPr txBox="1"/>
      </xdr:nvSpPr>
      <xdr:spPr>
        <a:xfrm>
          <a:off x="15290800" y="13236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163576</xdr:rowOff>
    </xdr:from>
    <xdr:to>
      <xdr:col>21</xdr:col>
      <xdr:colOff>361950</xdr:colOff>
      <xdr:row>79</xdr:row>
      <xdr:rowOff>5842</xdr:rowOff>
    </xdr:to>
    <xdr:cxnSp macro="">
      <xdr:nvCxnSpPr>
        <xdr:cNvPr id="434" name="直線コネクタ 433"/>
        <xdr:cNvCxnSpPr/>
      </xdr:nvCxnSpPr>
      <xdr:spPr>
        <a:xfrm>
          <a:off x="13893800" y="135366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25908</xdr:rowOff>
    </xdr:from>
    <xdr:to>
      <xdr:col>21</xdr:col>
      <xdr:colOff>412750</xdr:colOff>
      <xdr:row>78</xdr:row>
      <xdr:rowOff>127508</xdr:rowOff>
    </xdr:to>
    <xdr:sp macro="" textlink="">
      <xdr:nvSpPr>
        <xdr:cNvPr id="435" name="フローチャート : 判断 434"/>
        <xdr:cNvSpPr/>
      </xdr:nvSpPr>
      <xdr:spPr>
        <a:xfrm>
          <a:off x="14732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137685</xdr:rowOff>
    </xdr:from>
    <xdr:ext cx="762000" cy="259045"/>
    <xdr:sp macro="" textlink="">
      <xdr:nvSpPr>
        <xdr:cNvPr id="436" name="テキスト ボックス 435"/>
        <xdr:cNvSpPr txBox="1"/>
      </xdr:nvSpPr>
      <xdr:spPr>
        <a:xfrm>
          <a:off x="14401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140715</xdr:rowOff>
    </xdr:from>
    <xdr:to>
      <xdr:col>20</xdr:col>
      <xdr:colOff>158750</xdr:colOff>
      <xdr:row>78</xdr:row>
      <xdr:rowOff>163576</xdr:rowOff>
    </xdr:to>
    <xdr:cxnSp macro="">
      <xdr:nvCxnSpPr>
        <xdr:cNvPr id="437" name="直線コネクタ 436"/>
        <xdr:cNvCxnSpPr/>
      </xdr:nvCxnSpPr>
      <xdr:spPr>
        <a:xfrm>
          <a:off x="13004800" y="1351381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8" name="フローチャート : 判断 437"/>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160545</xdr:rowOff>
    </xdr:from>
    <xdr:ext cx="762000" cy="259045"/>
    <xdr:sp macro="" textlink="">
      <xdr:nvSpPr>
        <xdr:cNvPr id="439" name="テキスト ボックス 438"/>
        <xdr:cNvSpPr txBox="1"/>
      </xdr:nvSpPr>
      <xdr:spPr>
        <a:xfrm>
          <a:off x="13512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119397</xdr:rowOff>
    </xdr:from>
    <xdr:ext cx="762000" cy="259045"/>
    <xdr:sp macro="" textlink="">
      <xdr:nvSpPr>
        <xdr:cNvPr id="441" name="テキスト ボックス 440"/>
        <xdr:cNvSpPr txBox="1"/>
      </xdr:nvSpPr>
      <xdr:spPr>
        <a:xfrm>
          <a:off x="12623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37337</xdr:rowOff>
    </xdr:from>
    <xdr:to>
      <xdr:col>24</xdr:col>
      <xdr:colOff>82550</xdr:colOff>
      <xdr:row>79</xdr:row>
      <xdr:rowOff>138937</xdr:rowOff>
    </xdr:to>
    <xdr:sp macro="" textlink="">
      <xdr:nvSpPr>
        <xdr:cNvPr id="447" name="円/楕円 446"/>
        <xdr:cNvSpPr/>
      </xdr:nvSpPr>
      <xdr:spPr>
        <a:xfrm>
          <a:off x="164592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9414</xdr:rowOff>
    </xdr:from>
    <xdr:ext cx="762000" cy="259045"/>
    <xdr:sp macro="" textlink="">
      <xdr:nvSpPr>
        <xdr:cNvPr id="448" name="公債費以外該当値テキスト"/>
        <xdr:cNvSpPr txBox="1"/>
      </xdr:nvSpPr>
      <xdr:spPr>
        <a:xfrm>
          <a:off x="165989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149352</xdr:rowOff>
    </xdr:from>
    <xdr:to>
      <xdr:col>22</xdr:col>
      <xdr:colOff>615950</xdr:colOff>
      <xdr:row>79</xdr:row>
      <xdr:rowOff>79502</xdr:rowOff>
    </xdr:to>
    <xdr:sp macro="" textlink="">
      <xdr:nvSpPr>
        <xdr:cNvPr id="449" name="円/楕円 448"/>
        <xdr:cNvSpPr/>
      </xdr:nvSpPr>
      <xdr:spPr>
        <a:xfrm>
          <a:off x="15621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64279</xdr:rowOff>
    </xdr:from>
    <xdr:ext cx="736600" cy="259045"/>
    <xdr:sp macro="" textlink="">
      <xdr:nvSpPr>
        <xdr:cNvPr id="450" name="テキスト ボックス 449"/>
        <xdr:cNvSpPr txBox="1"/>
      </xdr:nvSpPr>
      <xdr:spPr>
        <a:xfrm>
          <a:off x="15290800" y="13608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126492</xdr:rowOff>
    </xdr:from>
    <xdr:to>
      <xdr:col>21</xdr:col>
      <xdr:colOff>412750</xdr:colOff>
      <xdr:row>79</xdr:row>
      <xdr:rowOff>56642</xdr:rowOff>
    </xdr:to>
    <xdr:sp macro="" textlink="">
      <xdr:nvSpPr>
        <xdr:cNvPr id="451" name="円/楕円 450"/>
        <xdr:cNvSpPr/>
      </xdr:nvSpPr>
      <xdr:spPr>
        <a:xfrm>
          <a:off x="14732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41419</xdr:rowOff>
    </xdr:from>
    <xdr:ext cx="762000" cy="259045"/>
    <xdr:sp macro="" textlink="">
      <xdr:nvSpPr>
        <xdr:cNvPr id="452" name="テキスト ボックス 451"/>
        <xdr:cNvSpPr txBox="1"/>
      </xdr:nvSpPr>
      <xdr:spPr>
        <a:xfrm>
          <a:off x="14401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112776</xdr:rowOff>
    </xdr:from>
    <xdr:to>
      <xdr:col>20</xdr:col>
      <xdr:colOff>209550</xdr:colOff>
      <xdr:row>79</xdr:row>
      <xdr:rowOff>42926</xdr:rowOff>
    </xdr:to>
    <xdr:sp macro="" textlink="">
      <xdr:nvSpPr>
        <xdr:cNvPr id="453" name="円/楕円 452"/>
        <xdr:cNvSpPr/>
      </xdr:nvSpPr>
      <xdr:spPr>
        <a:xfrm>
          <a:off x="13843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27703</xdr:rowOff>
    </xdr:from>
    <xdr:ext cx="762000" cy="259045"/>
    <xdr:sp macro="" textlink="">
      <xdr:nvSpPr>
        <xdr:cNvPr id="454" name="テキスト ボックス 453"/>
        <xdr:cNvSpPr txBox="1"/>
      </xdr:nvSpPr>
      <xdr:spPr>
        <a:xfrm>
          <a:off x="13512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89915</xdr:rowOff>
    </xdr:from>
    <xdr:to>
      <xdr:col>19</xdr:col>
      <xdr:colOff>6350</xdr:colOff>
      <xdr:row>79</xdr:row>
      <xdr:rowOff>20065</xdr:rowOff>
    </xdr:to>
    <xdr:sp macro="" textlink="">
      <xdr:nvSpPr>
        <xdr:cNvPr id="455" name="円/楕円 454"/>
        <xdr:cNvSpPr/>
      </xdr:nvSpPr>
      <xdr:spPr>
        <a:xfrm>
          <a:off x="12954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4842</xdr:rowOff>
    </xdr:from>
    <xdr:ext cx="762000" cy="259045"/>
    <xdr:sp macro="" textlink="">
      <xdr:nvSpPr>
        <xdr:cNvPr id="456" name="テキスト ボックス 455"/>
        <xdr:cNvSpPr txBox="1"/>
      </xdr:nvSpPr>
      <xdr:spPr>
        <a:xfrm>
          <a:off x="12623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山口県美祢市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86010</xdr:rowOff>
    </xdr:from>
    <xdr:to>
      <xdr:col>4</xdr:col>
      <xdr:colOff>1117600</xdr:colOff>
      <xdr:row>14</xdr:row>
      <xdr:rowOff>87120</xdr:rowOff>
    </xdr:to>
    <xdr:cxnSp macro="">
      <xdr:nvCxnSpPr>
        <xdr:cNvPr id="52" name="直線コネクタ 51"/>
        <xdr:cNvCxnSpPr/>
      </xdr:nvCxnSpPr>
      <xdr:spPr bwMode="auto">
        <a:xfrm>
          <a:off x="5003800" y="2533935"/>
          <a:ext cx="647700" cy="11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56991</xdr:rowOff>
    </xdr:from>
    <xdr:ext cx="762000" cy="259045"/>
    <xdr:sp macro="" textlink="">
      <xdr:nvSpPr>
        <xdr:cNvPr id="53" name="人口1人当たり決算額の推移平均値テキスト130"/>
        <xdr:cNvSpPr txBox="1"/>
      </xdr:nvSpPr>
      <xdr:spPr>
        <a:xfrm>
          <a:off x="5740400" y="2847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86010</xdr:rowOff>
    </xdr:from>
    <xdr:to>
      <xdr:col>4</xdr:col>
      <xdr:colOff>469900</xdr:colOff>
      <xdr:row>14</xdr:row>
      <xdr:rowOff>150883</xdr:rowOff>
    </xdr:to>
    <xdr:cxnSp macro="">
      <xdr:nvCxnSpPr>
        <xdr:cNvPr id="55" name="直線コネクタ 54"/>
        <xdr:cNvCxnSpPr/>
      </xdr:nvCxnSpPr>
      <xdr:spPr bwMode="auto">
        <a:xfrm flipV="1">
          <a:off x="4305300" y="2533935"/>
          <a:ext cx="698500" cy="64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148269</xdr:rowOff>
    </xdr:from>
    <xdr:to>
      <xdr:col>4</xdr:col>
      <xdr:colOff>520700</xdr:colOff>
      <xdr:row>17</xdr:row>
      <xdr:rowOff>78419</xdr:rowOff>
    </xdr:to>
    <xdr:sp macro="" textlink="">
      <xdr:nvSpPr>
        <xdr:cNvPr id="56" name="フローチャート :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63196</xdr:rowOff>
    </xdr:from>
    <xdr:ext cx="736600" cy="259045"/>
    <xdr:sp macro="" textlink="">
      <xdr:nvSpPr>
        <xdr:cNvPr id="57" name="テキスト ボックス 56"/>
        <xdr:cNvSpPr txBox="1"/>
      </xdr:nvSpPr>
      <xdr:spPr>
        <a:xfrm>
          <a:off x="4622800" y="302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125101</xdr:rowOff>
    </xdr:from>
    <xdr:to>
      <xdr:col>3</xdr:col>
      <xdr:colOff>904875</xdr:colOff>
      <xdr:row>14</xdr:row>
      <xdr:rowOff>150883</xdr:rowOff>
    </xdr:to>
    <xdr:cxnSp macro="">
      <xdr:nvCxnSpPr>
        <xdr:cNvPr id="58" name="直線コネクタ 57"/>
        <xdr:cNvCxnSpPr/>
      </xdr:nvCxnSpPr>
      <xdr:spPr bwMode="auto">
        <a:xfrm>
          <a:off x="3606800" y="2573026"/>
          <a:ext cx="698500" cy="25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25396</xdr:rowOff>
    </xdr:from>
    <xdr:to>
      <xdr:col>3</xdr:col>
      <xdr:colOff>955675</xdr:colOff>
      <xdr:row>17</xdr:row>
      <xdr:rowOff>126996</xdr:rowOff>
    </xdr:to>
    <xdr:sp macro="" textlink="">
      <xdr:nvSpPr>
        <xdr:cNvPr id="59" name="フローチャート : 判断 58"/>
        <xdr:cNvSpPr/>
      </xdr:nvSpPr>
      <xdr:spPr bwMode="auto">
        <a:xfrm>
          <a:off x="4254500" y="2987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111773</xdr:rowOff>
    </xdr:from>
    <xdr:ext cx="762000" cy="259045"/>
    <xdr:sp macro="" textlink="">
      <xdr:nvSpPr>
        <xdr:cNvPr id="60" name="テキスト ボックス 59"/>
        <xdr:cNvSpPr txBox="1"/>
      </xdr:nvSpPr>
      <xdr:spPr>
        <a:xfrm>
          <a:off x="3924300" y="3074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59166</xdr:rowOff>
    </xdr:from>
    <xdr:to>
      <xdr:col>3</xdr:col>
      <xdr:colOff>206375</xdr:colOff>
      <xdr:row>14</xdr:row>
      <xdr:rowOff>125101</xdr:rowOff>
    </xdr:to>
    <xdr:cxnSp macro="">
      <xdr:nvCxnSpPr>
        <xdr:cNvPr id="61" name="直線コネクタ 60"/>
        <xdr:cNvCxnSpPr/>
      </xdr:nvCxnSpPr>
      <xdr:spPr bwMode="auto">
        <a:xfrm>
          <a:off x="2908300" y="2507091"/>
          <a:ext cx="698500" cy="65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xdr:rowOff>
    </xdr:from>
    <xdr:to>
      <xdr:col>3</xdr:col>
      <xdr:colOff>257175</xdr:colOff>
      <xdr:row>17</xdr:row>
      <xdr:rowOff>102634</xdr:rowOff>
    </xdr:to>
    <xdr:sp macro="" textlink="">
      <xdr:nvSpPr>
        <xdr:cNvPr id="62" name="フローチャート : 判断 61"/>
        <xdr:cNvSpPr/>
      </xdr:nvSpPr>
      <xdr:spPr bwMode="auto">
        <a:xfrm>
          <a:off x="3556000" y="2963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87411</xdr:rowOff>
    </xdr:from>
    <xdr:ext cx="762000" cy="259045"/>
    <xdr:sp macro="" textlink="">
      <xdr:nvSpPr>
        <xdr:cNvPr id="63" name="テキスト ボックス 62"/>
        <xdr:cNvSpPr txBox="1"/>
      </xdr:nvSpPr>
      <xdr:spPr>
        <a:xfrm>
          <a:off x="3225800" y="304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134586</xdr:rowOff>
    </xdr:from>
    <xdr:to>
      <xdr:col>2</xdr:col>
      <xdr:colOff>692150</xdr:colOff>
      <xdr:row>17</xdr:row>
      <xdr:rowOff>64736</xdr:rowOff>
    </xdr:to>
    <xdr:sp macro="" textlink="">
      <xdr:nvSpPr>
        <xdr:cNvPr id="64" name="フローチャート : 判断 63"/>
        <xdr:cNvSpPr/>
      </xdr:nvSpPr>
      <xdr:spPr bwMode="auto">
        <a:xfrm>
          <a:off x="2857500" y="2925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49513</xdr:rowOff>
    </xdr:from>
    <xdr:ext cx="762000" cy="259045"/>
    <xdr:sp macro="" textlink="">
      <xdr:nvSpPr>
        <xdr:cNvPr id="65" name="テキスト ボックス 64"/>
        <xdr:cNvSpPr txBox="1"/>
      </xdr:nvSpPr>
      <xdr:spPr>
        <a:xfrm>
          <a:off x="2527300" y="3011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36320</xdr:rowOff>
    </xdr:from>
    <xdr:to>
      <xdr:col>5</xdr:col>
      <xdr:colOff>34925</xdr:colOff>
      <xdr:row>14</xdr:row>
      <xdr:rowOff>137920</xdr:rowOff>
    </xdr:to>
    <xdr:sp macro="" textlink="">
      <xdr:nvSpPr>
        <xdr:cNvPr id="71" name="円/楕円 70"/>
        <xdr:cNvSpPr/>
      </xdr:nvSpPr>
      <xdr:spPr bwMode="auto">
        <a:xfrm>
          <a:off x="5600700" y="2484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52847</xdr:rowOff>
    </xdr:from>
    <xdr:ext cx="762000" cy="259045"/>
    <xdr:sp macro="" textlink="">
      <xdr:nvSpPr>
        <xdr:cNvPr id="72" name="人口1人当たり決算額の推移該当値テキスト130"/>
        <xdr:cNvSpPr txBox="1"/>
      </xdr:nvSpPr>
      <xdr:spPr>
        <a:xfrm>
          <a:off x="5740400" y="232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125,859</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35210</xdr:rowOff>
    </xdr:from>
    <xdr:to>
      <xdr:col>4</xdr:col>
      <xdr:colOff>520700</xdr:colOff>
      <xdr:row>14</xdr:row>
      <xdr:rowOff>136810</xdr:rowOff>
    </xdr:to>
    <xdr:sp macro="" textlink="">
      <xdr:nvSpPr>
        <xdr:cNvPr id="73" name="円/楕円 72"/>
        <xdr:cNvSpPr/>
      </xdr:nvSpPr>
      <xdr:spPr bwMode="auto">
        <a:xfrm>
          <a:off x="4953000" y="2483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146987</xdr:rowOff>
    </xdr:from>
    <xdr:ext cx="736600" cy="259045"/>
    <xdr:sp macro="" textlink="">
      <xdr:nvSpPr>
        <xdr:cNvPr id="74" name="テキスト ボックス 73"/>
        <xdr:cNvSpPr txBox="1"/>
      </xdr:nvSpPr>
      <xdr:spPr>
        <a:xfrm>
          <a:off x="4622800" y="2252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125,927</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100083</xdr:rowOff>
    </xdr:from>
    <xdr:to>
      <xdr:col>3</xdr:col>
      <xdr:colOff>955675</xdr:colOff>
      <xdr:row>15</xdr:row>
      <xdr:rowOff>30233</xdr:rowOff>
    </xdr:to>
    <xdr:sp macro="" textlink="">
      <xdr:nvSpPr>
        <xdr:cNvPr id="75" name="円/楕円 74"/>
        <xdr:cNvSpPr/>
      </xdr:nvSpPr>
      <xdr:spPr bwMode="auto">
        <a:xfrm>
          <a:off x="4254500" y="2548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40410</xdr:rowOff>
    </xdr:from>
    <xdr:ext cx="762000" cy="259045"/>
    <xdr:sp macro="" textlink="">
      <xdr:nvSpPr>
        <xdr:cNvPr id="76" name="テキスト ボックス 75"/>
        <xdr:cNvSpPr txBox="1"/>
      </xdr:nvSpPr>
      <xdr:spPr>
        <a:xfrm>
          <a:off x="3924300" y="231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121,954</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74301</xdr:rowOff>
    </xdr:from>
    <xdr:to>
      <xdr:col>3</xdr:col>
      <xdr:colOff>257175</xdr:colOff>
      <xdr:row>15</xdr:row>
      <xdr:rowOff>4451</xdr:rowOff>
    </xdr:to>
    <xdr:sp macro="" textlink="">
      <xdr:nvSpPr>
        <xdr:cNvPr id="77" name="円/楕円 76"/>
        <xdr:cNvSpPr/>
      </xdr:nvSpPr>
      <xdr:spPr bwMode="auto">
        <a:xfrm>
          <a:off x="3556000" y="2522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14628</xdr:rowOff>
    </xdr:from>
    <xdr:ext cx="762000" cy="259045"/>
    <xdr:sp macro="" textlink="">
      <xdr:nvSpPr>
        <xdr:cNvPr id="78" name="テキスト ボックス 77"/>
        <xdr:cNvSpPr txBox="1"/>
      </xdr:nvSpPr>
      <xdr:spPr>
        <a:xfrm>
          <a:off x="3225800" y="2291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123,533</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8366</xdr:rowOff>
    </xdr:from>
    <xdr:to>
      <xdr:col>2</xdr:col>
      <xdr:colOff>692150</xdr:colOff>
      <xdr:row>14</xdr:row>
      <xdr:rowOff>109966</xdr:rowOff>
    </xdr:to>
    <xdr:sp macro="" textlink="">
      <xdr:nvSpPr>
        <xdr:cNvPr id="79" name="円/楕円 78"/>
        <xdr:cNvSpPr/>
      </xdr:nvSpPr>
      <xdr:spPr bwMode="auto">
        <a:xfrm>
          <a:off x="2857500" y="2456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120143</xdr:rowOff>
    </xdr:from>
    <xdr:ext cx="762000" cy="259045"/>
    <xdr:sp macro="" textlink="">
      <xdr:nvSpPr>
        <xdr:cNvPr id="80" name="テキスト ボックス 79"/>
        <xdr:cNvSpPr txBox="1"/>
      </xdr:nvSpPr>
      <xdr:spPr>
        <a:xfrm>
          <a:off x="2527300" y="222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127,571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30383</xdr:rowOff>
    </xdr:from>
    <xdr:ext cx="762000" cy="259045"/>
    <xdr:sp macro="" textlink="">
      <xdr:nvSpPr>
        <xdr:cNvPr id="110" name="人口1人当たり決算額の推移最小値テキスト445"/>
        <xdr:cNvSpPr txBox="1"/>
      </xdr:nvSpPr>
      <xdr:spPr>
        <a:xfrm>
          <a:off x="5740400" y="749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249385</xdr:rowOff>
    </xdr:from>
    <xdr:to>
      <xdr:col>4</xdr:col>
      <xdr:colOff>1117600</xdr:colOff>
      <xdr:row>37</xdr:row>
      <xdr:rowOff>251850</xdr:rowOff>
    </xdr:to>
    <xdr:cxnSp macro="">
      <xdr:nvCxnSpPr>
        <xdr:cNvPr id="114" name="直線コネクタ 113"/>
        <xdr:cNvCxnSpPr/>
      </xdr:nvCxnSpPr>
      <xdr:spPr bwMode="auto">
        <a:xfrm>
          <a:off x="5003800" y="7374085"/>
          <a:ext cx="647700" cy="2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249624</xdr:rowOff>
    </xdr:from>
    <xdr:ext cx="762000" cy="259045"/>
    <xdr:sp macro="" textlink="">
      <xdr:nvSpPr>
        <xdr:cNvPr id="115" name="人口1人当たり決算額の推移平均値テキスト445"/>
        <xdr:cNvSpPr txBox="1"/>
      </xdr:nvSpPr>
      <xdr:spPr>
        <a:xfrm>
          <a:off x="5740400" y="7374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236770</xdr:rowOff>
    </xdr:from>
    <xdr:to>
      <xdr:col>4</xdr:col>
      <xdr:colOff>469900</xdr:colOff>
      <xdr:row>37</xdr:row>
      <xdr:rowOff>249385</xdr:rowOff>
    </xdr:to>
    <xdr:cxnSp macro="">
      <xdr:nvCxnSpPr>
        <xdr:cNvPr id="117" name="直線コネクタ 116"/>
        <xdr:cNvCxnSpPr/>
      </xdr:nvCxnSpPr>
      <xdr:spPr bwMode="auto">
        <a:xfrm>
          <a:off x="4305300" y="7361470"/>
          <a:ext cx="698500" cy="12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280466</xdr:rowOff>
    </xdr:from>
    <xdr:to>
      <xdr:col>4</xdr:col>
      <xdr:colOff>520700</xdr:colOff>
      <xdr:row>38</xdr:row>
      <xdr:rowOff>39166</xdr:rowOff>
    </xdr:to>
    <xdr:sp macro="" textlink="">
      <xdr:nvSpPr>
        <xdr:cNvPr id="118" name="フローチャート : 判断 117"/>
        <xdr:cNvSpPr/>
      </xdr:nvSpPr>
      <xdr:spPr bwMode="auto">
        <a:xfrm>
          <a:off x="4953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23943</xdr:rowOff>
    </xdr:from>
    <xdr:ext cx="736600" cy="259045"/>
    <xdr:sp macro="" textlink="">
      <xdr:nvSpPr>
        <xdr:cNvPr id="119" name="テキスト ボックス 118"/>
        <xdr:cNvSpPr txBox="1"/>
      </xdr:nvSpPr>
      <xdr:spPr>
        <a:xfrm>
          <a:off x="4622800" y="7491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236770</xdr:rowOff>
    </xdr:from>
    <xdr:to>
      <xdr:col>3</xdr:col>
      <xdr:colOff>904875</xdr:colOff>
      <xdr:row>37</xdr:row>
      <xdr:rowOff>240946</xdr:rowOff>
    </xdr:to>
    <xdr:cxnSp macro="">
      <xdr:nvCxnSpPr>
        <xdr:cNvPr id="120" name="直線コネクタ 119"/>
        <xdr:cNvCxnSpPr/>
      </xdr:nvCxnSpPr>
      <xdr:spPr bwMode="auto">
        <a:xfrm flipV="1">
          <a:off x="3606800" y="7361470"/>
          <a:ext cx="698500" cy="4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271039</xdr:rowOff>
    </xdr:from>
    <xdr:to>
      <xdr:col>3</xdr:col>
      <xdr:colOff>955675</xdr:colOff>
      <xdr:row>38</xdr:row>
      <xdr:rowOff>29739</xdr:rowOff>
    </xdr:to>
    <xdr:sp macro="" textlink="">
      <xdr:nvSpPr>
        <xdr:cNvPr id="121" name="フローチャート : 判断 120"/>
        <xdr:cNvSpPr/>
      </xdr:nvSpPr>
      <xdr:spPr bwMode="auto">
        <a:xfrm>
          <a:off x="4254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14516</xdr:rowOff>
    </xdr:from>
    <xdr:ext cx="762000" cy="259045"/>
    <xdr:sp macro="" textlink="">
      <xdr:nvSpPr>
        <xdr:cNvPr id="122" name="テキスト ボックス 121"/>
        <xdr:cNvSpPr txBox="1"/>
      </xdr:nvSpPr>
      <xdr:spPr>
        <a:xfrm>
          <a:off x="39243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232895</xdr:rowOff>
    </xdr:from>
    <xdr:to>
      <xdr:col>3</xdr:col>
      <xdr:colOff>206375</xdr:colOff>
      <xdr:row>37</xdr:row>
      <xdr:rowOff>240946</xdr:rowOff>
    </xdr:to>
    <xdr:cxnSp macro="">
      <xdr:nvCxnSpPr>
        <xdr:cNvPr id="123" name="直線コネクタ 122"/>
        <xdr:cNvCxnSpPr/>
      </xdr:nvCxnSpPr>
      <xdr:spPr bwMode="auto">
        <a:xfrm>
          <a:off x="2908300" y="7357595"/>
          <a:ext cx="698500" cy="8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263640</xdr:rowOff>
    </xdr:from>
    <xdr:to>
      <xdr:col>3</xdr:col>
      <xdr:colOff>257175</xdr:colOff>
      <xdr:row>38</xdr:row>
      <xdr:rowOff>22340</xdr:rowOff>
    </xdr:to>
    <xdr:sp macro="" textlink="">
      <xdr:nvSpPr>
        <xdr:cNvPr id="124" name="フローチャート : 判断 123"/>
        <xdr:cNvSpPr/>
      </xdr:nvSpPr>
      <xdr:spPr bwMode="auto">
        <a:xfrm>
          <a:off x="3556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7117</xdr:rowOff>
    </xdr:from>
    <xdr:ext cx="762000" cy="259045"/>
    <xdr:sp macro="" textlink="">
      <xdr:nvSpPr>
        <xdr:cNvPr id="125" name="テキスト ボックス 124"/>
        <xdr:cNvSpPr txBox="1"/>
      </xdr:nvSpPr>
      <xdr:spPr>
        <a:xfrm>
          <a:off x="32258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253735</xdr:rowOff>
    </xdr:from>
    <xdr:to>
      <xdr:col>2</xdr:col>
      <xdr:colOff>692150</xdr:colOff>
      <xdr:row>38</xdr:row>
      <xdr:rowOff>12435</xdr:rowOff>
    </xdr:to>
    <xdr:sp macro="" textlink="">
      <xdr:nvSpPr>
        <xdr:cNvPr id="126" name="フローチャート : 判断 125"/>
        <xdr:cNvSpPr/>
      </xdr:nvSpPr>
      <xdr:spPr bwMode="auto">
        <a:xfrm>
          <a:off x="2857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340112</xdr:rowOff>
    </xdr:from>
    <xdr:ext cx="762000" cy="259045"/>
    <xdr:sp macro="" textlink="">
      <xdr:nvSpPr>
        <xdr:cNvPr id="127" name="テキスト ボックス 126"/>
        <xdr:cNvSpPr txBox="1"/>
      </xdr:nvSpPr>
      <xdr:spPr>
        <a:xfrm>
          <a:off x="25273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201050</xdr:rowOff>
    </xdr:from>
    <xdr:to>
      <xdr:col>5</xdr:col>
      <xdr:colOff>34925</xdr:colOff>
      <xdr:row>37</xdr:row>
      <xdr:rowOff>302650</xdr:rowOff>
    </xdr:to>
    <xdr:sp macro="" textlink="">
      <xdr:nvSpPr>
        <xdr:cNvPr id="133" name="円/楕円 132"/>
        <xdr:cNvSpPr/>
      </xdr:nvSpPr>
      <xdr:spPr bwMode="auto">
        <a:xfrm>
          <a:off x="5600700" y="7325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46127</xdr:rowOff>
    </xdr:from>
    <xdr:ext cx="762000" cy="259045"/>
    <xdr:sp macro="" textlink="">
      <xdr:nvSpPr>
        <xdr:cNvPr id="134" name="人口1人当たり決算額の推移該当値テキスト445"/>
        <xdr:cNvSpPr txBox="1"/>
      </xdr:nvSpPr>
      <xdr:spPr>
        <a:xfrm>
          <a:off x="5740400" y="717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47,231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198585</xdr:rowOff>
    </xdr:from>
    <xdr:to>
      <xdr:col>4</xdr:col>
      <xdr:colOff>520700</xdr:colOff>
      <xdr:row>37</xdr:row>
      <xdr:rowOff>300185</xdr:rowOff>
    </xdr:to>
    <xdr:sp macro="" textlink="">
      <xdr:nvSpPr>
        <xdr:cNvPr id="135" name="円/楕円 134"/>
        <xdr:cNvSpPr/>
      </xdr:nvSpPr>
      <xdr:spPr bwMode="auto">
        <a:xfrm>
          <a:off x="4953000" y="7323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138912</xdr:rowOff>
    </xdr:from>
    <xdr:ext cx="736600" cy="259045"/>
    <xdr:sp macro="" textlink="">
      <xdr:nvSpPr>
        <xdr:cNvPr id="136" name="テキスト ボックス 135"/>
        <xdr:cNvSpPr txBox="1"/>
      </xdr:nvSpPr>
      <xdr:spPr>
        <a:xfrm>
          <a:off x="4622800" y="7092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47,878</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185970</xdr:rowOff>
    </xdr:from>
    <xdr:to>
      <xdr:col>3</xdr:col>
      <xdr:colOff>955675</xdr:colOff>
      <xdr:row>37</xdr:row>
      <xdr:rowOff>287570</xdr:rowOff>
    </xdr:to>
    <xdr:sp macro="" textlink="">
      <xdr:nvSpPr>
        <xdr:cNvPr id="137" name="円/楕円 136"/>
        <xdr:cNvSpPr/>
      </xdr:nvSpPr>
      <xdr:spPr bwMode="auto">
        <a:xfrm>
          <a:off x="4254500" y="7310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126297</xdr:rowOff>
    </xdr:from>
    <xdr:ext cx="762000" cy="259045"/>
    <xdr:sp macro="" textlink="">
      <xdr:nvSpPr>
        <xdr:cNvPr id="138" name="テキスト ボックス 137"/>
        <xdr:cNvSpPr txBox="1"/>
      </xdr:nvSpPr>
      <xdr:spPr>
        <a:xfrm>
          <a:off x="3924300" y="707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51,189</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190146</xdr:rowOff>
    </xdr:from>
    <xdr:to>
      <xdr:col>3</xdr:col>
      <xdr:colOff>257175</xdr:colOff>
      <xdr:row>37</xdr:row>
      <xdr:rowOff>291746</xdr:rowOff>
    </xdr:to>
    <xdr:sp macro="" textlink="">
      <xdr:nvSpPr>
        <xdr:cNvPr id="139" name="円/楕円 138"/>
        <xdr:cNvSpPr/>
      </xdr:nvSpPr>
      <xdr:spPr bwMode="auto">
        <a:xfrm>
          <a:off x="3556000" y="7314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130473</xdr:rowOff>
    </xdr:from>
    <xdr:ext cx="762000" cy="259045"/>
    <xdr:sp macro="" textlink="">
      <xdr:nvSpPr>
        <xdr:cNvPr id="140" name="テキスト ボックス 139"/>
        <xdr:cNvSpPr txBox="1"/>
      </xdr:nvSpPr>
      <xdr:spPr>
        <a:xfrm>
          <a:off x="3225800" y="7083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50,093</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182095</xdr:rowOff>
    </xdr:from>
    <xdr:to>
      <xdr:col>2</xdr:col>
      <xdr:colOff>692150</xdr:colOff>
      <xdr:row>37</xdr:row>
      <xdr:rowOff>283695</xdr:rowOff>
    </xdr:to>
    <xdr:sp macro="" textlink="">
      <xdr:nvSpPr>
        <xdr:cNvPr id="141" name="円/楕円 140"/>
        <xdr:cNvSpPr/>
      </xdr:nvSpPr>
      <xdr:spPr bwMode="auto">
        <a:xfrm>
          <a:off x="2857500" y="7306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122422</xdr:rowOff>
    </xdr:from>
    <xdr:ext cx="762000" cy="259045"/>
    <xdr:sp macro="" textlink="">
      <xdr:nvSpPr>
        <xdr:cNvPr id="142" name="テキスト ボックス 141"/>
        <xdr:cNvSpPr txBox="1"/>
      </xdr:nvSpPr>
      <xdr:spPr>
        <a:xfrm>
          <a:off x="2527300" y="707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52,206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山口県美祢市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26,116
25,947
472.64
17,146,639
16,213,269
800,983
10,386,094
18,341,948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58.0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73,215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67505</xdr:rowOff>
    </xdr:from>
    <xdr:to>
      <xdr:col>6</xdr:col>
      <xdr:colOff>511175</xdr:colOff>
      <xdr:row>33</xdr:row>
      <xdr:rowOff>115554</xdr:rowOff>
    </xdr:to>
    <xdr:cxnSp macro="">
      <xdr:nvCxnSpPr>
        <xdr:cNvPr id="65" name="直線コネクタ 64"/>
        <xdr:cNvCxnSpPr/>
      </xdr:nvCxnSpPr>
      <xdr:spPr>
        <a:xfrm>
          <a:off x="3797300" y="5725355"/>
          <a:ext cx="838200" cy="4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59069</xdr:rowOff>
    </xdr:from>
    <xdr:ext cx="534377" cy="259045"/>
    <xdr:sp macro="" textlink="">
      <xdr:nvSpPr>
        <xdr:cNvPr id="66" name="人件費平均値テキスト"/>
        <xdr:cNvSpPr txBox="1"/>
      </xdr:nvSpPr>
      <xdr:spPr>
        <a:xfrm>
          <a:off x="4686300" y="6059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161674</xdr:rowOff>
    </xdr:from>
    <xdr:to>
      <xdr:col>5</xdr:col>
      <xdr:colOff>358775</xdr:colOff>
      <xdr:row>33</xdr:row>
      <xdr:rowOff>67505</xdr:rowOff>
    </xdr:to>
    <xdr:cxnSp macro="">
      <xdr:nvCxnSpPr>
        <xdr:cNvPr id="68" name="直線コネクタ 67"/>
        <xdr:cNvCxnSpPr/>
      </xdr:nvCxnSpPr>
      <xdr:spPr>
        <a:xfrm>
          <a:off x="2908300" y="5648074"/>
          <a:ext cx="889000" cy="7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142507</xdr:rowOff>
    </xdr:from>
    <xdr:to>
      <xdr:col>5</xdr:col>
      <xdr:colOff>409575</xdr:colOff>
      <xdr:row>36</xdr:row>
      <xdr:rowOff>72657</xdr:rowOff>
    </xdr:to>
    <xdr:sp macro="" textlink="">
      <xdr:nvSpPr>
        <xdr:cNvPr id="69" name="フローチャート : 判断 68"/>
        <xdr:cNvSpPr/>
      </xdr:nvSpPr>
      <xdr:spPr>
        <a:xfrm>
          <a:off x="3746500" y="614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63784</xdr:rowOff>
    </xdr:from>
    <xdr:ext cx="534377" cy="259045"/>
    <xdr:sp macro="" textlink="">
      <xdr:nvSpPr>
        <xdr:cNvPr id="70" name="テキスト ボックス 69"/>
        <xdr:cNvSpPr txBox="1"/>
      </xdr:nvSpPr>
      <xdr:spPr>
        <a:xfrm>
          <a:off x="3530111" y="623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161674</xdr:rowOff>
    </xdr:from>
    <xdr:to>
      <xdr:col>4</xdr:col>
      <xdr:colOff>155575</xdr:colOff>
      <xdr:row>33</xdr:row>
      <xdr:rowOff>21899</xdr:rowOff>
    </xdr:to>
    <xdr:cxnSp macro="">
      <xdr:nvCxnSpPr>
        <xdr:cNvPr id="71" name="直線コネクタ 70"/>
        <xdr:cNvCxnSpPr/>
      </xdr:nvCxnSpPr>
      <xdr:spPr>
        <a:xfrm flipV="1">
          <a:off x="2019300" y="5648074"/>
          <a:ext cx="889000" cy="3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157909</xdr:rowOff>
    </xdr:from>
    <xdr:to>
      <xdr:col>4</xdr:col>
      <xdr:colOff>206375</xdr:colOff>
      <xdr:row>36</xdr:row>
      <xdr:rowOff>88059</xdr:rowOff>
    </xdr:to>
    <xdr:sp macro="" textlink="">
      <xdr:nvSpPr>
        <xdr:cNvPr id="72" name="フローチャート : 判断 71"/>
        <xdr:cNvSpPr/>
      </xdr:nvSpPr>
      <xdr:spPr>
        <a:xfrm>
          <a:off x="2857500" y="615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79186</xdr:rowOff>
    </xdr:from>
    <xdr:ext cx="534377" cy="259045"/>
    <xdr:sp macro="" textlink="">
      <xdr:nvSpPr>
        <xdr:cNvPr id="73" name="テキスト ボックス 72"/>
        <xdr:cNvSpPr txBox="1"/>
      </xdr:nvSpPr>
      <xdr:spPr>
        <a:xfrm>
          <a:off x="2641111" y="625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130956</xdr:rowOff>
    </xdr:from>
    <xdr:to>
      <xdr:col>2</xdr:col>
      <xdr:colOff>638175</xdr:colOff>
      <xdr:row>33</xdr:row>
      <xdr:rowOff>21899</xdr:rowOff>
    </xdr:to>
    <xdr:cxnSp macro="">
      <xdr:nvCxnSpPr>
        <xdr:cNvPr id="74" name="直線コネクタ 73"/>
        <xdr:cNvCxnSpPr/>
      </xdr:nvCxnSpPr>
      <xdr:spPr>
        <a:xfrm>
          <a:off x="1130300" y="5617356"/>
          <a:ext cx="889000" cy="6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133634</xdr:rowOff>
    </xdr:from>
    <xdr:to>
      <xdr:col>3</xdr:col>
      <xdr:colOff>3175</xdr:colOff>
      <xdr:row>36</xdr:row>
      <xdr:rowOff>63784</xdr:rowOff>
    </xdr:to>
    <xdr:sp macro="" textlink="">
      <xdr:nvSpPr>
        <xdr:cNvPr id="75" name="フローチャート : 判断 74"/>
        <xdr:cNvSpPr/>
      </xdr:nvSpPr>
      <xdr:spPr>
        <a:xfrm>
          <a:off x="1968500" y="61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54911</xdr:rowOff>
    </xdr:from>
    <xdr:ext cx="534377" cy="259045"/>
    <xdr:sp macro="" textlink="">
      <xdr:nvSpPr>
        <xdr:cNvPr id="76" name="テキスト ボックス 75"/>
        <xdr:cNvSpPr txBox="1"/>
      </xdr:nvSpPr>
      <xdr:spPr>
        <a:xfrm>
          <a:off x="1752111" y="622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107431</xdr:rowOff>
    </xdr:from>
    <xdr:to>
      <xdr:col>1</xdr:col>
      <xdr:colOff>485775</xdr:colOff>
      <xdr:row>36</xdr:row>
      <xdr:rowOff>37581</xdr:rowOff>
    </xdr:to>
    <xdr:sp macro="" textlink="">
      <xdr:nvSpPr>
        <xdr:cNvPr id="77" name="フローチャート : 判断 76"/>
        <xdr:cNvSpPr/>
      </xdr:nvSpPr>
      <xdr:spPr>
        <a:xfrm>
          <a:off x="1079500" y="61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28708</xdr:rowOff>
    </xdr:from>
    <xdr:ext cx="534377" cy="259045"/>
    <xdr:sp macro="" textlink="">
      <xdr:nvSpPr>
        <xdr:cNvPr id="78" name="テキスト ボックス 77"/>
        <xdr:cNvSpPr txBox="1"/>
      </xdr:nvSpPr>
      <xdr:spPr>
        <a:xfrm>
          <a:off x="863111" y="620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64754</xdr:rowOff>
    </xdr:from>
    <xdr:to>
      <xdr:col>6</xdr:col>
      <xdr:colOff>561975</xdr:colOff>
      <xdr:row>33</xdr:row>
      <xdr:rowOff>166354</xdr:rowOff>
    </xdr:to>
    <xdr:sp macro="" textlink="">
      <xdr:nvSpPr>
        <xdr:cNvPr id="84" name="円/楕円 83"/>
        <xdr:cNvSpPr/>
      </xdr:nvSpPr>
      <xdr:spPr>
        <a:xfrm>
          <a:off x="4584700" y="572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87631</xdr:rowOff>
    </xdr:from>
    <xdr:ext cx="599010" cy="259045"/>
    <xdr:sp macro="" textlink="">
      <xdr:nvSpPr>
        <xdr:cNvPr id="85" name="人件費該当値テキスト"/>
        <xdr:cNvSpPr txBox="1"/>
      </xdr:nvSpPr>
      <xdr:spPr>
        <a:xfrm>
          <a:off x="4686300" y="5574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113,690</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16705</xdr:rowOff>
    </xdr:from>
    <xdr:to>
      <xdr:col>5</xdr:col>
      <xdr:colOff>409575</xdr:colOff>
      <xdr:row>33</xdr:row>
      <xdr:rowOff>118305</xdr:rowOff>
    </xdr:to>
    <xdr:sp macro="" textlink="">
      <xdr:nvSpPr>
        <xdr:cNvPr id="86" name="円/楕円 85"/>
        <xdr:cNvSpPr/>
      </xdr:nvSpPr>
      <xdr:spPr>
        <a:xfrm>
          <a:off x="3746500" y="567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31</xdr:row>
      <xdr:rowOff>134832</xdr:rowOff>
    </xdr:from>
    <xdr:ext cx="599010" cy="259045"/>
    <xdr:sp macro="" textlink="">
      <xdr:nvSpPr>
        <xdr:cNvPr id="87" name="テキスト ボックス 86"/>
        <xdr:cNvSpPr txBox="1"/>
      </xdr:nvSpPr>
      <xdr:spPr>
        <a:xfrm>
          <a:off x="3497794" y="5449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117,053</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110874</xdr:rowOff>
    </xdr:from>
    <xdr:to>
      <xdr:col>4</xdr:col>
      <xdr:colOff>206375</xdr:colOff>
      <xdr:row>33</xdr:row>
      <xdr:rowOff>41024</xdr:rowOff>
    </xdr:to>
    <xdr:sp macro="" textlink="">
      <xdr:nvSpPr>
        <xdr:cNvPr id="88" name="円/楕円 87"/>
        <xdr:cNvSpPr/>
      </xdr:nvSpPr>
      <xdr:spPr>
        <a:xfrm>
          <a:off x="2857500" y="559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31</xdr:row>
      <xdr:rowOff>57551</xdr:rowOff>
    </xdr:from>
    <xdr:ext cx="599010" cy="259045"/>
    <xdr:sp macro="" textlink="">
      <xdr:nvSpPr>
        <xdr:cNvPr id="89" name="テキスト ボックス 88"/>
        <xdr:cNvSpPr txBox="1"/>
      </xdr:nvSpPr>
      <xdr:spPr>
        <a:xfrm>
          <a:off x="2608794" y="5372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122,462</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142549</xdr:rowOff>
    </xdr:from>
    <xdr:to>
      <xdr:col>3</xdr:col>
      <xdr:colOff>3175</xdr:colOff>
      <xdr:row>33</xdr:row>
      <xdr:rowOff>72699</xdr:rowOff>
    </xdr:to>
    <xdr:sp macro="" textlink="">
      <xdr:nvSpPr>
        <xdr:cNvPr id="90" name="円/楕円 89"/>
        <xdr:cNvSpPr/>
      </xdr:nvSpPr>
      <xdr:spPr>
        <a:xfrm>
          <a:off x="1968500" y="562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31</xdr:row>
      <xdr:rowOff>89226</xdr:rowOff>
    </xdr:from>
    <xdr:ext cx="599010" cy="259045"/>
    <xdr:sp macro="" textlink="">
      <xdr:nvSpPr>
        <xdr:cNvPr id="91" name="テキスト ボックス 90"/>
        <xdr:cNvSpPr txBox="1"/>
      </xdr:nvSpPr>
      <xdr:spPr>
        <a:xfrm>
          <a:off x="1719794" y="540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120,245</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80156</xdr:rowOff>
    </xdr:from>
    <xdr:to>
      <xdr:col>1</xdr:col>
      <xdr:colOff>485775</xdr:colOff>
      <xdr:row>33</xdr:row>
      <xdr:rowOff>10306</xdr:rowOff>
    </xdr:to>
    <xdr:sp macro="" textlink="">
      <xdr:nvSpPr>
        <xdr:cNvPr id="92" name="円/楕円 91"/>
        <xdr:cNvSpPr/>
      </xdr:nvSpPr>
      <xdr:spPr>
        <a:xfrm>
          <a:off x="1079500" y="556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31</xdr:row>
      <xdr:rowOff>26833</xdr:rowOff>
    </xdr:from>
    <xdr:ext cx="599010" cy="259045"/>
    <xdr:sp macro="" textlink="">
      <xdr:nvSpPr>
        <xdr:cNvPr id="93" name="テキスト ボックス 92"/>
        <xdr:cNvSpPr txBox="1"/>
      </xdr:nvSpPr>
      <xdr:spPr>
        <a:xfrm>
          <a:off x="830794" y="5341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124,612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10414</xdr:rowOff>
    </xdr:from>
    <xdr:to>
      <xdr:col>6</xdr:col>
      <xdr:colOff>511175</xdr:colOff>
      <xdr:row>55</xdr:row>
      <xdr:rowOff>28054</xdr:rowOff>
    </xdr:to>
    <xdr:cxnSp macro="">
      <xdr:nvCxnSpPr>
        <xdr:cNvPr id="123" name="直線コネクタ 122"/>
        <xdr:cNvCxnSpPr/>
      </xdr:nvCxnSpPr>
      <xdr:spPr>
        <a:xfrm flipV="1">
          <a:off x="3797300" y="9440164"/>
          <a:ext cx="838200" cy="1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150512</xdr:rowOff>
    </xdr:from>
    <xdr:ext cx="534377" cy="259045"/>
    <xdr:sp macro="" textlink="">
      <xdr:nvSpPr>
        <xdr:cNvPr id="124" name="物件費平均値テキスト"/>
        <xdr:cNvSpPr txBox="1"/>
      </xdr:nvSpPr>
      <xdr:spPr>
        <a:xfrm>
          <a:off x="4686300" y="9580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28054</xdr:rowOff>
    </xdr:from>
    <xdr:to>
      <xdr:col>5</xdr:col>
      <xdr:colOff>358775</xdr:colOff>
      <xdr:row>55</xdr:row>
      <xdr:rowOff>151574</xdr:rowOff>
    </xdr:to>
    <xdr:cxnSp macro="">
      <xdr:nvCxnSpPr>
        <xdr:cNvPr id="126" name="直線コネクタ 125"/>
        <xdr:cNvCxnSpPr/>
      </xdr:nvCxnSpPr>
      <xdr:spPr>
        <a:xfrm flipV="1">
          <a:off x="2908300" y="9457804"/>
          <a:ext cx="889000" cy="12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7" name="フローチャート : 判断 126"/>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115308</xdr:rowOff>
    </xdr:from>
    <xdr:ext cx="534377" cy="259045"/>
    <xdr:sp macro="" textlink="">
      <xdr:nvSpPr>
        <xdr:cNvPr id="128" name="テキスト ボックス 127"/>
        <xdr:cNvSpPr txBox="1"/>
      </xdr:nvSpPr>
      <xdr:spPr>
        <a:xfrm>
          <a:off x="3530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151574</xdr:rowOff>
    </xdr:from>
    <xdr:to>
      <xdr:col>4</xdr:col>
      <xdr:colOff>155575</xdr:colOff>
      <xdr:row>56</xdr:row>
      <xdr:rowOff>26048</xdr:rowOff>
    </xdr:to>
    <xdr:cxnSp macro="">
      <xdr:nvCxnSpPr>
        <xdr:cNvPr id="129" name="直線コネクタ 128"/>
        <xdr:cNvCxnSpPr/>
      </xdr:nvCxnSpPr>
      <xdr:spPr>
        <a:xfrm flipV="1">
          <a:off x="2019300" y="9581324"/>
          <a:ext cx="889000" cy="4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30" name="フローチャート : 判断 129"/>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135983</xdr:rowOff>
    </xdr:from>
    <xdr:ext cx="534377" cy="259045"/>
    <xdr:sp macro="" textlink="">
      <xdr:nvSpPr>
        <xdr:cNvPr id="131" name="テキスト ボックス 130"/>
        <xdr:cNvSpPr txBox="1"/>
      </xdr:nvSpPr>
      <xdr:spPr>
        <a:xfrm>
          <a:off x="2641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22581</xdr:rowOff>
    </xdr:from>
    <xdr:to>
      <xdr:col>2</xdr:col>
      <xdr:colOff>638175</xdr:colOff>
      <xdr:row>56</xdr:row>
      <xdr:rowOff>26048</xdr:rowOff>
    </xdr:to>
    <xdr:cxnSp macro="">
      <xdr:nvCxnSpPr>
        <xdr:cNvPr id="132" name="直線コネクタ 131"/>
        <xdr:cNvCxnSpPr/>
      </xdr:nvCxnSpPr>
      <xdr:spPr>
        <a:xfrm>
          <a:off x="1130300" y="9623781"/>
          <a:ext cx="8890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33" name="フローチャート : 判断 132"/>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132872</xdr:rowOff>
    </xdr:from>
    <xdr:ext cx="534377" cy="259045"/>
    <xdr:sp macro="" textlink="">
      <xdr:nvSpPr>
        <xdr:cNvPr id="134" name="テキスト ボックス 133"/>
        <xdr:cNvSpPr txBox="1"/>
      </xdr:nvSpPr>
      <xdr:spPr>
        <a:xfrm>
          <a:off x="1752111" y="973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35" name="フローチャート : 判断 134"/>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79773</xdr:rowOff>
    </xdr:from>
    <xdr:ext cx="534377" cy="259045"/>
    <xdr:sp macro="" textlink="">
      <xdr:nvSpPr>
        <xdr:cNvPr id="136" name="テキスト ボックス 135"/>
        <xdr:cNvSpPr txBox="1"/>
      </xdr:nvSpPr>
      <xdr:spPr>
        <a:xfrm>
          <a:off x="863111" y="93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131064</xdr:rowOff>
    </xdr:from>
    <xdr:to>
      <xdr:col>6</xdr:col>
      <xdr:colOff>561975</xdr:colOff>
      <xdr:row>55</xdr:row>
      <xdr:rowOff>61214</xdr:rowOff>
    </xdr:to>
    <xdr:sp macro="" textlink="">
      <xdr:nvSpPr>
        <xdr:cNvPr id="142" name="円/楕円 141"/>
        <xdr:cNvSpPr/>
      </xdr:nvSpPr>
      <xdr:spPr>
        <a:xfrm>
          <a:off x="4584700" y="938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153941</xdr:rowOff>
    </xdr:from>
    <xdr:ext cx="534377" cy="259045"/>
    <xdr:sp macro="" textlink="">
      <xdr:nvSpPr>
        <xdr:cNvPr id="143" name="物件費該当値テキスト"/>
        <xdr:cNvSpPr txBox="1"/>
      </xdr:nvSpPr>
      <xdr:spPr>
        <a:xfrm>
          <a:off x="4686300" y="924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86,680</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148704</xdr:rowOff>
    </xdr:from>
    <xdr:to>
      <xdr:col>5</xdr:col>
      <xdr:colOff>409575</xdr:colOff>
      <xdr:row>55</xdr:row>
      <xdr:rowOff>78854</xdr:rowOff>
    </xdr:to>
    <xdr:sp macro="" textlink="">
      <xdr:nvSpPr>
        <xdr:cNvPr id="144" name="円/楕円 143"/>
        <xdr:cNvSpPr/>
      </xdr:nvSpPr>
      <xdr:spPr>
        <a:xfrm>
          <a:off x="3746500" y="940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95381</xdr:rowOff>
    </xdr:from>
    <xdr:ext cx="534377" cy="259045"/>
    <xdr:sp macro="" textlink="">
      <xdr:nvSpPr>
        <xdr:cNvPr id="145" name="テキスト ボックス 144"/>
        <xdr:cNvSpPr txBox="1"/>
      </xdr:nvSpPr>
      <xdr:spPr>
        <a:xfrm>
          <a:off x="3530111" y="918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85,291</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100774</xdr:rowOff>
    </xdr:from>
    <xdr:to>
      <xdr:col>4</xdr:col>
      <xdr:colOff>206375</xdr:colOff>
      <xdr:row>56</xdr:row>
      <xdr:rowOff>30924</xdr:rowOff>
    </xdr:to>
    <xdr:sp macro="" textlink="">
      <xdr:nvSpPr>
        <xdr:cNvPr id="146" name="円/楕円 145"/>
        <xdr:cNvSpPr/>
      </xdr:nvSpPr>
      <xdr:spPr>
        <a:xfrm>
          <a:off x="2857500" y="953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47451</xdr:rowOff>
    </xdr:from>
    <xdr:ext cx="534377" cy="259045"/>
    <xdr:sp macro="" textlink="">
      <xdr:nvSpPr>
        <xdr:cNvPr id="147" name="テキスト ボックス 146"/>
        <xdr:cNvSpPr txBox="1"/>
      </xdr:nvSpPr>
      <xdr:spPr>
        <a:xfrm>
          <a:off x="2641111" y="93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75,565</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146698</xdr:rowOff>
    </xdr:from>
    <xdr:to>
      <xdr:col>3</xdr:col>
      <xdr:colOff>3175</xdr:colOff>
      <xdr:row>56</xdr:row>
      <xdr:rowOff>76848</xdr:rowOff>
    </xdr:to>
    <xdr:sp macro="" textlink="">
      <xdr:nvSpPr>
        <xdr:cNvPr id="148" name="円/楕円 147"/>
        <xdr:cNvSpPr/>
      </xdr:nvSpPr>
      <xdr:spPr>
        <a:xfrm>
          <a:off x="1968500" y="957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93375</xdr:rowOff>
    </xdr:from>
    <xdr:ext cx="534377" cy="259045"/>
    <xdr:sp macro="" textlink="">
      <xdr:nvSpPr>
        <xdr:cNvPr id="149" name="テキスト ボックス 148"/>
        <xdr:cNvSpPr txBox="1"/>
      </xdr:nvSpPr>
      <xdr:spPr>
        <a:xfrm>
          <a:off x="1752111" y="935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71,949</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143231</xdr:rowOff>
    </xdr:from>
    <xdr:to>
      <xdr:col>1</xdr:col>
      <xdr:colOff>485775</xdr:colOff>
      <xdr:row>56</xdr:row>
      <xdr:rowOff>73381</xdr:rowOff>
    </xdr:to>
    <xdr:sp macro="" textlink="">
      <xdr:nvSpPr>
        <xdr:cNvPr id="150" name="円/楕円 149"/>
        <xdr:cNvSpPr/>
      </xdr:nvSpPr>
      <xdr:spPr>
        <a:xfrm>
          <a:off x="1079500" y="957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64508</xdr:rowOff>
    </xdr:from>
    <xdr:ext cx="534377" cy="259045"/>
    <xdr:sp macro="" textlink="">
      <xdr:nvSpPr>
        <xdr:cNvPr id="151" name="テキスト ボックス 150"/>
        <xdr:cNvSpPr txBox="1"/>
      </xdr:nvSpPr>
      <xdr:spPr>
        <a:xfrm>
          <a:off x="863111" y="966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72,222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47422</xdr:rowOff>
    </xdr:from>
    <xdr:to>
      <xdr:col>6</xdr:col>
      <xdr:colOff>511175</xdr:colOff>
      <xdr:row>78</xdr:row>
      <xdr:rowOff>76302</xdr:rowOff>
    </xdr:to>
    <xdr:cxnSp macro="">
      <xdr:nvCxnSpPr>
        <xdr:cNvPr id="180" name="直線コネクタ 179"/>
        <xdr:cNvCxnSpPr/>
      </xdr:nvCxnSpPr>
      <xdr:spPr>
        <a:xfrm flipV="1">
          <a:off x="3797300" y="13420522"/>
          <a:ext cx="838200" cy="2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128655</xdr:rowOff>
    </xdr:from>
    <xdr:ext cx="469744" cy="259045"/>
    <xdr:sp macro="" textlink="">
      <xdr:nvSpPr>
        <xdr:cNvPr id="181" name="維持補修費平均値テキスト"/>
        <xdr:cNvSpPr txBox="1"/>
      </xdr:nvSpPr>
      <xdr:spPr>
        <a:xfrm>
          <a:off x="4686300" y="13158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56566</xdr:rowOff>
    </xdr:from>
    <xdr:to>
      <xdr:col>5</xdr:col>
      <xdr:colOff>358775</xdr:colOff>
      <xdr:row>78</xdr:row>
      <xdr:rowOff>76302</xdr:rowOff>
    </xdr:to>
    <xdr:cxnSp macro="">
      <xdr:nvCxnSpPr>
        <xdr:cNvPr id="183" name="直線コネクタ 182"/>
        <xdr:cNvCxnSpPr/>
      </xdr:nvCxnSpPr>
      <xdr:spPr>
        <a:xfrm>
          <a:off x="2908300" y="13429666"/>
          <a:ext cx="889000" cy="1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77355</xdr:rowOff>
    </xdr:from>
    <xdr:to>
      <xdr:col>5</xdr:col>
      <xdr:colOff>409575</xdr:colOff>
      <xdr:row>78</xdr:row>
      <xdr:rowOff>7505</xdr:rowOff>
    </xdr:to>
    <xdr:sp macro="" textlink="">
      <xdr:nvSpPr>
        <xdr:cNvPr id="184" name="フローチャート : 判断 183"/>
        <xdr:cNvSpPr/>
      </xdr:nvSpPr>
      <xdr:spPr>
        <a:xfrm>
          <a:off x="3746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24032</xdr:rowOff>
    </xdr:from>
    <xdr:ext cx="469744" cy="259045"/>
    <xdr:sp macro="" textlink="">
      <xdr:nvSpPr>
        <xdr:cNvPr id="185" name="テキスト ボックス 184"/>
        <xdr:cNvSpPr txBox="1"/>
      </xdr:nvSpPr>
      <xdr:spPr>
        <a:xfrm>
          <a:off x="3562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56566</xdr:rowOff>
    </xdr:from>
    <xdr:to>
      <xdr:col>4</xdr:col>
      <xdr:colOff>155575</xdr:colOff>
      <xdr:row>78</xdr:row>
      <xdr:rowOff>73710</xdr:rowOff>
    </xdr:to>
    <xdr:cxnSp macro="">
      <xdr:nvCxnSpPr>
        <xdr:cNvPr id="186" name="直線コネクタ 185"/>
        <xdr:cNvCxnSpPr/>
      </xdr:nvCxnSpPr>
      <xdr:spPr>
        <a:xfrm flipV="1">
          <a:off x="2019300" y="13429666"/>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106731</xdr:rowOff>
    </xdr:from>
    <xdr:to>
      <xdr:col>4</xdr:col>
      <xdr:colOff>206375</xdr:colOff>
      <xdr:row>78</xdr:row>
      <xdr:rowOff>36881</xdr:rowOff>
    </xdr:to>
    <xdr:sp macro="" textlink="">
      <xdr:nvSpPr>
        <xdr:cNvPr id="187" name="フローチャート : 判断 186"/>
        <xdr:cNvSpPr/>
      </xdr:nvSpPr>
      <xdr:spPr>
        <a:xfrm>
          <a:off x="2857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53408</xdr:rowOff>
    </xdr:from>
    <xdr:ext cx="469744" cy="259045"/>
    <xdr:sp macro="" textlink="">
      <xdr:nvSpPr>
        <xdr:cNvPr id="188" name="テキスト ボックス 187"/>
        <xdr:cNvSpPr txBox="1"/>
      </xdr:nvSpPr>
      <xdr:spPr>
        <a:xfrm>
          <a:off x="2673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58813</xdr:rowOff>
    </xdr:from>
    <xdr:to>
      <xdr:col>2</xdr:col>
      <xdr:colOff>638175</xdr:colOff>
      <xdr:row>78</xdr:row>
      <xdr:rowOff>73710</xdr:rowOff>
    </xdr:to>
    <xdr:cxnSp macro="">
      <xdr:nvCxnSpPr>
        <xdr:cNvPr id="189" name="直線コネクタ 188"/>
        <xdr:cNvCxnSpPr/>
      </xdr:nvCxnSpPr>
      <xdr:spPr>
        <a:xfrm>
          <a:off x="1130300" y="13431913"/>
          <a:ext cx="889000" cy="1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103682</xdr:rowOff>
    </xdr:from>
    <xdr:to>
      <xdr:col>3</xdr:col>
      <xdr:colOff>3175</xdr:colOff>
      <xdr:row>78</xdr:row>
      <xdr:rowOff>33832</xdr:rowOff>
    </xdr:to>
    <xdr:sp macro="" textlink="">
      <xdr:nvSpPr>
        <xdr:cNvPr id="190" name="フローチャート : 判断 189"/>
        <xdr:cNvSpPr/>
      </xdr:nvSpPr>
      <xdr:spPr>
        <a:xfrm>
          <a:off x="1968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50359</xdr:rowOff>
    </xdr:from>
    <xdr:ext cx="469744" cy="259045"/>
    <xdr:sp macro="" textlink="">
      <xdr:nvSpPr>
        <xdr:cNvPr id="191" name="テキスト ボックス 190"/>
        <xdr:cNvSpPr txBox="1"/>
      </xdr:nvSpPr>
      <xdr:spPr>
        <a:xfrm>
          <a:off x="1784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116980</xdr:rowOff>
    </xdr:from>
    <xdr:to>
      <xdr:col>1</xdr:col>
      <xdr:colOff>485775</xdr:colOff>
      <xdr:row>78</xdr:row>
      <xdr:rowOff>47130</xdr:rowOff>
    </xdr:to>
    <xdr:sp macro="" textlink="">
      <xdr:nvSpPr>
        <xdr:cNvPr id="192" name="フローチャート : 判断 191"/>
        <xdr:cNvSpPr/>
      </xdr:nvSpPr>
      <xdr:spPr>
        <a:xfrm>
          <a:off x="1079500" y="133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63657</xdr:rowOff>
    </xdr:from>
    <xdr:ext cx="469744" cy="259045"/>
    <xdr:sp macro="" textlink="">
      <xdr:nvSpPr>
        <xdr:cNvPr id="193" name="テキスト ボックス 192"/>
        <xdr:cNvSpPr txBox="1"/>
      </xdr:nvSpPr>
      <xdr:spPr>
        <a:xfrm>
          <a:off x="895427" y="130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168072</xdr:rowOff>
    </xdr:from>
    <xdr:to>
      <xdr:col>6</xdr:col>
      <xdr:colOff>561975</xdr:colOff>
      <xdr:row>78</xdr:row>
      <xdr:rowOff>98222</xdr:rowOff>
    </xdr:to>
    <xdr:sp macro="" textlink="">
      <xdr:nvSpPr>
        <xdr:cNvPr id="199" name="円/楕円 198"/>
        <xdr:cNvSpPr/>
      </xdr:nvSpPr>
      <xdr:spPr>
        <a:xfrm>
          <a:off x="4584700" y="1336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146499</xdr:rowOff>
    </xdr:from>
    <xdr:ext cx="469744" cy="259045"/>
    <xdr:sp macro="" textlink="">
      <xdr:nvSpPr>
        <xdr:cNvPr id="200" name="維持補修費該当値テキスト"/>
        <xdr:cNvSpPr txBox="1"/>
      </xdr:nvSpPr>
      <xdr:spPr>
        <a:xfrm>
          <a:off x="4686300" y="1334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4,422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25502</xdr:rowOff>
    </xdr:from>
    <xdr:to>
      <xdr:col>5</xdr:col>
      <xdr:colOff>409575</xdr:colOff>
      <xdr:row>78</xdr:row>
      <xdr:rowOff>127102</xdr:rowOff>
    </xdr:to>
    <xdr:sp macro="" textlink="">
      <xdr:nvSpPr>
        <xdr:cNvPr id="201" name="円/楕円 200"/>
        <xdr:cNvSpPr/>
      </xdr:nvSpPr>
      <xdr:spPr>
        <a:xfrm>
          <a:off x="3746500" y="1339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118229</xdr:rowOff>
    </xdr:from>
    <xdr:ext cx="469744" cy="259045"/>
    <xdr:sp macro="" textlink="">
      <xdr:nvSpPr>
        <xdr:cNvPr id="202" name="テキスト ボックス 201"/>
        <xdr:cNvSpPr txBox="1"/>
      </xdr:nvSpPr>
      <xdr:spPr>
        <a:xfrm>
          <a:off x="3562427" y="1349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5766</xdr:rowOff>
    </xdr:from>
    <xdr:to>
      <xdr:col>4</xdr:col>
      <xdr:colOff>206375</xdr:colOff>
      <xdr:row>78</xdr:row>
      <xdr:rowOff>107366</xdr:rowOff>
    </xdr:to>
    <xdr:sp macro="" textlink="">
      <xdr:nvSpPr>
        <xdr:cNvPr id="203" name="円/楕円 202"/>
        <xdr:cNvSpPr/>
      </xdr:nvSpPr>
      <xdr:spPr>
        <a:xfrm>
          <a:off x="2857500" y="1337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98493</xdr:rowOff>
    </xdr:from>
    <xdr:ext cx="469744" cy="259045"/>
    <xdr:sp macro="" textlink="">
      <xdr:nvSpPr>
        <xdr:cNvPr id="204" name="テキスト ボックス 203"/>
        <xdr:cNvSpPr txBox="1"/>
      </xdr:nvSpPr>
      <xdr:spPr>
        <a:xfrm>
          <a:off x="2673427" y="13471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22910</xdr:rowOff>
    </xdr:from>
    <xdr:to>
      <xdr:col>3</xdr:col>
      <xdr:colOff>3175</xdr:colOff>
      <xdr:row>78</xdr:row>
      <xdr:rowOff>124510</xdr:rowOff>
    </xdr:to>
    <xdr:sp macro="" textlink="">
      <xdr:nvSpPr>
        <xdr:cNvPr id="205" name="円/楕円 204"/>
        <xdr:cNvSpPr/>
      </xdr:nvSpPr>
      <xdr:spPr>
        <a:xfrm>
          <a:off x="1968500" y="1339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115637</xdr:rowOff>
    </xdr:from>
    <xdr:ext cx="469744" cy="259045"/>
    <xdr:sp macro="" textlink="">
      <xdr:nvSpPr>
        <xdr:cNvPr id="206" name="テキスト ボックス 205"/>
        <xdr:cNvSpPr txBox="1"/>
      </xdr:nvSpPr>
      <xdr:spPr>
        <a:xfrm>
          <a:off x="1784427" y="1348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8013</xdr:rowOff>
    </xdr:from>
    <xdr:to>
      <xdr:col>1</xdr:col>
      <xdr:colOff>485775</xdr:colOff>
      <xdr:row>78</xdr:row>
      <xdr:rowOff>109613</xdr:rowOff>
    </xdr:to>
    <xdr:sp macro="" textlink="">
      <xdr:nvSpPr>
        <xdr:cNvPr id="207" name="円/楕円 206"/>
        <xdr:cNvSpPr/>
      </xdr:nvSpPr>
      <xdr:spPr>
        <a:xfrm>
          <a:off x="1079500" y="1338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100740</xdr:rowOff>
    </xdr:from>
    <xdr:ext cx="469744" cy="259045"/>
    <xdr:sp macro="" textlink="">
      <xdr:nvSpPr>
        <xdr:cNvPr id="208" name="テキスト ボックス 207"/>
        <xdr:cNvSpPr txBox="1"/>
      </xdr:nvSpPr>
      <xdr:spPr>
        <a:xfrm>
          <a:off x="895427" y="1347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86,225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33" name="直線コネクタ 232"/>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4" name="扶助費最小値テキスト"/>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5" name="直線コネクタ 234"/>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6" name="扶助費最大値テキスト"/>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7" name="直線コネクタ 236"/>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45898</xdr:rowOff>
    </xdr:from>
    <xdr:to>
      <xdr:col>6</xdr:col>
      <xdr:colOff>511175</xdr:colOff>
      <xdr:row>97</xdr:row>
      <xdr:rowOff>157544</xdr:rowOff>
    </xdr:to>
    <xdr:cxnSp macro="">
      <xdr:nvCxnSpPr>
        <xdr:cNvPr id="238" name="直線コネクタ 237"/>
        <xdr:cNvCxnSpPr/>
      </xdr:nvCxnSpPr>
      <xdr:spPr>
        <a:xfrm flipV="1">
          <a:off x="3797300" y="16676548"/>
          <a:ext cx="838200" cy="11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134765</xdr:rowOff>
    </xdr:from>
    <xdr:ext cx="534377" cy="259045"/>
    <xdr:sp macro="" textlink="">
      <xdr:nvSpPr>
        <xdr:cNvPr id="239" name="扶助費平均値テキスト"/>
        <xdr:cNvSpPr txBox="1"/>
      </xdr:nvSpPr>
      <xdr:spPr>
        <a:xfrm>
          <a:off x="4686300" y="16422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40" name="フローチャート : 判断 239"/>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157544</xdr:rowOff>
    </xdr:from>
    <xdr:to>
      <xdr:col>5</xdr:col>
      <xdr:colOff>358775</xdr:colOff>
      <xdr:row>98</xdr:row>
      <xdr:rowOff>50940</xdr:rowOff>
    </xdr:to>
    <xdr:cxnSp macro="">
      <xdr:nvCxnSpPr>
        <xdr:cNvPr id="241" name="直線コネクタ 240"/>
        <xdr:cNvCxnSpPr/>
      </xdr:nvCxnSpPr>
      <xdr:spPr>
        <a:xfrm flipV="1">
          <a:off x="2908300" y="16788194"/>
          <a:ext cx="889000" cy="6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8319</xdr:rowOff>
    </xdr:from>
    <xdr:to>
      <xdr:col>5</xdr:col>
      <xdr:colOff>409575</xdr:colOff>
      <xdr:row>97</xdr:row>
      <xdr:rowOff>109919</xdr:rowOff>
    </xdr:to>
    <xdr:sp macro="" textlink="">
      <xdr:nvSpPr>
        <xdr:cNvPr id="242" name="フローチャート : 判断 241"/>
        <xdr:cNvSpPr/>
      </xdr:nvSpPr>
      <xdr:spPr>
        <a:xfrm>
          <a:off x="3746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126446</xdr:rowOff>
    </xdr:from>
    <xdr:ext cx="534377" cy="259045"/>
    <xdr:sp macro="" textlink="">
      <xdr:nvSpPr>
        <xdr:cNvPr id="243" name="テキスト ボックス 242"/>
        <xdr:cNvSpPr txBox="1"/>
      </xdr:nvSpPr>
      <xdr:spPr>
        <a:xfrm>
          <a:off x="3530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50940</xdr:rowOff>
    </xdr:from>
    <xdr:to>
      <xdr:col>4</xdr:col>
      <xdr:colOff>155575</xdr:colOff>
      <xdr:row>98</xdr:row>
      <xdr:rowOff>60286</xdr:rowOff>
    </xdr:to>
    <xdr:cxnSp macro="">
      <xdr:nvCxnSpPr>
        <xdr:cNvPr id="244" name="直線コネクタ 243"/>
        <xdr:cNvCxnSpPr/>
      </xdr:nvCxnSpPr>
      <xdr:spPr>
        <a:xfrm flipV="1">
          <a:off x="2019300" y="16853040"/>
          <a:ext cx="889000" cy="9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85204</xdr:rowOff>
    </xdr:from>
    <xdr:to>
      <xdr:col>4</xdr:col>
      <xdr:colOff>206375</xdr:colOff>
      <xdr:row>98</xdr:row>
      <xdr:rowOff>15354</xdr:rowOff>
    </xdr:to>
    <xdr:sp macro="" textlink="">
      <xdr:nvSpPr>
        <xdr:cNvPr id="245" name="フローチャート : 判断 244"/>
        <xdr:cNvSpPr/>
      </xdr:nvSpPr>
      <xdr:spPr>
        <a:xfrm>
          <a:off x="2857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31881</xdr:rowOff>
    </xdr:from>
    <xdr:ext cx="534377" cy="259045"/>
    <xdr:sp macro="" textlink="">
      <xdr:nvSpPr>
        <xdr:cNvPr id="246" name="テキスト ボックス 245"/>
        <xdr:cNvSpPr txBox="1"/>
      </xdr:nvSpPr>
      <xdr:spPr>
        <a:xfrm>
          <a:off x="2641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60286</xdr:rowOff>
    </xdr:from>
    <xdr:to>
      <xdr:col>2</xdr:col>
      <xdr:colOff>638175</xdr:colOff>
      <xdr:row>98</xdr:row>
      <xdr:rowOff>91097</xdr:rowOff>
    </xdr:to>
    <xdr:cxnSp macro="">
      <xdr:nvCxnSpPr>
        <xdr:cNvPr id="247" name="直線コネクタ 246"/>
        <xdr:cNvCxnSpPr/>
      </xdr:nvCxnSpPr>
      <xdr:spPr>
        <a:xfrm flipV="1">
          <a:off x="1130300" y="16862386"/>
          <a:ext cx="889000" cy="3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109893</xdr:rowOff>
    </xdr:from>
    <xdr:to>
      <xdr:col>3</xdr:col>
      <xdr:colOff>3175</xdr:colOff>
      <xdr:row>98</xdr:row>
      <xdr:rowOff>40043</xdr:rowOff>
    </xdr:to>
    <xdr:sp macro="" textlink="">
      <xdr:nvSpPr>
        <xdr:cNvPr id="248" name="フローチャート : 判断 247"/>
        <xdr:cNvSpPr/>
      </xdr:nvSpPr>
      <xdr:spPr>
        <a:xfrm>
          <a:off x="1968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56570</xdr:rowOff>
    </xdr:from>
    <xdr:ext cx="534377" cy="259045"/>
    <xdr:sp macro="" textlink="">
      <xdr:nvSpPr>
        <xdr:cNvPr id="249" name="テキスト ボックス 248"/>
        <xdr:cNvSpPr txBox="1"/>
      </xdr:nvSpPr>
      <xdr:spPr>
        <a:xfrm>
          <a:off x="1752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109068</xdr:rowOff>
    </xdr:from>
    <xdr:to>
      <xdr:col>1</xdr:col>
      <xdr:colOff>485775</xdr:colOff>
      <xdr:row>98</xdr:row>
      <xdr:rowOff>39218</xdr:rowOff>
    </xdr:to>
    <xdr:sp macro="" textlink="">
      <xdr:nvSpPr>
        <xdr:cNvPr id="250" name="フローチャート : 判断 249"/>
        <xdr:cNvSpPr/>
      </xdr:nvSpPr>
      <xdr:spPr>
        <a:xfrm>
          <a:off x="1079500" y="167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55745</xdr:rowOff>
    </xdr:from>
    <xdr:ext cx="534377" cy="259045"/>
    <xdr:sp macro="" textlink="">
      <xdr:nvSpPr>
        <xdr:cNvPr id="251" name="テキスト ボックス 250"/>
        <xdr:cNvSpPr txBox="1"/>
      </xdr:nvSpPr>
      <xdr:spPr>
        <a:xfrm>
          <a:off x="863111" y="1651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166548</xdr:rowOff>
    </xdr:from>
    <xdr:to>
      <xdr:col>6</xdr:col>
      <xdr:colOff>561975</xdr:colOff>
      <xdr:row>97</xdr:row>
      <xdr:rowOff>96698</xdr:rowOff>
    </xdr:to>
    <xdr:sp macro="" textlink="">
      <xdr:nvSpPr>
        <xdr:cNvPr id="257" name="円/楕円 256"/>
        <xdr:cNvSpPr/>
      </xdr:nvSpPr>
      <xdr:spPr>
        <a:xfrm>
          <a:off x="4584700" y="1662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144975</xdr:rowOff>
    </xdr:from>
    <xdr:ext cx="534377" cy="259045"/>
    <xdr:sp macro="" textlink="">
      <xdr:nvSpPr>
        <xdr:cNvPr id="258" name="扶助費該当値テキスト"/>
        <xdr:cNvSpPr txBox="1"/>
      </xdr:nvSpPr>
      <xdr:spPr>
        <a:xfrm>
          <a:off x="4686300" y="1660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86,886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106744</xdr:rowOff>
    </xdr:from>
    <xdr:to>
      <xdr:col>5</xdr:col>
      <xdr:colOff>409575</xdr:colOff>
      <xdr:row>98</xdr:row>
      <xdr:rowOff>36894</xdr:rowOff>
    </xdr:to>
    <xdr:sp macro="" textlink="">
      <xdr:nvSpPr>
        <xdr:cNvPr id="259" name="円/楕円 258"/>
        <xdr:cNvSpPr/>
      </xdr:nvSpPr>
      <xdr:spPr>
        <a:xfrm>
          <a:off x="3746500" y="1673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28021</xdr:rowOff>
    </xdr:from>
    <xdr:ext cx="534377" cy="259045"/>
    <xdr:sp macro="" textlink="">
      <xdr:nvSpPr>
        <xdr:cNvPr id="260" name="テキスト ボックス 259"/>
        <xdr:cNvSpPr txBox="1"/>
      </xdr:nvSpPr>
      <xdr:spPr>
        <a:xfrm>
          <a:off x="3530111" y="1683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78,095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140</xdr:rowOff>
    </xdr:from>
    <xdr:to>
      <xdr:col>4</xdr:col>
      <xdr:colOff>206375</xdr:colOff>
      <xdr:row>98</xdr:row>
      <xdr:rowOff>101740</xdr:rowOff>
    </xdr:to>
    <xdr:sp macro="" textlink="">
      <xdr:nvSpPr>
        <xdr:cNvPr id="261" name="円/楕円 260"/>
        <xdr:cNvSpPr/>
      </xdr:nvSpPr>
      <xdr:spPr>
        <a:xfrm>
          <a:off x="2857500" y="1680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92867</xdr:rowOff>
    </xdr:from>
    <xdr:ext cx="534377" cy="259045"/>
    <xdr:sp macro="" textlink="">
      <xdr:nvSpPr>
        <xdr:cNvPr id="262" name="テキスト ボックス 261"/>
        <xdr:cNvSpPr txBox="1"/>
      </xdr:nvSpPr>
      <xdr:spPr>
        <a:xfrm>
          <a:off x="2641111" y="1689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72,989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9486</xdr:rowOff>
    </xdr:from>
    <xdr:to>
      <xdr:col>3</xdr:col>
      <xdr:colOff>3175</xdr:colOff>
      <xdr:row>98</xdr:row>
      <xdr:rowOff>111086</xdr:rowOff>
    </xdr:to>
    <xdr:sp macro="" textlink="">
      <xdr:nvSpPr>
        <xdr:cNvPr id="263" name="円/楕円 262"/>
        <xdr:cNvSpPr/>
      </xdr:nvSpPr>
      <xdr:spPr>
        <a:xfrm>
          <a:off x="1968500" y="1681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102213</xdr:rowOff>
    </xdr:from>
    <xdr:ext cx="534377" cy="259045"/>
    <xdr:sp macro="" textlink="">
      <xdr:nvSpPr>
        <xdr:cNvPr id="264" name="テキスト ボックス 263"/>
        <xdr:cNvSpPr txBox="1"/>
      </xdr:nvSpPr>
      <xdr:spPr>
        <a:xfrm>
          <a:off x="1752111" y="1690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72,253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40297</xdr:rowOff>
    </xdr:from>
    <xdr:to>
      <xdr:col>1</xdr:col>
      <xdr:colOff>485775</xdr:colOff>
      <xdr:row>98</xdr:row>
      <xdr:rowOff>141897</xdr:rowOff>
    </xdr:to>
    <xdr:sp macro="" textlink="">
      <xdr:nvSpPr>
        <xdr:cNvPr id="265" name="円/楕円 264"/>
        <xdr:cNvSpPr/>
      </xdr:nvSpPr>
      <xdr:spPr>
        <a:xfrm>
          <a:off x="1079500" y="1684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133024</xdr:rowOff>
    </xdr:from>
    <xdr:ext cx="534377" cy="259045"/>
    <xdr:sp macro="" textlink="">
      <xdr:nvSpPr>
        <xdr:cNvPr id="266" name="テキスト ボックス 265"/>
        <xdr:cNvSpPr txBox="1"/>
      </xdr:nvSpPr>
      <xdr:spPr>
        <a:xfrm>
          <a:off x="863111" y="1693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69,827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44,064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4" name="テキスト ボックス 28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6" name="テキスト ボックス 28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26749</xdr:rowOff>
    </xdr:from>
    <xdr:to>
      <xdr:col>15</xdr:col>
      <xdr:colOff>180340</xdr:colOff>
      <xdr:row>38</xdr:row>
      <xdr:rowOff>78625</xdr:rowOff>
    </xdr:to>
    <xdr:cxnSp macro="">
      <xdr:nvCxnSpPr>
        <xdr:cNvPr id="290" name="直線コネクタ 289"/>
        <xdr:cNvCxnSpPr/>
      </xdr:nvCxnSpPr>
      <xdr:spPr>
        <a:xfrm flipV="1">
          <a:off x="10475595" y="5513149"/>
          <a:ext cx="1270" cy="108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82452</xdr:rowOff>
    </xdr:from>
    <xdr:ext cx="534377" cy="259045"/>
    <xdr:sp macro="" textlink="">
      <xdr:nvSpPr>
        <xdr:cNvPr id="291" name="補助費等最小値テキスト"/>
        <xdr:cNvSpPr txBox="1"/>
      </xdr:nvSpPr>
      <xdr:spPr>
        <a:xfrm>
          <a:off x="10528300" y="659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78625</xdr:rowOff>
    </xdr:from>
    <xdr:to>
      <xdr:col>15</xdr:col>
      <xdr:colOff>269875</xdr:colOff>
      <xdr:row>38</xdr:row>
      <xdr:rowOff>78625</xdr:rowOff>
    </xdr:to>
    <xdr:cxnSp macro="">
      <xdr:nvCxnSpPr>
        <xdr:cNvPr id="292" name="直線コネクタ 291"/>
        <xdr:cNvCxnSpPr/>
      </xdr:nvCxnSpPr>
      <xdr:spPr>
        <a:xfrm>
          <a:off x="10388600" y="6593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144876</xdr:rowOff>
    </xdr:from>
    <xdr:ext cx="599010" cy="259045"/>
    <xdr:sp macro="" textlink="">
      <xdr:nvSpPr>
        <xdr:cNvPr id="293" name="補助費等最大値テキスト"/>
        <xdr:cNvSpPr txBox="1"/>
      </xdr:nvSpPr>
      <xdr:spPr>
        <a:xfrm>
          <a:off x="10528300" y="5288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32</xdr:row>
      <xdr:rowOff>26749</xdr:rowOff>
    </xdr:from>
    <xdr:to>
      <xdr:col>15</xdr:col>
      <xdr:colOff>269875</xdr:colOff>
      <xdr:row>32</xdr:row>
      <xdr:rowOff>26749</xdr:rowOff>
    </xdr:to>
    <xdr:cxnSp macro="">
      <xdr:nvCxnSpPr>
        <xdr:cNvPr id="294" name="直線コネクタ 293"/>
        <xdr:cNvCxnSpPr/>
      </xdr:nvCxnSpPr>
      <xdr:spPr>
        <a:xfrm>
          <a:off x="10388600" y="551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92593</xdr:rowOff>
    </xdr:from>
    <xdr:to>
      <xdr:col>15</xdr:col>
      <xdr:colOff>180975</xdr:colOff>
      <xdr:row>34</xdr:row>
      <xdr:rowOff>168915</xdr:rowOff>
    </xdr:to>
    <xdr:cxnSp macro="">
      <xdr:nvCxnSpPr>
        <xdr:cNvPr id="295" name="直線コネクタ 294"/>
        <xdr:cNvCxnSpPr/>
      </xdr:nvCxnSpPr>
      <xdr:spPr>
        <a:xfrm flipV="1">
          <a:off x="9639300" y="5921893"/>
          <a:ext cx="838200" cy="7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309</xdr:rowOff>
    </xdr:from>
    <xdr:ext cx="534377" cy="259045"/>
    <xdr:sp macro="" textlink="">
      <xdr:nvSpPr>
        <xdr:cNvPr id="296" name="補助費等平均値テキスト"/>
        <xdr:cNvSpPr txBox="1"/>
      </xdr:nvSpPr>
      <xdr:spPr>
        <a:xfrm>
          <a:off x="10528300" y="6172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21882</xdr:rowOff>
    </xdr:from>
    <xdr:to>
      <xdr:col>15</xdr:col>
      <xdr:colOff>231775</xdr:colOff>
      <xdr:row>36</xdr:row>
      <xdr:rowOff>123482</xdr:rowOff>
    </xdr:to>
    <xdr:sp macro="" textlink="">
      <xdr:nvSpPr>
        <xdr:cNvPr id="297" name="フローチャート : 判断 296"/>
        <xdr:cNvSpPr/>
      </xdr:nvSpPr>
      <xdr:spPr>
        <a:xfrm>
          <a:off x="104267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159139</xdr:rowOff>
    </xdr:from>
    <xdr:to>
      <xdr:col>14</xdr:col>
      <xdr:colOff>28575</xdr:colOff>
      <xdr:row>34</xdr:row>
      <xdr:rowOff>168915</xdr:rowOff>
    </xdr:to>
    <xdr:cxnSp macro="">
      <xdr:nvCxnSpPr>
        <xdr:cNvPr id="298" name="直線コネクタ 297"/>
        <xdr:cNvCxnSpPr/>
      </xdr:nvCxnSpPr>
      <xdr:spPr>
        <a:xfrm>
          <a:off x="8750300" y="5988439"/>
          <a:ext cx="889000" cy="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52438</xdr:rowOff>
    </xdr:from>
    <xdr:to>
      <xdr:col>14</xdr:col>
      <xdr:colOff>79375</xdr:colOff>
      <xdr:row>36</xdr:row>
      <xdr:rowOff>154038</xdr:rowOff>
    </xdr:to>
    <xdr:sp macro="" textlink="">
      <xdr:nvSpPr>
        <xdr:cNvPr id="299" name="フローチャート : 判断 298"/>
        <xdr:cNvSpPr/>
      </xdr:nvSpPr>
      <xdr:spPr>
        <a:xfrm>
          <a:off x="9588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145165</xdr:rowOff>
    </xdr:from>
    <xdr:ext cx="534377" cy="259045"/>
    <xdr:sp macro="" textlink="">
      <xdr:nvSpPr>
        <xdr:cNvPr id="300" name="テキスト ボックス 299"/>
        <xdr:cNvSpPr txBox="1"/>
      </xdr:nvSpPr>
      <xdr:spPr>
        <a:xfrm>
          <a:off x="9372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89598</xdr:rowOff>
    </xdr:from>
    <xdr:to>
      <xdr:col>12</xdr:col>
      <xdr:colOff>511175</xdr:colOff>
      <xdr:row>34</xdr:row>
      <xdr:rowOff>159139</xdr:rowOff>
    </xdr:to>
    <xdr:cxnSp macro="">
      <xdr:nvCxnSpPr>
        <xdr:cNvPr id="301" name="直線コネクタ 300"/>
        <xdr:cNvCxnSpPr/>
      </xdr:nvCxnSpPr>
      <xdr:spPr>
        <a:xfrm>
          <a:off x="7861300" y="5404548"/>
          <a:ext cx="889000" cy="58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71503</xdr:rowOff>
    </xdr:from>
    <xdr:to>
      <xdr:col>12</xdr:col>
      <xdr:colOff>561975</xdr:colOff>
      <xdr:row>37</xdr:row>
      <xdr:rowOff>1653</xdr:rowOff>
    </xdr:to>
    <xdr:sp macro="" textlink="">
      <xdr:nvSpPr>
        <xdr:cNvPr id="302" name="フローチャート : 判断 301"/>
        <xdr:cNvSpPr/>
      </xdr:nvSpPr>
      <xdr:spPr>
        <a:xfrm>
          <a:off x="8699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164230</xdr:rowOff>
    </xdr:from>
    <xdr:ext cx="534377" cy="259045"/>
    <xdr:sp macro="" textlink="">
      <xdr:nvSpPr>
        <xdr:cNvPr id="303" name="テキスト ボックス 302"/>
        <xdr:cNvSpPr txBox="1"/>
      </xdr:nvSpPr>
      <xdr:spPr>
        <a:xfrm>
          <a:off x="8483111" y="63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89598</xdr:rowOff>
    </xdr:from>
    <xdr:to>
      <xdr:col>11</xdr:col>
      <xdr:colOff>307975</xdr:colOff>
      <xdr:row>34</xdr:row>
      <xdr:rowOff>121541</xdr:rowOff>
    </xdr:to>
    <xdr:cxnSp macro="">
      <xdr:nvCxnSpPr>
        <xdr:cNvPr id="304" name="直線コネクタ 303"/>
        <xdr:cNvCxnSpPr/>
      </xdr:nvCxnSpPr>
      <xdr:spPr>
        <a:xfrm flipV="1">
          <a:off x="6972300" y="5404548"/>
          <a:ext cx="889000" cy="54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77158</xdr:rowOff>
    </xdr:from>
    <xdr:to>
      <xdr:col>11</xdr:col>
      <xdr:colOff>358775</xdr:colOff>
      <xdr:row>37</xdr:row>
      <xdr:rowOff>7308</xdr:rowOff>
    </xdr:to>
    <xdr:sp macro="" textlink="">
      <xdr:nvSpPr>
        <xdr:cNvPr id="305" name="フローチャート : 判断 304"/>
        <xdr:cNvSpPr/>
      </xdr:nvSpPr>
      <xdr:spPr>
        <a:xfrm>
          <a:off x="7810500" y="624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169885</xdr:rowOff>
    </xdr:from>
    <xdr:ext cx="534377" cy="259045"/>
    <xdr:sp macro="" textlink="">
      <xdr:nvSpPr>
        <xdr:cNvPr id="306" name="テキスト ボックス 305"/>
        <xdr:cNvSpPr txBox="1"/>
      </xdr:nvSpPr>
      <xdr:spPr>
        <a:xfrm>
          <a:off x="7594111" y="634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98775</xdr:rowOff>
    </xdr:from>
    <xdr:to>
      <xdr:col>10</xdr:col>
      <xdr:colOff>155575</xdr:colOff>
      <xdr:row>37</xdr:row>
      <xdr:rowOff>28925</xdr:rowOff>
    </xdr:to>
    <xdr:sp macro="" textlink="">
      <xdr:nvSpPr>
        <xdr:cNvPr id="307" name="フローチャート : 判断 306"/>
        <xdr:cNvSpPr/>
      </xdr:nvSpPr>
      <xdr:spPr>
        <a:xfrm>
          <a:off x="6921500" y="627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20052</xdr:rowOff>
    </xdr:from>
    <xdr:ext cx="534377" cy="259045"/>
    <xdr:sp macro="" textlink="">
      <xdr:nvSpPr>
        <xdr:cNvPr id="308" name="テキスト ボックス 307"/>
        <xdr:cNvSpPr txBox="1"/>
      </xdr:nvSpPr>
      <xdr:spPr>
        <a:xfrm>
          <a:off x="6705111" y="636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41793</xdr:rowOff>
    </xdr:from>
    <xdr:to>
      <xdr:col>15</xdr:col>
      <xdr:colOff>231775</xdr:colOff>
      <xdr:row>34</xdr:row>
      <xdr:rowOff>143393</xdr:rowOff>
    </xdr:to>
    <xdr:sp macro="" textlink="">
      <xdr:nvSpPr>
        <xdr:cNvPr id="314" name="円/楕円 313"/>
        <xdr:cNvSpPr/>
      </xdr:nvSpPr>
      <xdr:spPr>
        <a:xfrm>
          <a:off x="10426700" y="587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64670</xdr:rowOff>
    </xdr:from>
    <xdr:ext cx="599010" cy="259045"/>
    <xdr:sp macro="" textlink="">
      <xdr:nvSpPr>
        <xdr:cNvPr id="315" name="補助費等該当値テキスト"/>
        <xdr:cNvSpPr txBox="1"/>
      </xdr:nvSpPr>
      <xdr:spPr>
        <a:xfrm>
          <a:off x="10528300" y="5722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106,182</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118115</xdr:rowOff>
    </xdr:from>
    <xdr:to>
      <xdr:col>14</xdr:col>
      <xdr:colOff>79375</xdr:colOff>
      <xdr:row>35</xdr:row>
      <xdr:rowOff>48265</xdr:rowOff>
    </xdr:to>
    <xdr:sp macro="" textlink="">
      <xdr:nvSpPr>
        <xdr:cNvPr id="316" name="円/楕円 315"/>
        <xdr:cNvSpPr/>
      </xdr:nvSpPr>
      <xdr:spPr>
        <a:xfrm>
          <a:off x="9588500" y="59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64792</xdr:rowOff>
    </xdr:from>
    <xdr:ext cx="534377" cy="259045"/>
    <xdr:sp macro="" textlink="">
      <xdr:nvSpPr>
        <xdr:cNvPr id="317" name="テキスト ボックス 316"/>
        <xdr:cNvSpPr txBox="1"/>
      </xdr:nvSpPr>
      <xdr:spPr>
        <a:xfrm>
          <a:off x="9372111" y="572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96,166</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108339</xdr:rowOff>
    </xdr:from>
    <xdr:to>
      <xdr:col>12</xdr:col>
      <xdr:colOff>561975</xdr:colOff>
      <xdr:row>35</xdr:row>
      <xdr:rowOff>38489</xdr:rowOff>
    </xdr:to>
    <xdr:sp macro="" textlink="">
      <xdr:nvSpPr>
        <xdr:cNvPr id="318" name="円/楕円 317"/>
        <xdr:cNvSpPr/>
      </xdr:nvSpPr>
      <xdr:spPr>
        <a:xfrm>
          <a:off x="8699500" y="59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55016</xdr:rowOff>
    </xdr:from>
    <xdr:ext cx="534377" cy="259045"/>
    <xdr:sp macro="" textlink="">
      <xdr:nvSpPr>
        <xdr:cNvPr id="319" name="テキスト ボックス 318"/>
        <xdr:cNvSpPr txBox="1"/>
      </xdr:nvSpPr>
      <xdr:spPr>
        <a:xfrm>
          <a:off x="8483111" y="571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97,449</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38798</xdr:rowOff>
    </xdr:from>
    <xdr:to>
      <xdr:col>11</xdr:col>
      <xdr:colOff>358775</xdr:colOff>
      <xdr:row>31</xdr:row>
      <xdr:rowOff>140398</xdr:rowOff>
    </xdr:to>
    <xdr:sp macro="" textlink="">
      <xdr:nvSpPr>
        <xdr:cNvPr id="320" name="円/楕円 319"/>
        <xdr:cNvSpPr/>
      </xdr:nvSpPr>
      <xdr:spPr>
        <a:xfrm>
          <a:off x="7810500" y="535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29</xdr:row>
      <xdr:rowOff>156925</xdr:rowOff>
    </xdr:from>
    <xdr:ext cx="599010" cy="259045"/>
    <xdr:sp macro="" textlink="">
      <xdr:nvSpPr>
        <xdr:cNvPr id="321" name="テキスト ボックス 320"/>
        <xdr:cNvSpPr txBox="1"/>
      </xdr:nvSpPr>
      <xdr:spPr>
        <a:xfrm>
          <a:off x="7561794" y="5128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174,075</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70741</xdr:rowOff>
    </xdr:from>
    <xdr:to>
      <xdr:col>10</xdr:col>
      <xdr:colOff>155575</xdr:colOff>
      <xdr:row>35</xdr:row>
      <xdr:rowOff>891</xdr:rowOff>
    </xdr:to>
    <xdr:sp macro="" textlink="">
      <xdr:nvSpPr>
        <xdr:cNvPr id="322" name="円/楕円 321"/>
        <xdr:cNvSpPr/>
      </xdr:nvSpPr>
      <xdr:spPr>
        <a:xfrm>
          <a:off x="6921500" y="590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33</xdr:row>
      <xdr:rowOff>17418</xdr:rowOff>
    </xdr:from>
    <xdr:ext cx="599010" cy="259045"/>
    <xdr:sp macro="" textlink="">
      <xdr:nvSpPr>
        <xdr:cNvPr id="323" name="テキスト ボックス 322"/>
        <xdr:cNvSpPr txBox="1"/>
      </xdr:nvSpPr>
      <xdr:spPr>
        <a:xfrm>
          <a:off x="6672794" y="5675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102,383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63,102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9" name="テキスト ボックス 338"/>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1" name="テキスト ボックス 340"/>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3" name="テキスト ボックス 342"/>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45" name="直線コネクタ 344"/>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46"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47" name="直線コネクタ 346"/>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48"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49" name="直線コネクタ 348"/>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98171</xdr:rowOff>
    </xdr:from>
    <xdr:to>
      <xdr:col>15</xdr:col>
      <xdr:colOff>180975</xdr:colOff>
      <xdr:row>58</xdr:row>
      <xdr:rowOff>99745</xdr:rowOff>
    </xdr:to>
    <xdr:cxnSp macro="">
      <xdr:nvCxnSpPr>
        <xdr:cNvPr id="350" name="直線コネクタ 349"/>
        <xdr:cNvCxnSpPr/>
      </xdr:nvCxnSpPr>
      <xdr:spPr>
        <a:xfrm flipV="1">
          <a:off x="9639300" y="10042271"/>
          <a:ext cx="838200" cy="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33633</xdr:rowOff>
    </xdr:from>
    <xdr:ext cx="534377" cy="259045"/>
    <xdr:sp macro="" textlink="">
      <xdr:nvSpPr>
        <xdr:cNvPr id="351" name="普通建設事業費平均値テキスト"/>
        <xdr:cNvSpPr txBox="1"/>
      </xdr:nvSpPr>
      <xdr:spPr>
        <a:xfrm>
          <a:off x="10528300" y="9806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2" name="フローチャート : 判断 351"/>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90453</xdr:rowOff>
    </xdr:from>
    <xdr:to>
      <xdr:col>14</xdr:col>
      <xdr:colOff>28575</xdr:colOff>
      <xdr:row>58</xdr:row>
      <xdr:rowOff>99745</xdr:rowOff>
    </xdr:to>
    <xdr:cxnSp macro="">
      <xdr:nvCxnSpPr>
        <xdr:cNvPr id="353" name="直線コネクタ 352"/>
        <xdr:cNvCxnSpPr/>
      </xdr:nvCxnSpPr>
      <xdr:spPr>
        <a:xfrm>
          <a:off x="8750300" y="10034553"/>
          <a:ext cx="889000" cy="9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162862</xdr:rowOff>
    </xdr:from>
    <xdr:to>
      <xdr:col>14</xdr:col>
      <xdr:colOff>79375</xdr:colOff>
      <xdr:row>58</xdr:row>
      <xdr:rowOff>93012</xdr:rowOff>
    </xdr:to>
    <xdr:sp macro="" textlink="">
      <xdr:nvSpPr>
        <xdr:cNvPr id="354" name="フローチャート : 判断 353"/>
        <xdr:cNvSpPr/>
      </xdr:nvSpPr>
      <xdr:spPr>
        <a:xfrm>
          <a:off x="9588500" y="99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109539</xdr:rowOff>
    </xdr:from>
    <xdr:ext cx="599010" cy="259045"/>
    <xdr:sp macro="" textlink="">
      <xdr:nvSpPr>
        <xdr:cNvPr id="355" name="テキスト ボックス 354"/>
        <xdr:cNvSpPr txBox="1"/>
      </xdr:nvSpPr>
      <xdr:spPr>
        <a:xfrm>
          <a:off x="9339794" y="971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65507</xdr:rowOff>
    </xdr:from>
    <xdr:to>
      <xdr:col>12</xdr:col>
      <xdr:colOff>511175</xdr:colOff>
      <xdr:row>58</xdr:row>
      <xdr:rowOff>90453</xdr:rowOff>
    </xdr:to>
    <xdr:cxnSp macro="">
      <xdr:nvCxnSpPr>
        <xdr:cNvPr id="356" name="直線コネクタ 355"/>
        <xdr:cNvCxnSpPr/>
      </xdr:nvCxnSpPr>
      <xdr:spPr>
        <a:xfrm>
          <a:off x="7861300" y="10009607"/>
          <a:ext cx="889000" cy="2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5725</xdr:rowOff>
    </xdr:from>
    <xdr:to>
      <xdr:col>12</xdr:col>
      <xdr:colOff>561975</xdr:colOff>
      <xdr:row>58</xdr:row>
      <xdr:rowOff>107325</xdr:rowOff>
    </xdr:to>
    <xdr:sp macro="" textlink="">
      <xdr:nvSpPr>
        <xdr:cNvPr id="357" name="フローチャート : 判断 356"/>
        <xdr:cNvSpPr/>
      </xdr:nvSpPr>
      <xdr:spPr>
        <a:xfrm>
          <a:off x="8699500" y="99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123852</xdr:rowOff>
    </xdr:from>
    <xdr:ext cx="534377" cy="259045"/>
    <xdr:sp macro="" textlink="">
      <xdr:nvSpPr>
        <xdr:cNvPr id="358" name="テキスト ボックス 357"/>
        <xdr:cNvSpPr txBox="1"/>
      </xdr:nvSpPr>
      <xdr:spPr>
        <a:xfrm>
          <a:off x="8483111" y="972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65507</xdr:rowOff>
    </xdr:from>
    <xdr:to>
      <xdr:col>11</xdr:col>
      <xdr:colOff>307975</xdr:colOff>
      <xdr:row>58</xdr:row>
      <xdr:rowOff>92287</xdr:rowOff>
    </xdr:to>
    <xdr:cxnSp macro="">
      <xdr:nvCxnSpPr>
        <xdr:cNvPr id="359" name="直線コネクタ 358"/>
        <xdr:cNvCxnSpPr/>
      </xdr:nvCxnSpPr>
      <xdr:spPr>
        <a:xfrm flipV="1">
          <a:off x="6972300" y="10009607"/>
          <a:ext cx="889000" cy="2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19672</xdr:rowOff>
    </xdr:from>
    <xdr:to>
      <xdr:col>11</xdr:col>
      <xdr:colOff>358775</xdr:colOff>
      <xdr:row>58</xdr:row>
      <xdr:rowOff>121272</xdr:rowOff>
    </xdr:to>
    <xdr:sp macro="" textlink="">
      <xdr:nvSpPr>
        <xdr:cNvPr id="360" name="フローチャート : 判断 359"/>
        <xdr:cNvSpPr/>
      </xdr:nvSpPr>
      <xdr:spPr>
        <a:xfrm>
          <a:off x="7810500" y="99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112399</xdr:rowOff>
    </xdr:from>
    <xdr:ext cx="534377" cy="259045"/>
    <xdr:sp macro="" textlink="">
      <xdr:nvSpPr>
        <xdr:cNvPr id="361" name="テキスト ボックス 360"/>
        <xdr:cNvSpPr txBox="1"/>
      </xdr:nvSpPr>
      <xdr:spPr>
        <a:xfrm>
          <a:off x="7594111" y="1005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27451</xdr:rowOff>
    </xdr:from>
    <xdr:to>
      <xdr:col>10</xdr:col>
      <xdr:colOff>155575</xdr:colOff>
      <xdr:row>58</xdr:row>
      <xdr:rowOff>129051</xdr:rowOff>
    </xdr:to>
    <xdr:sp macro="" textlink="">
      <xdr:nvSpPr>
        <xdr:cNvPr id="362" name="フローチャート : 判断 361"/>
        <xdr:cNvSpPr/>
      </xdr:nvSpPr>
      <xdr:spPr>
        <a:xfrm>
          <a:off x="6921500" y="997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145578</xdr:rowOff>
    </xdr:from>
    <xdr:ext cx="534377" cy="259045"/>
    <xdr:sp macro="" textlink="">
      <xdr:nvSpPr>
        <xdr:cNvPr id="363" name="テキスト ボックス 362"/>
        <xdr:cNvSpPr txBox="1"/>
      </xdr:nvSpPr>
      <xdr:spPr>
        <a:xfrm>
          <a:off x="6705111" y="974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47371</xdr:rowOff>
    </xdr:from>
    <xdr:to>
      <xdr:col>15</xdr:col>
      <xdr:colOff>231775</xdr:colOff>
      <xdr:row>58</xdr:row>
      <xdr:rowOff>148971</xdr:rowOff>
    </xdr:to>
    <xdr:sp macro="" textlink="">
      <xdr:nvSpPr>
        <xdr:cNvPr id="369" name="円/楕円 368"/>
        <xdr:cNvSpPr/>
      </xdr:nvSpPr>
      <xdr:spPr>
        <a:xfrm>
          <a:off x="10426700" y="999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160634</xdr:rowOff>
    </xdr:from>
    <xdr:ext cx="534377" cy="259045"/>
    <xdr:sp macro="" textlink="">
      <xdr:nvSpPr>
        <xdr:cNvPr id="370" name="普通建設事業費該当値テキスト"/>
        <xdr:cNvSpPr txBox="1"/>
      </xdr:nvSpPr>
      <xdr:spPr>
        <a:xfrm>
          <a:off x="10528300" y="993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45,417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48945</xdr:rowOff>
    </xdr:from>
    <xdr:to>
      <xdr:col>14</xdr:col>
      <xdr:colOff>79375</xdr:colOff>
      <xdr:row>58</xdr:row>
      <xdr:rowOff>150545</xdr:rowOff>
    </xdr:to>
    <xdr:sp macro="" textlink="">
      <xdr:nvSpPr>
        <xdr:cNvPr id="371" name="円/楕円 370"/>
        <xdr:cNvSpPr/>
      </xdr:nvSpPr>
      <xdr:spPr>
        <a:xfrm>
          <a:off x="9588500" y="999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141672</xdr:rowOff>
    </xdr:from>
    <xdr:ext cx="534377" cy="259045"/>
    <xdr:sp macro="" textlink="">
      <xdr:nvSpPr>
        <xdr:cNvPr id="372" name="テキスト ボックス 371"/>
        <xdr:cNvSpPr txBox="1"/>
      </xdr:nvSpPr>
      <xdr:spPr>
        <a:xfrm>
          <a:off x="9372111" y="1008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43,695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39653</xdr:rowOff>
    </xdr:from>
    <xdr:to>
      <xdr:col>12</xdr:col>
      <xdr:colOff>561975</xdr:colOff>
      <xdr:row>58</xdr:row>
      <xdr:rowOff>141253</xdr:rowOff>
    </xdr:to>
    <xdr:sp macro="" textlink="">
      <xdr:nvSpPr>
        <xdr:cNvPr id="373" name="円/楕円 372"/>
        <xdr:cNvSpPr/>
      </xdr:nvSpPr>
      <xdr:spPr>
        <a:xfrm>
          <a:off x="8699500" y="998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132380</xdr:rowOff>
    </xdr:from>
    <xdr:ext cx="534377" cy="259045"/>
    <xdr:sp macro="" textlink="">
      <xdr:nvSpPr>
        <xdr:cNvPr id="374" name="テキスト ボックス 373"/>
        <xdr:cNvSpPr txBox="1"/>
      </xdr:nvSpPr>
      <xdr:spPr>
        <a:xfrm>
          <a:off x="8483111" y="1007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53,858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14707</xdr:rowOff>
    </xdr:from>
    <xdr:to>
      <xdr:col>11</xdr:col>
      <xdr:colOff>358775</xdr:colOff>
      <xdr:row>58</xdr:row>
      <xdr:rowOff>116307</xdr:rowOff>
    </xdr:to>
    <xdr:sp macro="" textlink="">
      <xdr:nvSpPr>
        <xdr:cNvPr id="375" name="円/楕円 374"/>
        <xdr:cNvSpPr/>
      </xdr:nvSpPr>
      <xdr:spPr>
        <a:xfrm>
          <a:off x="7810500" y="995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132834</xdr:rowOff>
    </xdr:from>
    <xdr:ext cx="534377" cy="259045"/>
    <xdr:sp macro="" textlink="">
      <xdr:nvSpPr>
        <xdr:cNvPr id="376" name="テキスト ボックス 375"/>
        <xdr:cNvSpPr txBox="1"/>
      </xdr:nvSpPr>
      <xdr:spPr>
        <a:xfrm>
          <a:off x="7594111" y="973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81,139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41487</xdr:rowOff>
    </xdr:from>
    <xdr:to>
      <xdr:col>10</xdr:col>
      <xdr:colOff>155575</xdr:colOff>
      <xdr:row>58</xdr:row>
      <xdr:rowOff>143087</xdr:rowOff>
    </xdr:to>
    <xdr:sp macro="" textlink="">
      <xdr:nvSpPr>
        <xdr:cNvPr id="377" name="円/楕円 376"/>
        <xdr:cNvSpPr/>
      </xdr:nvSpPr>
      <xdr:spPr>
        <a:xfrm>
          <a:off x="6921500" y="998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134214</xdr:rowOff>
    </xdr:from>
    <xdr:ext cx="534377" cy="259045"/>
    <xdr:sp macro="" textlink="">
      <xdr:nvSpPr>
        <xdr:cNvPr id="378" name="テキスト ボックス 377"/>
        <xdr:cNvSpPr txBox="1"/>
      </xdr:nvSpPr>
      <xdr:spPr>
        <a:xfrm>
          <a:off x="6705111" y="1007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51,852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2" name="テキスト ボックス 391"/>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8" name="テキスト ボックス 397"/>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0" name="テキスト ボックス 399"/>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2" name="直線コネクタ 401"/>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3"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4" name="直線コネクタ 403"/>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05"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06" name="直線コネクタ 405"/>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8505</xdr:rowOff>
    </xdr:from>
    <xdr:to>
      <xdr:col>15</xdr:col>
      <xdr:colOff>180975</xdr:colOff>
      <xdr:row>79</xdr:row>
      <xdr:rowOff>30417</xdr:rowOff>
    </xdr:to>
    <xdr:cxnSp macro="">
      <xdr:nvCxnSpPr>
        <xdr:cNvPr id="407" name="直線コネクタ 406"/>
        <xdr:cNvCxnSpPr/>
      </xdr:nvCxnSpPr>
      <xdr:spPr>
        <a:xfrm flipV="1">
          <a:off x="9639300" y="13553055"/>
          <a:ext cx="838200" cy="2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136641</xdr:rowOff>
    </xdr:from>
    <xdr:ext cx="534377" cy="259045"/>
    <xdr:sp macro="" textlink="">
      <xdr:nvSpPr>
        <xdr:cNvPr id="408" name="普通建設事業費 （ うち新規整備　）平均値テキスト"/>
        <xdr:cNvSpPr txBox="1"/>
      </xdr:nvSpPr>
      <xdr:spPr>
        <a:xfrm>
          <a:off x="10528300" y="1333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09" name="フローチャート : 判断 408"/>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98870</xdr:rowOff>
    </xdr:from>
    <xdr:to>
      <xdr:col>14</xdr:col>
      <xdr:colOff>79375</xdr:colOff>
      <xdr:row>79</xdr:row>
      <xdr:rowOff>29020</xdr:rowOff>
    </xdr:to>
    <xdr:sp macro="" textlink="">
      <xdr:nvSpPr>
        <xdr:cNvPr id="410" name="フローチャート : 判断 409"/>
        <xdr:cNvSpPr/>
      </xdr:nvSpPr>
      <xdr:spPr>
        <a:xfrm>
          <a:off x="9588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45547</xdr:rowOff>
    </xdr:from>
    <xdr:ext cx="534377" cy="259045"/>
    <xdr:sp macro="" textlink="">
      <xdr:nvSpPr>
        <xdr:cNvPr id="411" name="テキスト ボックス 410"/>
        <xdr:cNvSpPr txBox="1"/>
      </xdr:nvSpPr>
      <xdr:spPr>
        <a:xfrm>
          <a:off x="9372111" y="1324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129155</xdr:rowOff>
    </xdr:from>
    <xdr:to>
      <xdr:col>15</xdr:col>
      <xdr:colOff>231775</xdr:colOff>
      <xdr:row>79</xdr:row>
      <xdr:rowOff>59305</xdr:rowOff>
    </xdr:to>
    <xdr:sp macro="" textlink="">
      <xdr:nvSpPr>
        <xdr:cNvPr id="417" name="円/楕円 416"/>
        <xdr:cNvSpPr/>
      </xdr:nvSpPr>
      <xdr:spPr>
        <a:xfrm>
          <a:off x="10426700" y="1350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92191</xdr:rowOff>
    </xdr:from>
    <xdr:ext cx="534377" cy="259045"/>
    <xdr:sp macro="" textlink="">
      <xdr:nvSpPr>
        <xdr:cNvPr id="418" name="普通建設事業費 （ うち新規整備　）該当値テキスト"/>
        <xdr:cNvSpPr txBox="1"/>
      </xdr:nvSpPr>
      <xdr:spPr>
        <a:xfrm>
          <a:off x="10528300" y="1346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28,303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151067</xdr:rowOff>
    </xdr:from>
    <xdr:to>
      <xdr:col>14</xdr:col>
      <xdr:colOff>79375</xdr:colOff>
      <xdr:row>79</xdr:row>
      <xdr:rowOff>81217</xdr:rowOff>
    </xdr:to>
    <xdr:sp macro="" textlink="">
      <xdr:nvSpPr>
        <xdr:cNvPr id="419" name="円/楕円 418"/>
        <xdr:cNvSpPr/>
      </xdr:nvSpPr>
      <xdr:spPr>
        <a:xfrm>
          <a:off x="9588500" y="1352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72344</xdr:rowOff>
    </xdr:from>
    <xdr:ext cx="534377" cy="259045"/>
    <xdr:sp macro="" textlink="">
      <xdr:nvSpPr>
        <xdr:cNvPr id="420" name="テキスト ボックス 419"/>
        <xdr:cNvSpPr txBox="1"/>
      </xdr:nvSpPr>
      <xdr:spPr>
        <a:xfrm>
          <a:off x="9372111" y="1361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1" name="直線コネクタ 43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2" name="テキスト ボックス 43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3" name="直線コネクタ 43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4" name="テキスト ボックス 43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5" name="直線コネクタ 43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6" name="テキスト ボックス 43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7" name="直線コネクタ 43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8" name="テキスト ボックス 43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9" name="直線コネクタ 43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0" name="テキスト ボックス 43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4" name="直線コネクタ 443"/>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6" name="直線コネクタ 44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47"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48" name="直線コネクタ 447"/>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83243</xdr:rowOff>
    </xdr:from>
    <xdr:to>
      <xdr:col>15</xdr:col>
      <xdr:colOff>180975</xdr:colOff>
      <xdr:row>98</xdr:row>
      <xdr:rowOff>126045</xdr:rowOff>
    </xdr:to>
    <xdr:cxnSp macro="">
      <xdr:nvCxnSpPr>
        <xdr:cNvPr id="449" name="直線コネクタ 448"/>
        <xdr:cNvCxnSpPr/>
      </xdr:nvCxnSpPr>
      <xdr:spPr>
        <a:xfrm>
          <a:off x="9639300" y="16885343"/>
          <a:ext cx="838200" cy="4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118811</xdr:rowOff>
    </xdr:from>
    <xdr:ext cx="534377" cy="259045"/>
    <xdr:sp macro="" textlink="">
      <xdr:nvSpPr>
        <xdr:cNvPr id="450" name="普通建設事業費 （ うち更新整備　）平均値テキスト"/>
        <xdr:cNvSpPr txBox="1"/>
      </xdr:nvSpPr>
      <xdr:spPr>
        <a:xfrm>
          <a:off x="10528300" y="16578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1" name="フローチャート : 判断 450"/>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2" name="フローチャート : 判断 451"/>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7452</xdr:rowOff>
    </xdr:from>
    <xdr:ext cx="534377" cy="259045"/>
    <xdr:sp macro="" textlink="">
      <xdr:nvSpPr>
        <xdr:cNvPr id="453" name="テキスト ボックス 452"/>
        <xdr:cNvSpPr txBox="1"/>
      </xdr:nvSpPr>
      <xdr:spPr>
        <a:xfrm>
          <a:off x="9372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75245</xdr:rowOff>
    </xdr:from>
    <xdr:to>
      <xdr:col>15</xdr:col>
      <xdr:colOff>231775</xdr:colOff>
      <xdr:row>99</xdr:row>
      <xdr:rowOff>5395</xdr:rowOff>
    </xdr:to>
    <xdr:sp macro="" textlink="">
      <xdr:nvSpPr>
        <xdr:cNvPr id="459" name="円/楕円 458"/>
        <xdr:cNvSpPr/>
      </xdr:nvSpPr>
      <xdr:spPr>
        <a:xfrm>
          <a:off x="10426700" y="1687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161622</xdr:rowOff>
    </xdr:from>
    <xdr:ext cx="534377" cy="259045"/>
    <xdr:sp macro="" textlink="">
      <xdr:nvSpPr>
        <xdr:cNvPr id="460" name="普通建設事業費 （ うち更新整備　）該当値テキスト"/>
        <xdr:cNvSpPr txBox="1"/>
      </xdr:nvSpPr>
      <xdr:spPr>
        <a:xfrm>
          <a:off x="10528300" y="1679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11,792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32443</xdr:rowOff>
    </xdr:from>
    <xdr:to>
      <xdr:col>14</xdr:col>
      <xdr:colOff>79375</xdr:colOff>
      <xdr:row>98</xdr:row>
      <xdr:rowOff>134043</xdr:rowOff>
    </xdr:to>
    <xdr:sp macro="" textlink="">
      <xdr:nvSpPr>
        <xdr:cNvPr id="461" name="円/楕円 460"/>
        <xdr:cNvSpPr/>
      </xdr:nvSpPr>
      <xdr:spPr>
        <a:xfrm>
          <a:off x="9588500" y="1683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125170</xdr:rowOff>
    </xdr:from>
    <xdr:ext cx="534377" cy="259045"/>
    <xdr:sp macro="" textlink="">
      <xdr:nvSpPr>
        <xdr:cNvPr id="462" name="テキスト ボックス 461"/>
        <xdr:cNvSpPr txBox="1"/>
      </xdr:nvSpPr>
      <xdr:spPr>
        <a:xfrm>
          <a:off x="9372111" y="1692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17,409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3" name="正方形/長方形 46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4" name="正方形/長方形 46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5" name="正方形/長方形 46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6" name="正方形/長方形 46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7" name="正方形/長方形 46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8" name="正方形/長方形 46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9" name="正方形/長方形 46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0" name="正方形/長方形 46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1" name="テキスト ボックス 47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2" name="直線コネクタ 47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3" name="直線コネクタ 47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4" name="テキスト ボックス 47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5" name="直線コネクタ 47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6" name="テキスト ボックス 475"/>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7" name="直線コネクタ 47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8" name="テキスト ボックス 477"/>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9" name="直線コネクタ 47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0" name="テキスト ボックス 479"/>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1" name="直線コネクタ 48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2" name="テキスト ボックス 48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4" name="直線コネクタ 483"/>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85"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6" name="直線コネクタ 48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87"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88" name="直線コネクタ 487"/>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107778</xdr:rowOff>
    </xdr:from>
    <xdr:to>
      <xdr:col>23</xdr:col>
      <xdr:colOff>517525</xdr:colOff>
      <xdr:row>38</xdr:row>
      <xdr:rowOff>137899</xdr:rowOff>
    </xdr:to>
    <xdr:cxnSp macro="">
      <xdr:nvCxnSpPr>
        <xdr:cNvPr id="489" name="直線コネクタ 488"/>
        <xdr:cNvCxnSpPr/>
      </xdr:nvCxnSpPr>
      <xdr:spPr>
        <a:xfrm flipV="1">
          <a:off x="15481300" y="6622878"/>
          <a:ext cx="838200" cy="3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44618</xdr:rowOff>
    </xdr:from>
    <xdr:ext cx="469744" cy="259045"/>
    <xdr:sp macro="" textlink="">
      <xdr:nvSpPr>
        <xdr:cNvPr id="490" name="災害復旧事業費平均値テキスト"/>
        <xdr:cNvSpPr txBox="1"/>
      </xdr:nvSpPr>
      <xdr:spPr>
        <a:xfrm>
          <a:off x="16370300" y="6559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1" name="フローチャート : 判断 490"/>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126414</xdr:rowOff>
    </xdr:from>
    <xdr:to>
      <xdr:col>22</xdr:col>
      <xdr:colOff>365125</xdr:colOff>
      <xdr:row>38</xdr:row>
      <xdr:rowOff>137899</xdr:rowOff>
    </xdr:to>
    <xdr:cxnSp macro="">
      <xdr:nvCxnSpPr>
        <xdr:cNvPr id="492" name="直線コネクタ 491"/>
        <xdr:cNvCxnSpPr/>
      </xdr:nvCxnSpPr>
      <xdr:spPr>
        <a:xfrm>
          <a:off x="14592300" y="6641514"/>
          <a:ext cx="889000" cy="1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3" name="フローチャート : 判断 492"/>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169944</xdr:rowOff>
    </xdr:from>
    <xdr:ext cx="469744" cy="259045"/>
    <xdr:sp macro="" textlink="">
      <xdr:nvSpPr>
        <xdr:cNvPr id="494" name="テキスト ボックス 493"/>
        <xdr:cNvSpPr txBox="1"/>
      </xdr:nvSpPr>
      <xdr:spPr>
        <a:xfrm>
          <a:off x="15246427" y="634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95141</xdr:rowOff>
    </xdr:from>
    <xdr:to>
      <xdr:col>21</xdr:col>
      <xdr:colOff>161925</xdr:colOff>
      <xdr:row>38</xdr:row>
      <xdr:rowOff>126414</xdr:rowOff>
    </xdr:to>
    <xdr:cxnSp macro="">
      <xdr:nvCxnSpPr>
        <xdr:cNvPr id="495" name="直線コネクタ 494"/>
        <xdr:cNvCxnSpPr/>
      </xdr:nvCxnSpPr>
      <xdr:spPr>
        <a:xfrm>
          <a:off x="13703300" y="6610241"/>
          <a:ext cx="889000" cy="3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496" name="フローチャート : 判断 495"/>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170867</xdr:rowOff>
    </xdr:from>
    <xdr:ext cx="469744" cy="259045"/>
    <xdr:sp macro="" textlink="">
      <xdr:nvSpPr>
        <xdr:cNvPr id="497" name="テキスト ボックス 496"/>
        <xdr:cNvSpPr txBox="1"/>
      </xdr:nvSpPr>
      <xdr:spPr>
        <a:xfrm>
          <a:off x="14357427" y="634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158774</xdr:rowOff>
    </xdr:from>
    <xdr:to>
      <xdr:col>19</xdr:col>
      <xdr:colOff>644525</xdr:colOff>
      <xdr:row>38</xdr:row>
      <xdr:rowOff>95141</xdr:rowOff>
    </xdr:to>
    <xdr:cxnSp macro="">
      <xdr:nvCxnSpPr>
        <xdr:cNvPr id="498" name="直線コネクタ 497"/>
        <xdr:cNvCxnSpPr/>
      </xdr:nvCxnSpPr>
      <xdr:spPr>
        <a:xfrm>
          <a:off x="12814300" y="6330974"/>
          <a:ext cx="889000" cy="27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499" name="フローチャート : 判断 498"/>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155798</xdr:rowOff>
    </xdr:from>
    <xdr:ext cx="534377" cy="259045"/>
    <xdr:sp macro="" textlink="">
      <xdr:nvSpPr>
        <xdr:cNvPr id="500" name="テキスト ボックス 499"/>
        <xdr:cNvSpPr txBox="1"/>
      </xdr:nvSpPr>
      <xdr:spPr>
        <a:xfrm>
          <a:off x="13436111" y="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1" name="フローチャート : 判断 500"/>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149029</xdr:rowOff>
    </xdr:from>
    <xdr:ext cx="469744" cy="259045"/>
    <xdr:sp macro="" textlink="">
      <xdr:nvSpPr>
        <xdr:cNvPr id="502" name="テキスト ボックス 501"/>
        <xdr:cNvSpPr txBox="1"/>
      </xdr:nvSpPr>
      <xdr:spPr>
        <a:xfrm>
          <a:off x="12579427" y="6664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3" name="テキスト ボックス 50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4" name="テキスト ボックス 50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5" name="テキスト ボックス 50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6" name="テキスト ボックス 50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7" name="テキスト ボックス 50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56978</xdr:rowOff>
    </xdr:from>
    <xdr:to>
      <xdr:col>23</xdr:col>
      <xdr:colOff>568325</xdr:colOff>
      <xdr:row>38</xdr:row>
      <xdr:rowOff>158578</xdr:rowOff>
    </xdr:to>
    <xdr:sp macro="" textlink="">
      <xdr:nvSpPr>
        <xdr:cNvPr id="508" name="円/楕円 507"/>
        <xdr:cNvSpPr/>
      </xdr:nvSpPr>
      <xdr:spPr>
        <a:xfrm>
          <a:off x="16268700" y="657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16355</xdr:rowOff>
    </xdr:from>
    <xdr:ext cx="469744" cy="259045"/>
    <xdr:sp macro="" textlink="">
      <xdr:nvSpPr>
        <xdr:cNvPr id="509" name="災害復旧事業費該当値テキスト"/>
        <xdr:cNvSpPr txBox="1"/>
      </xdr:nvSpPr>
      <xdr:spPr>
        <a:xfrm>
          <a:off x="16370300" y="6360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6,982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87099</xdr:rowOff>
    </xdr:from>
    <xdr:to>
      <xdr:col>22</xdr:col>
      <xdr:colOff>415925</xdr:colOff>
      <xdr:row>39</xdr:row>
      <xdr:rowOff>17249</xdr:rowOff>
    </xdr:to>
    <xdr:sp macro="" textlink="">
      <xdr:nvSpPr>
        <xdr:cNvPr id="510" name="円/楕円 509"/>
        <xdr:cNvSpPr/>
      </xdr:nvSpPr>
      <xdr:spPr>
        <a:xfrm>
          <a:off x="15430500" y="660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8376</xdr:rowOff>
    </xdr:from>
    <xdr:ext cx="378565" cy="259045"/>
    <xdr:sp macro="" textlink="">
      <xdr:nvSpPr>
        <xdr:cNvPr id="511" name="テキスト ボックス 510"/>
        <xdr:cNvSpPr txBox="1"/>
      </xdr:nvSpPr>
      <xdr:spPr>
        <a:xfrm>
          <a:off x="15292017" y="6694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75614</xdr:rowOff>
    </xdr:from>
    <xdr:to>
      <xdr:col>21</xdr:col>
      <xdr:colOff>212725</xdr:colOff>
      <xdr:row>39</xdr:row>
      <xdr:rowOff>5764</xdr:rowOff>
    </xdr:to>
    <xdr:sp macro="" textlink="">
      <xdr:nvSpPr>
        <xdr:cNvPr id="512" name="円/楕円 511"/>
        <xdr:cNvSpPr/>
      </xdr:nvSpPr>
      <xdr:spPr>
        <a:xfrm>
          <a:off x="14541500" y="659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168341</xdr:rowOff>
    </xdr:from>
    <xdr:ext cx="469744" cy="259045"/>
    <xdr:sp macro="" textlink="">
      <xdr:nvSpPr>
        <xdr:cNvPr id="513" name="テキスト ボックス 512"/>
        <xdr:cNvSpPr txBox="1"/>
      </xdr:nvSpPr>
      <xdr:spPr>
        <a:xfrm>
          <a:off x="14357427" y="668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44341</xdr:rowOff>
    </xdr:from>
    <xdr:to>
      <xdr:col>20</xdr:col>
      <xdr:colOff>9525</xdr:colOff>
      <xdr:row>38</xdr:row>
      <xdr:rowOff>145941</xdr:rowOff>
    </xdr:to>
    <xdr:sp macro="" textlink="">
      <xdr:nvSpPr>
        <xdr:cNvPr id="514" name="円/楕円 513"/>
        <xdr:cNvSpPr/>
      </xdr:nvSpPr>
      <xdr:spPr>
        <a:xfrm>
          <a:off x="13652500" y="655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137068</xdr:rowOff>
    </xdr:from>
    <xdr:ext cx="469744" cy="259045"/>
    <xdr:sp macro="" textlink="">
      <xdr:nvSpPr>
        <xdr:cNvPr id="515" name="テキスト ボックス 514"/>
        <xdr:cNvSpPr txBox="1"/>
      </xdr:nvSpPr>
      <xdr:spPr>
        <a:xfrm>
          <a:off x="13468427" y="665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9,746</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107974</xdr:rowOff>
    </xdr:from>
    <xdr:to>
      <xdr:col>18</xdr:col>
      <xdr:colOff>492125</xdr:colOff>
      <xdr:row>37</xdr:row>
      <xdr:rowOff>38124</xdr:rowOff>
    </xdr:to>
    <xdr:sp macro="" textlink="">
      <xdr:nvSpPr>
        <xdr:cNvPr id="516" name="円/楕円 515"/>
        <xdr:cNvSpPr/>
      </xdr:nvSpPr>
      <xdr:spPr>
        <a:xfrm>
          <a:off x="12763500" y="628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54651</xdr:rowOff>
    </xdr:from>
    <xdr:ext cx="534377" cy="259045"/>
    <xdr:sp macro="" textlink="">
      <xdr:nvSpPr>
        <xdr:cNvPr id="517" name="テキスト ボックス 516"/>
        <xdr:cNvSpPr txBox="1"/>
      </xdr:nvSpPr>
      <xdr:spPr>
        <a:xfrm>
          <a:off x="12547111" y="605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70,828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8" name="正方形/長方形 51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9" name="正方形/長方形 51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0" name="正方形/長方形 51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1" name="正方形/長方形 52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2" name="正方形/長方形 52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3" name="正方形/長方形 52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4" name="正方形/長方形 52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5" name="正方形/長方形 52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6" name="テキスト ボックス 52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7" name="直線コネクタ 52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8" name="直線コネクタ 52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9" name="テキスト ボックス 528"/>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0" name="直線コネクタ 52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1" name="テキスト ボックス 530"/>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2" name="直線コネクタ 53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3" name="テキスト ボックス 532"/>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4" name="直線コネクタ 53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5" name="テキスト ボックス 534"/>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37" name="テキスト ボックス 536"/>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39" name="直線コネクタ 538"/>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0"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1" name="直線コネクタ 540"/>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2"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3" name="直線コネクタ 542"/>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4" name="直線コネクタ 543"/>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5"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46" name="フローチャート : 判断 545"/>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7" name="直線コネクタ 546"/>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48" name="フローチャート : 判断 547"/>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49" name="テキスト ボックス 548"/>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0" name="直線コネクタ 549"/>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1" name="フローチャート : 判断 550"/>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2" name="テキスト ボックス 551"/>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3" name="直線コネクタ 552"/>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4" name="フローチャート : 判断 553"/>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5" name="テキスト ボックス 554"/>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56" name="フローチャート : 判断 555"/>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57" name="テキスト ボックス 556"/>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3" name="円/楕円 562"/>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4"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5" name="円/楕円 564"/>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6" name="テキスト ボックス 565"/>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7" name="円/楕円 566"/>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8" name="テキスト ボックス 567"/>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9" name="円/楕円 568"/>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0" name="テキスト ボックス 569"/>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1" name="円/楕円 570"/>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2" name="テキスト ボックス 571"/>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52,398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3" name="直線コネクタ 58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4" name="テキスト ボックス 58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5" name="直線コネクタ 58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6" name="テキスト ボックス 58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7" name="直線コネクタ 58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8" name="テキスト ボックス 58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9" name="直線コネクタ 58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0" name="テキスト ボックス 58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1" name="直線コネクタ 59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2" name="テキスト ボックス 59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596" name="直線コネクタ 595"/>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597"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598" name="直線コネクタ 597"/>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599"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0" name="直線コネクタ 599"/>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72895</xdr:rowOff>
    </xdr:from>
    <xdr:to>
      <xdr:col>23</xdr:col>
      <xdr:colOff>517525</xdr:colOff>
      <xdr:row>77</xdr:row>
      <xdr:rowOff>77994</xdr:rowOff>
    </xdr:to>
    <xdr:cxnSp macro="">
      <xdr:nvCxnSpPr>
        <xdr:cNvPr id="601" name="直線コネクタ 600"/>
        <xdr:cNvCxnSpPr/>
      </xdr:nvCxnSpPr>
      <xdr:spPr>
        <a:xfrm>
          <a:off x="15481300" y="13274545"/>
          <a:ext cx="838200" cy="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45846</xdr:rowOff>
    </xdr:from>
    <xdr:ext cx="534377" cy="259045"/>
    <xdr:sp macro="" textlink="">
      <xdr:nvSpPr>
        <xdr:cNvPr id="602" name="公債費平均値テキスト"/>
        <xdr:cNvSpPr txBox="1"/>
      </xdr:nvSpPr>
      <xdr:spPr>
        <a:xfrm>
          <a:off x="16370300" y="13247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3" name="フローチャート : 判断 602"/>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72895</xdr:rowOff>
    </xdr:from>
    <xdr:to>
      <xdr:col>22</xdr:col>
      <xdr:colOff>365125</xdr:colOff>
      <xdr:row>77</xdr:row>
      <xdr:rowOff>74740</xdr:rowOff>
    </xdr:to>
    <xdr:cxnSp macro="">
      <xdr:nvCxnSpPr>
        <xdr:cNvPr id="604" name="直線コネクタ 603"/>
        <xdr:cNvCxnSpPr/>
      </xdr:nvCxnSpPr>
      <xdr:spPr>
        <a:xfrm flipV="1">
          <a:off x="14592300" y="13274545"/>
          <a:ext cx="889000" cy="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05" name="フローチャート : 判断 604"/>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171028</xdr:rowOff>
    </xdr:from>
    <xdr:ext cx="534377" cy="259045"/>
    <xdr:sp macro="" textlink="">
      <xdr:nvSpPr>
        <xdr:cNvPr id="606" name="テキスト ボックス 605"/>
        <xdr:cNvSpPr txBox="1"/>
      </xdr:nvSpPr>
      <xdr:spPr>
        <a:xfrm>
          <a:off x="15214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74740</xdr:rowOff>
    </xdr:from>
    <xdr:to>
      <xdr:col>21</xdr:col>
      <xdr:colOff>161925</xdr:colOff>
      <xdr:row>77</xdr:row>
      <xdr:rowOff>87990</xdr:rowOff>
    </xdr:to>
    <xdr:cxnSp macro="">
      <xdr:nvCxnSpPr>
        <xdr:cNvPr id="607" name="直線コネクタ 606"/>
        <xdr:cNvCxnSpPr/>
      </xdr:nvCxnSpPr>
      <xdr:spPr>
        <a:xfrm flipV="1">
          <a:off x="13703300" y="13276390"/>
          <a:ext cx="889000" cy="1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08" name="フローチャート : 判断 607"/>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168978</xdr:rowOff>
    </xdr:from>
    <xdr:ext cx="534377" cy="259045"/>
    <xdr:sp macro="" textlink="">
      <xdr:nvSpPr>
        <xdr:cNvPr id="609" name="テキスト ボックス 608"/>
        <xdr:cNvSpPr txBox="1"/>
      </xdr:nvSpPr>
      <xdr:spPr>
        <a:xfrm>
          <a:off x="14325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86544</xdr:rowOff>
    </xdr:from>
    <xdr:to>
      <xdr:col>19</xdr:col>
      <xdr:colOff>644525</xdr:colOff>
      <xdr:row>77</xdr:row>
      <xdr:rowOff>87990</xdr:rowOff>
    </xdr:to>
    <xdr:cxnSp macro="">
      <xdr:nvCxnSpPr>
        <xdr:cNvPr id="610" name="直線コネクタ 609"/>
        <xdr:cNvCxnSpPr/>
      </xdr:nvCxnSpPr>
      <xdr:spPr>
        <a:xfrm>
          <a:off x="12814300" y="13288194"/>
          <a:ext cx="889000" cy="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1" name="フローチャート : 判断 610"/>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168166</xdr:rowOff>
    </xdr:from>
    <xdr:ext cx="534377" cy="259045"/>
    <xdr:sp macro="" textlink="">
      <xdr:nvSpPr>
        <xdr:cNvPr id="612" name="テキスト ボックス 611"/>
        <xdr:cNvSpPr txBox="1"/>
      </xdr:nvSpPr>
      <xdr:spPr>
        <a:xfrm>
          <a:off x="13436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3" name="フローチャート : 判断 612"/>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163766</xdr:rowOff>
    </xdr:from>
    <xdr:ext cx="534377" cy="259045"/>
    <xdr:sp macro="" textlink="">
      <xdr:nvSpPr>
        <xdr:cNvPr id="614" name="テキスト ボックス 613"/>
        <xdr:cNvSpPr txBox="1"/>
      </xdr:nvSpPr>
      <xdr:spPr>
        <a:xfrm>
          <a:off x="12547111" y="133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27194</xdr:rowOff>
    </xdr:from>
    <xdr:to>
      <xdr:col>23</xdr:col>
      <xdr:colOff>568325</xdr:colOff>
      <xdr:row>77</xdr:row>
      <xdr:rowOff>128794</xdr:rowOff>
    </xdr:to>
    <xdr:sp macro="" textlink="">
      <xdr:nvSpPr>
        <xdr:cNvPr id="620" name="円/楕円 619"/>
        <xdr:cNvSpPr/>
      </xdr:nvSpPr>
      <xdr:spPr>
        <a:xfrm>
          <a:off x="16268700" y="1322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50071</xdr:rowOff>
    </xdr:from>
    <xdr:ext cx="534377" cy="259045"/>
    <xdr:sp macro="" textlink="">
      <xdr:nvSpPr>
        <xdr:cNvPr id="621" name="公債費該当値テキスト"/>
        <xdr:cNvSpPr txBox="1"/>
      </xdr:nvSpPr>
      <xdr:spPr>
        <a:xfrm>
          <a:off x="16370300" y="130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81,196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22095</xdr:rowOff>
    </xdr:from>
    <xdr:to>
      <xdr:col>22</xdr:col>
      <xdr:colOff>415925</xdr:colOff>
      <xdr:row>77</xdr:row>
      <xdr:rowOff>123695</xdr:rowOff>
    </xdr:to>
    <xdr:sp macro="" textlink="">
      <xdr:nvSpPr>
        <xdr:cNvPr id="622" name="円/楕円 621"/>
        <xdr:cNvSpPr/>
      </xdr:nvSpPr>
      <xdr:spPr>
        <a:xfrm>
          <a:off x="15430500" y="1322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140222</xdr:rowOff>
    </xdr:from>
    <xdr:ext cx="534377" cy="259045"/>
    <xdr:sp macro="" textlink="">
      <xdr:nvSpPr>
        <xdr:cNvPr id="623" name="テキスト ボックス 622"/>
        <xdr:cNvSpPr txBox="1"/>
      </xdr:nvSpPr>
      <xdr:spPr>
        <a:xfrm>
          <a:off x="15214111" y="1299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82,534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23940</xdr:rowOff>
    </xdr:from>
    <xdr:to>
      <xdr:col>21</xdr:col>
      <xdr:colOff>212725</xdr:colOff>
      <xdr:row>77</xdr:row>
      <xdr:rowOff>125540</xdr:rowOff>
    </xdr:to>
    <xdr:sp macro="" textlink="">
      <xdr:nvSpPr>
        <xdr:cNvPr id="624" name="円/楕円 623"/>
        <xdr:cNvSpPr/>
      </xdr:nvSpPr>
      <xdr:spPr>
        <a:xfrm>
          <a:off x="14541500" y="132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142067</xdr:rowOff>
    </xdr:from>
    <xdr:ext cx="534377" cy="259045"/>
    <xdr:sp macro="" textlink="">
      <xdr:nvSpPr>
        <xdr:cNvPr id="625" name="テキスト ボックス 624"/>
        <xdr:cNvSpPr txBox="1"/>
      </xdr:nvSpPr>
      <xdr:spPr>
        <a:xfrm>
          <a:off x="14325111" y="1300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82,050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37190</xdr:rowOff>
    </xdr:from>
    <xdr:to>
      <xdr:col>20</xdr:col>
      <xdr:colOff>9525</xdr:colOff>
      <xdr:row>77</xdr:row>
      <xdr:rowOff>138790</xdr:rowOff>
    </xdr:to>
    <xdr:sp macro="" textlink="">
      <xdr:nvSpPr>
        <xdr:cNvPr id="626" name="円/楕円 625"/>
        <xdr:cNvSpPr/>
      </xdr:nvSpPr>
      <xdr:spPr>
        <a:xfrm>
          <a:off x="13652500" y="1323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155317</xdr:rowOff>
    </xdr:from>
    <xdr:ext cx="534377" cy="259045"/>
    <xdr:sp macro="" textlink="">
      <xdr:nvSpPr>
        <xdr:cNvPr id="627" name="テキスト ボックス 626"/>
        <xdr:cNvSpPr txBox="1"/>
      </xdr:nvSpPr>
      <xdr:spPr>
        <a:xfrm>
          <a:off x="13436111" y="1301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78,572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35744</xdr:rowOff>
    </xdr:from>
    <xdr:to>
      <xdr:col>18</xdr:col>
      <xdr:colOff>492125</xdr:colOff>
      <xdr:row>77</xdr:row>
      <xdr:rowOff>137344</xdr:rowOff>
    </xdr:to>
    <xdr:sp macro="" textlink="">
      <xdr:nvSpPr>
        <xdr:cNvPr id="628" name="円/楕円 627"/>
        <xdr:cNvSpPr/>
      </xdr:nvSpPr>
      <xdr:spPr>
        <a:xfrm>
          <a:off x="12763500" y="1323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153871</xdr:rowOff>
    </xdr:from>
    <xdr:ext cx="534377" cy="259045"/>
    <xdr:sp macro="" textlink="">
      <xdr:nvSpPr>
        <xdr:cNvPr id="629" name="テキスト ボックス 628"/>
        <xdr:cNvSpPr txBox="1"/>
      </xdr:nvSpPr>
      <xdr:spPr>
        <a:xfrm>
          <a:off x="12547111" y="1301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78,952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13,048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0" name="直線コネクタ 63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1" name="テキスト ボックス 64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2" name="直線コネクタ 64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3" name="テキスト ボックス 64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4" name="直線コネクタ 64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5" name="テキスト ボックス 64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6" name="直線コネクタ 64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7" name="テキスト ボックス 64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8" name="直線コネクタ 64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9" name="テキスト ボックス 64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1" name="直線コネクタ 650"/>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2"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3" name="直線コネクタ 652"/>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4"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5" name="直線コネクタ 654"/>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52288</xdr:rowOff>
    </xdr:from>
    <xdr:to>
      <xdr:col>23</xdr:col>
      <xdr:colOff>517525</xdr:colOff>
      <xdr:row>98</xdr:row>
      <xdr:rowOff>84145</xdr:rowOff>
    </xdr:to>
    <xdr:cxnSp macro="">
      <xdr:nvCxnSpPr>
        <xdr:cNvPr id="656" name="直線コネクタ 655"/>
        <xdr:cNvCxnSpPr/>
      </xdr:nvCxnSpPr>
      <xdr:spPr>
        <a:xfrm>
          <a:off x="15481300" y="16854388"/>
          <a:ext cx="838200" cy="3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21223</xdr:rowOff>
    </xdr:from>
    <xdr:ext cx="534377" cy="259045"/>
    <xdr:sp macro="" textlink="">
      <xdr:nvSpPr>
        <xdr:cNvPr id="657" name="積立金平均値テキスト"/>
        <xdr:cNvSpPr txBox="1"/>
      </xdr:nvSpPr>
      <xdr:spPr>
        <a:xfrm>
          <a:off x="16370300" y="16823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58" name="フローチャート : 判断 657"/>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52288</xdr:rowOff>
    </xdr:from>
    <xdr:to>
      <xdr:col>22</xdr:col>
      <xdr:colOff>365125</xdr:colOff>
      <xdr:row>98</xdr:row>
      <xdr:rowOff>61830</xdr:rowOff>
    </xdr:to>
    <xdr:cxnSp macro="">
      <xdr:nvCxnSpPr>
        <xdr:cNvPr id="659" name="直線コネクタ 658"/>
        <xdr:cNvCxnSpPr/>
      </xdr:nvCxnSpPr>
      <xdr:spPr>
        <a:xfrm flipV="1">
          <a:off x="14592300" y="16854388"/>
          <a:ext cx="889000" cy="9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18552</xdr:rowOff>
    </xdr:from>
    <xdr:to>
      <xdr:col>22</xdr:col>
      <xdr:colOff>415925</xdr:colOff>
      <xdr:row>98</xdr:row>
      <xdr:rowOff>120152</xdr:rowOff>
    </xdr:to>
    <xdr:sp macro="" textlink="">
      <xdr:nvSpPr>
        <xdr:cNvPr id="660" name="フローチャート : 判断 659"/>
        <xdr:cNvSpPr/>
      </xdr:nvSpPr>
      <xdr:spPr>
        <a:xfrm>
          <a:off x="15430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111279</xdr:rowOff>
    </xdr:from>
    <xdr:ext cx="534377" cy="259045"/>
    <xdr:sp macro="" textlink="">
      <xdr:nvSpPr>
        <xdr:cNvPr id="661" name="テキスト ボックス 660"/>
        <xdr:cNvSpPr txBox="1"/>
      </xdr:nvSpPr>
      <xdr:spPr>
        <a:xfrm>
          <a:off x="15214111" y="1691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61830</xdr:rowOff>
    </xdr:from>
    <xdr:to>
      <xdr:col>21</xdr:col>
      <xdr:colOff>161925</xdr:colOff>
      <xdr:row>98</xdr:row>
      <xdr:rowOff>85179</xdr:rowOff>
    </xdr:to>
    <xdr:cxnSp macro="">
      <xdr:nvCxnSpPr>
        <xdr:cNvPr id="662" name="直線コネクタ 661"/>
        <xdr:cNvCxnSpPr/>
      </xdr:nvCxnSpPr>
      <xdr:spPr>
        <a:xfrm flipV="1">
          <a:off x="13703300" y="16863930"/>
          <a:ext cx="889000" cy="2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23907</xdr:rowOff>
    </xdr:from>
    <xdr:to>
      <xdr:col>21</xdr:col>
      <xdr:colOff>212725</xdr:colOff>
      <xdr:row>98</xdr:row>
      <xdr:rowOff>125507</xdr:rowOff>
    </xdr:to>
    <xdr:sp macro="" textlink="">
      <xdr:nvSpPr>
        <xdr:cNvPr id="663" name="フローチャート : 判断 662"/>
        <xdr:cNvSpPr/>
      </xdr:nvSpPr>
      <xdr:spPr>
        <a:xfrm>
          <a:off x="14541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116634</xdr:rowOff>
    </xdr:from>
    <xdr:ext cx="534377" cy="259045"/>
    <xdr:sp macro="" textlink="">
      <xdr:nvSpPr>
        <xdr:cNvPr id="664" name="テキスト ボックス 663"/>
        <xdr:cNvSpPr txBox="1"/>
      </xdr:nvSpPr>
      <xdr:spPr>
        <a:xfrm>
          <a:off x="14325111" y="1691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79972</xdr:rowOff>
    </xdr:from>
    <xdr:to>
      <xdr:col>19</xdr:col>
      <xdr:colOff>644525</xdr:colOff>
      <xdr:row>98</xdr:row>
      <xdr:rowOff>85179</xdr:rowOff>
    </xdr:to>
    <xdr:cxnSp macro="">
      <xdr:nvCxnSpPr>
        <xdr:cNvPr id="665" name="直線コネクタ 664"/>
        <xdr:cNvCxnSpPr/>
      </xdr:nvCxnSpPr>
      <xdr:spPr>
        <a:xfrm>
          <a:off x="12814300" y="16882072"/>
          <a:ext cx="889000"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133161</xdr:rowOff>
    </xdr:from>
    <xdr:to>
      <xdr:col>20</xdr:col>
      <xdr:colOff>9525</xdr:colOff>
      <xdr:row>98</xdr:row>
      <xdr:rowOff>63311</xdr:rowOff>
    </xdr:to>
    <xdr:sp macro="" textlink="">
      <xdr:nvSpPr>
        <xdr:cNvPr id="666" name="フローチャート : 判断 665"/>
        <xdr:cNvSpPr/>
      </xdr:nvSpPr>
      <xdr:spPr>
        <a:xfrm>
          <a:off x="13652500" y="1676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79838</xdr:rowOff>
    </xdr:from>
    <xdr:ext cx="534377" cy="259045"/>
    <xdr:sp macro="" textlink="">
      <xdr:nvSpPr>
        <xdr:cNvPr id="667" name="テキスト ボックス 666"/>
        <xdr:cNvSpPr txBox="1"/>
      </xdr:nvSpPr>
      <xdr:spPr>
        <a:xfrm>
          <a:off x="13436111" y="165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28606</xdr:rowOff>
    </xdr:from>
    <xdr:to>
      <xdr:col>18</xdr:col>
      <xdr:colOff>492125</xdr:colOff>
      <xdr:row>98</xdr:row>
      <xdr:rowOff>130206</xdr:rowOff>
    </xdr:to>
    <xdr:sp macro="" textlink="">
      <xdr:nvSpPr>
        <xdr:cNvPr id="668" name="フローチャート : 判断 667"/>
        <xdr:cNvSpPr/>
      </xdr:nvSpPr>
      <xdr:spPr>
        <a:xfrm>
          <a:off x="12763500" y="1683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146733</xdr:rowOff>
    </xdr:from>
    <xdr:ext cx="534377" cy="259045"/>
    <xdr:sp macro="" textlink="">
      <xdr:nvSpPr>
        <xdr:cNvPr id="669" name="テキスト ボックス 668"/>
        <xdr:cNvSpPr txBox="1"/>
      </xdr:nvSpPr>
      <xdr:spPr>
        <a:xfrm>
          <a:off x="12547111" y="1660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0" name="テキスト ボックス 66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1" name="テキスト ボックス 67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2" name="テキスト ボックス 67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3" name="テキスト ボックス 67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4" name="テキスト ボックス 67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33345</xdr:rowOff>
    </xdr:from>
    <xdr:to>
      <xdr:col>23</xdr:col>
      <xdr:colOff>568325</xdr:colOff>
      <xdr:row>98</xdr:row>
      <xdr:rowOff>134945</xdr:rowOff>
    </xdr:to>
    <xdr:sp macro="" textlink="">
      <xdr:nvSpPr>
        <xdr:cNvPr id="675" name="円/楕円 674"/>
        <xdr:cNvSpPr/>
      </xdr:nvSpPr>
      <xdr:spPr>
        <a:xfrm>
          <a:off x="16268700" y="1683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164172</xdr:rowOff>
    </xdr:from>
    <xdr:ext cx="534377" cy="259045"/>
    <xdr:sp macro="" textlink="">
      <xdr:nvSpPr>
        <xdr:cNvPr id="676" name="積立金該当値テキスト"/>
        <xdr:cNvSpPr txBox="1"/>
      </xdr:nvSpPr>
      <xdr:spPr>
        <a:xfrm>
          <a:off x="16370300" y="1662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24,302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1488</xdr:rowOff>
    </xdr:from>
    <xdr:to>
      <xdr:col>22</xdr:col>
      <xdr:colOff>415925</xdr:colOff>
      <xdr:row>98</xdr:row>
      <xdr:rowOff>103088</xdr:rowOff>
    </xdr:to>
    <xdr:sp macro="" textlink="">
      <xdr:nvSpPr>
        <xdr:cNvPr id="677" name="円/楕円 676"/>
        <xdr:cNvSpPr/>
      </xdr:nvSpPr>
      <xdr:spPr>
        <a:xfrm>
          <a:off x="15430500" y="1680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119615</xdr:rowOff>
    </xdr:from>
    <xdr:ext cx="534377" cy="259045"/>
    <xdr:sp macro="" textlink="">
      <xdr:nvSpPr>
        <xdr:cNvPr id="678" name="テキスト ボックス 677"/>
        <xdr:cNvSpPr txBox="1"/>
      </xdr:nvSpPr>
      <xdr:spPr>
        <a:xfrm>
          <a:off x="15214111" y="1657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38,238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11030</xdr:rowOff>
    </xdr:from>
    <xdr:to>
      <xdr:col>21</xdr:col>
      <xdr:colOff>212725</xdr:colOff>
      <xdr:row>98</xdr:row>
      <xdr:rowOff>112630</xdr:rowOff>
    </xdr:to>
    <xdr:sp macro="" textlink="">
      <xdr:nvSpPr>
        <xdr:cNvPr id="679" name="円/楕円 678"/>
        <xdr:cNvSpPr/>
      </xdr:nvSpPr>
      <xdr:spPr>
        <a:xfrm>
          <a:off x="14541500" y="168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129157</xdr:rowOff>
    </xdr:from>
    <xdr:ext cx="534377" cy="259045"/>
    <xdr:sp macro="" textlink="">
      <xdr:nvSpPr>
        <xdr:cNvPr id="680" name="テキスト ボックス 679"/>
        <xdr:cNvSpPr txBox="1"/>
      </xdr:nvSpPr>
      <xdr:spPr>
        <a:xfrm>
          <a:off x="14325111" y="1658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34,064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34379</xdr:rowOff>
    </xdr:from>
    <xdr:to>
      <xdr:col>20</xdr:col>
      <xdr:colOff>9525</xdr:colOff>
      <xdr:row>98</xdr:row>
      <xdr:rowOff>135979</xdr:rowOff>
    </xdr:to>
    <xdr:sp macro="" textlink="">
      <xdr:nvSpPr>
        <xdr:cNvPr id="681" name="円/楕円 680"/>
        <xdr:cNvSpPr/>
      </xdr:nvSpPr>
      <xdr:spPr>
        <a:xfrm>
          <a:off x="13652500" y="1683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127106</xdr:rowOff>
    </xdr:from>
    <xdr:ext cx="534377" cy="259045"/>
    <xdr:sp macro="" textlink="">
      <xdr:nvSpPr>
        <xdr:cNvPr id="682" name="テキスト ボックス 681"/>
        <xdr:cNvSpPr txBox="1"/>
      </xdr:nvSpPr>
      <xdr:spPr>
        <a:xfrm>
          <a:off x="13436111" y="1692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23,850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29172</xdr:rowOff>
    </xdr:from>
    <xdr:to>
      <xdr:col>18</xdr:col>
      <xdr:colOff>492125</xdr:colOff>
      <xdr:row>98</xdr:row>
      <xdr:rowOff>130772</xdr:rowOff>
    </xdr:to>
    <xdr:sp macro="" textlink="">
      <xdr:nvSpPr>
        <xdr:cNvPr id="683" name="円/楕円 682"/>
        <xdr:cNvSpPr/>
      </xdr:nvSpPr>
      <xdr:spPr>
        <a:xfrm>
          <a:off x="12763500" y="1683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121899</xdr:rowOff>
    </xdr:from>
    <xdr:ext cx="534377" cy="259045"/>
    <xdr:sp macro="" textlink="">
      <xdr:nvSpPr>
        <xdr:cNvPr id="684" name="テキスト ボックス 683"/>
        <xdr:cNvSpPr txBox="1"/>
      </xdr:nvSpPr>
      <xdr:spPr>
        <a:xfrm>
          <a:off x="12547111" y="1692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26,128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5" name="正方形/長方形 68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6" name="正方形/長方形 68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7" name="正方形/長方形 68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8" name="正方形/長方形 68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9" name="正方形/長方形 68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0" name="正方形/長方形 68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1" name="正方形/長方形 69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2" name="正方形/長方形 69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3" name="テキスト ボックス 69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4" name="直線コネクタ 69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5" name="直線コネクタ 69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6" name="テキスト ボックス 69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7" name="直線コネクタ 69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8" name="テキスト ボックス 69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9" name="直線コネクタ 69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0" name="テキスト ボックス 69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1" name="直線コネクタ 70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2" name="テキスト ボックス 70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3" name="直線コネクタ 70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4" name="テキスト ボックス 70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06" name="直線コネクタ 705"/>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8" name="直線コネクタ 70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09"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0" name="直線コネクタ 709"/>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59553</xdr:rowOff>
    </xdr:from>
    <xdr:to>
      <xdr:col>32</xdr:col>
      <xdr:colOff>187325</xdr:colOff>
      <xdr:row>38</xdr:row>
      <xdr:rowOff>77201</xdr:rowOff>
    </xdr:to>
    <xdr:cxnSp macro="">
      <xdr:nvCxnSpPr>
        <xdr:cNvPr id="711" name="直線コネクタ 710"/>
        <xdr:cNvCxnSpPr/>
      </xdr:nvCxnSpPr>
      <xdr:spPr>
        <a:xfrm>
          <a:off x="21323300" y="6574653"/>
          <a:ext cx="838200" cy="1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33870</xdr:rowOff>
    </xdr:from>
    <xdr:ext cx="469744" cy="259045"/>
    <xdr:sp macro="" textlink="">
      <xdr:nvSpPr>
        <xdr:cNvPr id="712" name="投資及び出資金平均値テキスト"/>
        <xdr:cNvSpPr txBox="1"/>
      </xdr:nvSpPr>
      <xdr:spPr>
        <a:xfrm>
          <a:off x="22212300" y="637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3" name="フローチャート : 判断 712"/>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164343</xdr:rowOff>
    </xdr:from>
    <xdr:to>
      <xdr:col>31</xdr:col>
      <xdr:colOff>34925</xdr:colOff>
      <xdr:row>38</xdr:row>
      <xdr:rowOff>59553</xdr:rowOff>
    </xdr:to>
    <xdr:cxnSp macro="">
      <xdr:nvCxnSpPr>
        <xdr:cNvPr id="714" name="直線コネクタ 713"/>
        <xdr:cNvCxnSpPr/>
      </xdr:nvCxnSpPr>
      <xdr:spPr>
        <a:xfrm>
          <a:off x="20434300" y="6507993"/>
          <a:ext cx="889000" cy="6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5" name="フローチャート : 判断 714"/>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16" name="テキスト ボックス 715"/>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164343</xdr:rowOff>
    </xdr:from>
    <xdr:to>
      <xdr:col>29</xdr:col>
      <xdr:colOff>517525</xdr:colOff>
      <xdr:row>38</xdr:row>
      <xdr:rowOff>13924</xdr:rowOff>
    </xdr:to>
    <xdr:cxnSp macro="">
      <xdr:nvCxnSpPr>
        <xdr:cNvPr id="717" name="直線コネクタ 716"/>
        <xdr:cNvCxnSpPr/>
      </xdr:nvCxnSpPr>
      <xdr:spPr>
        <a:xfrm flipV="1">
          <a:off x="19545300" y="6507993"/>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18" name="フローチャート : 判断 717"/>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110076</xdr:rowOff>
    </xdr:from>
    <xdr:ext cx="469744" cy="259045"/>
    <xdr:sp macro="" textlink="">
      <xdr:nvSpPr>
        <xdr:cNvPr id="719" name="テキスト ボックス 718"/>
        <xdr:cNvSpPr txBox="1"/>
      </xdr:nvSpPr>
      <xdr:spPr>
        <a:xfrm>
          <a:off x="20199427" y="662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13924</xdr:rowOff>
    </xdr:from>
    <xdr:to>
      <xdr:col>28</xdr:col>
      <xdr:colOff>314325</xdr:colOff>
      <xdr:row>38</xdr:row>
      <xdr:rowOff>26132</xdr:rowOff>
    </xdr:to>
    <xdr:cxnSp macro="">
      <xdr:nvCxnSpPr>
        <xdr:cNvPr id="720" name="直線コネクタ 719"/>
        <xdr:cNvCxnSpPr/>
      </xdr:nvCxnSpPr>
      <xdr:spPr>
        <a:xfrm flipV="1">
          <a:off x="18656300" y="6529024"/>
          <a:ext cx="889000" cy="1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1" name="フローチャート : 判断 720"/>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111538</xdr:rowOff>
    </xdr:from>
    <xdr:ext cx="469744" cy="259045"/>
    <xdr:sp macro="" textlink="">
      <xdr:nvSpPr>
        <xdr:cNvPr id="722" name="テキスト ボックス 721"/>
        <xdr:cNvSpPr txBox="1"/>
      </xdr:nvSpPr>
      <xdr:spPr>
        <a:xfrm>
          <a:off x="19310427" y="662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3" name="フローチャート : 判断 722"/>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112453</xdr:rowOff>
    </xdr:from>
    <xdr:ext cx="469744" cy="259045"/>
    <xdr:sp macro="" textlink="">
      <xdr:nvSpPr>
        <xdr:cNvPr id="724" name="テキスト ボックス 723"/>
        <xdr:cNvSpPr txBox="1"/>
      </xdr:nvSpPr>
      <xdr:spPr>
        <a:xfrm>
          <a:off x="18421427" y="662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5" name="テキスト ボックス 72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6" name="テキスト ボックス 72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7" name="テキスト ボックス 72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8" name="テキスト ボックス 72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9" name="テキスト ボックス 72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26401</xdr:rowOff>
    </xdr:from>
    <xdr:to>
      <xdr:col>32</xdr:col>
      <xdr:colOff>238125</xdr:colOff>
      <xdr:row>38</xdr:row>
      <xdr:rowOff>128001</xdr:rowOff>
    </xdr:to>
    <xdr:sp macro="" textlink="">
      <xdr:nvSpPr>
        <xdr:cNvPr id="730" name="円/楕円 729"/>
        <xdr:cNvSpPr/>
      </xdr:nvSpPr>
      <xdr:spPr>
        <a:xfrm>
          <a:off x="22110700" y="654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160870</xdr:rowOff>
    </xdr:from>
    <xdr:ext cx="469744" cy="259045"/>
    <xdr:sp macro="" textlink="">
      <xdr:nvSpPr>
        <xdr:cNvPr id="731" name="投資及び出資金該当値テキスト"/>
        <xdr:cNvSpPr txBox="1"/>
      </xdr:nvSpPr>
      <xdr:spPr>
        <a:xfrm>
          <a:off x="22212300" y="650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8753</xdr:rowOff>
    </xdr:from>
    <xdr:to>
      <xdr:col>31</xdr:col>
      <xdr:colOff>85725</xdr:colOff>
      <xdr:row>38</xdr:row>
      <xdr:rowOff>110353</xdr:rowOff>
    </xdr:to>
    <xdr:sp macro="" textlink="">
      <xdr:nvSpPr>
        <xdr:cNvPr id="732" name="円/楕円 731"/>
        <xdr:cNvSpPr/>
      </xdr:nvSpPr>
      <xdr:spPr>
        <a:xfrm>
          <a:off x="21272500" y="652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101480</xdr:rowOff>
    </xdr:from>
    <xdr:ext cx="469744" cy="259045"/>
    <xdr:sp macro="" textlink="">
      <xdr:nvSpPr>
        <xdr:cNvPr id="733" name="テキスト ボックス 732"/>
        <xdr:cNvSpPr txBox="1"/>
      </xdr:nvSpPr>
      <xdr:spPr>
        <a:xfrm>
          <a:off x="21088427" y="6616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1,753</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113543</xdr:rowOff>
    </xdr:from>
    <xdr:to>
      <xdr:col>29</xdr:col>
      <xdr:colOff>568325</xdr:colOff>
      <xdr:row>38</xdr:row>
      <xdr:rowOff>43693</xdr:rowOff>
    </xdr:to>
    <xdr:sp macro="" textlink="">
      <xdr:nvSpPr>
        <xdr:cNvPr id="734" name="円/楕円 733"/>
        <xdr:cNvSpPr/>
      </xdr:nvSpPr>
      <xdr:spPr>
        <a:xfrm>
          <a:off x="20383500" y="645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60220</xdr:rowOff>
    </xdr:from>
    <xdr:ext cx="469744" cy="259045"/>
    <xdr:sp macro="" textlink="">
      <xdr:nvSpPr>
        <xdr:cNvPr id="735" name="テキスト ボックス 734"/>
        <xdr:cNvSpPr txBox="1"/>
      </xdr:nvSpPr>
      <xdr:spPr>
        <a:xfrm>
          <a:off x="20199427" y="623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3,211</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134574</xdr:rowOff>
    </xdr:from>
    <xdr:to>
      <xdr:col>28</xdr:col>
      <xdr:colOff>365125</xdr:colOff>
      <xdr:row>38</xdr:row>
      <xdr:rowOff>64725</xdr:rowOff>
    </xdr:to>
    <xdr:sp macro="" textlink="">
      <xdr:nvSpPr>
        <xdr:cNvPr id="736" name="円/楕円 735"/>
        <xdr:cNvSpPr/>
      </xdr:nvSpPr>
      <xdr:spPr>
        <a:xfrm>
          <a:off x="19494500" y="647822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81251</xdr:rowOff>
    </xdr:from>
    <xdr:ext cx="469744" cy="259045"/>
    <xdr:sp macro="" textlink="">
      <xdr:nvSpPr>
        <xdr:cNvPr id="737" name="テキスト ボックス 736"/>
        <xdr:cNvSpPr txBox="1"/>
      </xdr:nvSpPr>
      <xdr:spPr>
        <a:xfrm>
          <a:off x="19310427" y="625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2,751</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146781</xdr:rowOff>
    </xdr:from>
    <xdr:to>
      <xdr:col>27</xdr:col>
      <xdr:colOff>161925</xdr:colOff>
      <xdr:row>38</xdr:row>
      <xdr:rowOff>76932</xdr:rowOff>
    </xdr:to>
    <xdr:sp macro="" textlink="">
      <xdr:nvSpPr>
        <xdr:cNvPr id="738" name="円/楕円 737"/>
        <xdr:cNvSpPr/>
      </xdr:nvSpPr>
      <xdr:spPr>
        <a:xfrm>
          <a:off x="18605500" y="64904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93458</xdr:rowOff>
    </xdr:from>
    <xdr:ext cx="469744" cy="259045"/>
    <xdr:sp macro="" textlink="">
      <xdr:nvSpPr>
        <xdr:cNvPr id="739" name="テキスト ボックス 738"/>
        <xdr:cNvSpPr txBox="1"/>
      </xdr:nvSpPr>
      <xdr:spPr>
        <a:xfrm>
          <a:off x="18421427" y="626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0" name="正方形/長方形 73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1" name="正方形/長方形 74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2" name="正方形/長方形 74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3" name="正方形/長方形 74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4" name="正方形/長方形 74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5" name="正方形/長方形 74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6" name="正方形/長方形 74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7" name="正方形/長方形 74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8" name="テキスト ボックス 74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9" name="直線コネクタ 74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0" name="直線コネクタ 74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1" name="テキスト ボックス 75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2" name="直線コネクタ 75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3" name="テキスト ボックス 75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4" name="直線コネクタ 75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5" name="テキスト ボックス 75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6" name="直線コネクタ 75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7" name="テキスト ボックス 75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8" name="直線コネクタ 75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9" name="テキスト ボックス 75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1" name="テキスト ボックス 76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3" name="直線コネクタ 762"/>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5" name="直線コネクタ 76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66"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67" name="直線コネクタ 766"/>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134957</xdr:rowOff>
    </xdr:from>
    <xdr:to>
      <xdr:col>32</xdr:col>
      <xdr:colOff>187325</xdr:colOff>
      <xdr:row>59</xdr:row>
      <xdr:rowOff>28391</xdr:rowOff>
    </xdr:to>
    <xdr:cxnSp macro="">
      <xdr:nvCxnSpPr>
        <xdr:cNvPr id="768" name="直線コネクタ 767"/>
        <xdr:cNvCxnSpPr/>
      </xdr:nvCxnSpPr>
      <xdr:spPr>
        <a:xfrm flipV="1">
          <a:off x="21323300" y="10079057"/>
          <a:ext cx="838200" cy="6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62342</xdr:rowOff>
    </xdr:from>
    <xdr:ext cx="469744" cy="259045"/>
    <xdr:sp macro="" textlink="">
      <xdr:nvSpPr>
        <xdr:cNvPr id="769" name="貸付金平均値テキスト"/>
        <xdr:cNvSpPr txBox="1"/>
      </xdr:nvSpPr>
      <xdr:spPr>
        <a:xfrm>
          <a:off x="22212300" y="9834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0" name="フローチャート : 判断 769"/>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28391</xdr:rowOff>
    </xdr:from>
    <xdr:to>
      <xdr:col>31</xdr:col>
      <xdr:colOff>34925</xdr:colOff>
      <xdr:row>59</xdr:row>
      <xdr:rowOff>29991</xdr:rowOff>
    </xdr:to>
    <xdr:cxnSp macro="">
      <xdr:nvCxnSpPr>
        <xdr:cNvPr id="771" name="直線コネクタ 770"/>
        <xdr:cNvCxnSpPr/>
      </xdr:nvCxnSpPr>
      <xdr:spPr>
        <a:xfrm flipV="1">
          <a:off x="20434300" y="10143941"/>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2" name="フローチャート : 判断 771"/>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151896</xdr:rowOff>
    </xdr:from>
    <xdr:ext cx="469744" cy="259045"/>
    <xdr:sp macro="" textlink="">
      <xdr:nvSpPr>
        <xdr:cNvPr id="773" name="テキスト ボックス 772"/>
        <xdr:cNvSpPr txBox="1"/>
      </xdr:nvSpPr>
      <xdr:spPr>
        <a:xfrm>
          <a:off x="21088427" y="975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23552</xdr:rowOff>
    </xdr:from>
    <xdr:to>
      <xdr:col>29</xdr:col>
      <xdr:colOff>517525</xdr:colOff>
      <xdr:row>59</xdr:row>
      <xdr:rowOff>29991</xdr:rowOff>
    </xdr:to>
    <xdr:cxnSp macro="">
      <xdr:nvCxnSpPr>
        <xdr:cNvPr id="774" name="直線コネクタ 773"/>
        <xdr:cNvCxnSpPr/>
      </xdr:nvCxnSpPr>
      <xdr:spPr>
        <a:xfrm>
          <a:off x="19545300" y="10139102"/>
          <a:ext cx="889000" cy="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75" name="フローチャート : 判断 774"/>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145743</xdr:rowOff>
    </xdr:from>
    <xdr:ext cx="469744" cy="259045"/>
    <xdr:sp macro="" textlink="">
      <xdr:nvSpPr>
        <xdr:cNvPr id="776" name="テキスト ボックス 775"/>
        <xdr:cNvSpPr txBox="1"/>
      </xdr:nvSpPr>
      <xdr:spPr>
        <a:xfrm>
          <a:off x="20199427" y="97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23552</xdr:rowOff>
    </xdr:from>
    <xdr:to>
      <xdr:col>28</xdr:col>
      <xdr:colOff>314325</xdr:colOff>
      <xdr:row>59</xdr:row>
      <xdr:rowOff>24162</xdr:rowOff>
    </xdr:to>
    <xdr:cxnSp macro="">
      <xdr:nvCxnSpPr>
        <xdr:cNvPr id="777" name="直線コネクタ 776"/>
        <xdr:cNvCxnSpPr/>
      </xdr:nvCxnSpPr>
      <xdr:spPr>
        <a:xfrm flipV="1">
          <a:off x="18656300" y="10139102"/>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78" name="フローチャート : 判断 777"/>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143762</xdr:rowOff>
    </xdr:from>
    <xdr:ext cx="469744" cy="259045"/>
    <xdr:sp macro="" textlink="">
      <xdr:nvSpPr>
        <xdr:cNvPr id="779" name="テキスト ボックス 778"/>
        <xdr:cNvSpPr txBox="1"/>
      </xdr:nvSpPr>
      <xdr:spPr>
        <a:xfrm>
          <a:off x="19310427" y="974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0" name="フローチャート : 判断 779"/>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136465</xdr:rowOff>
    </xdr:from>
    <xdr:ext cx="469744" cy="259045"/>
    <xdr:sp macro="" textlink="">
      <xdr:nvSpPr>
        <xdr:cNvPr id="781" name="テキスト ボックス 780"/>
        <xdr:cNvSpPr txBox="1"/>
      </xdr:nvSpPr>
      <xdr:spPr>
        <a:xfrm>
          <a:off x="18421427" y="973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84157</xdr:rowOff>
    </xdr:from>
    <xdr:to>
      <xdr:col>32</xdr:col>
      <xdr:colOff>238125</xdr:colOff>
      <xdr:row>59</xdr:row>
      <xdr:rowOff>14307</xdr:rowOff>
    </xdr:to>
    <xdr:sp macro="" textlink="">
      <xdr:nvSpPr>
        <xdr:cNvPr id="787" name="円/楕円 786"/>
        <xdr:cNvSpPr/>
      </xdr:nvSpPr>
      <xdr:spPr>
        <a:xfrm>
          <a:off x="22110700" y="1002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17893</xdr:rowOff>
    </xdr:from>
    <xdr:ext cx="469744" cy="259045"/>
    <xdr:sp macro="" textlink="">
      <xdr:nvSpPr>
        <xdr:cNvPr id="788" name="貸付金該当値テキスト"/>
        <xdr:cNvSpPr txBox="1"/>
      </xdr:nvSpPr>
      <xdr:spPr>
        <a:xfrm>
          <a:off x="22212300" y="996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4,249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149041</xdr:rowOff>
    </xdr:from>
    <xdr:to>
      <xdr:col>31</xdr:col>
      <xdr:colOff>85725</xdr:colOff>
      <xdr:row>59</xdr:row>
      <xdr:rowOff>79191</xdr:rowOff>
    </xdr:to>
    <xdr:sp macro="" textlink="">
      <xdr:nvSpPr>
        <xdr:cNvPr id="789" name="円/楕円 788"/>
        <xdr:cNvSpPr/>
      </xdr:nvSpPr>
      <xdr:spPr>
        <a:xfrm>
          <a:off x="21272500" y="1009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70318</xdr:rowOff>
    </xdr:from>
    <xdr:ext cx="378565" cy="259045"/>
    <xdr:sp macro="" textlink="">
      <xdr:nvSpPr>
        <xdr:cNvPr id="790" name="テキスト ボックス 789"/>
        <xdr:cNvSpPr txBox="1"/>
      </xdr:nvSpPr>
      <xdr:spPr>
        <a:xfrm>
          <a:off x="21134017" y="10185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150641</xdr:rowOff>
    </xdr:from>
    <xdr:to>
      <xdr:col>29</xdr:col>
      <xdr:colOff>568325</xdr:colOff>
      <xdr:row>59</xdr:row>
      <xdr:rowOff>80791</xdr:rowOff>
    </xdr:to>
    <xdr:sp macro="" textlink="">
      <xdr:nvSpPr>
        <xdr:cNvPr id="791" name="円/楕円 790"/>
        <xdr:cNvSpPr/>
      </xdr:nvSpPr>
      <xdr:spPr>
        <a:xfrm>
          <a:off x="20383500" y="1009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71918</xdr:rowOff>
    </xdr:from>
    <xdr:ext cx="378565" cy="259045"/>
    <xdr:sp macro="" textlink="">
      <xdr:nvSpPr>
        <xdr:cNvPr id="792" name="テキスト ボックス 791"/>
        <xdr:cNvSpPr txBox="1"/>
      </xdr:nvSpPr>
      <xdr:spPr>
        <a:xfrm>
          <a:off x="20245017" y="10187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144202</xdr:rowOff>
    </xdr:from>
    <xdr:to>
      <xdr:col>28</xdr:col>
      <xdr:colOff>365125</xdr:colOff>
      <xdr:row>59</xdr:row>
      <xdr:rowOff>74352</xdr:rowOff>
    </xdr:to>
    <xdr:sp macro="" textlink="">
      <xdr:nvSpPr>
        <xdr:cNvPr id="793" name="円/楕円 792"/>
        <xdr:cNvSpPr/>
      </xdr:nvSpPr>
      <xdr:spPr>
        <a:xfrm>
          <a:off x="19494500" y="1008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65479</xdr:rowOff>
    </xdr:from>
    <xdr:ext cx="469744" cy="259045"/>
    <xdr:sp macro="" textlink="">
      <xdr:nvSpPr>
        <xdr:cNvPr id="794" name="テキスト ボックス 793"/>
        <xdr:cNvSpPr txBox="1"/>
      </xdr:nvSpPr>
      <xdr:spPr>
        <a:xfrm>
          <a:off x="19310427" y="1018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144812</xdr:rowOff>
    </xdr:from>
    <xdr:to>
      <xdr:col>27</xdr:col>
      <xdr:colOff>161925</xdr:colOff>
      <xdr:row>59</xdr:row>
      <xdr:rowOff>74962</xdr:rowOff>
    </xdr:to>
    <xdr:sp macro="" textlink="">
      <xdr:nvSpPr>
        <xdr:cNvPr id="795" name="円/楕円 794"/>
        <xdr:cNvSpPr/>
      </xdr:nvSpPr>
      <xdr:spPr>
        <a:xfrm>
          <a:off x="18605500" y="1008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66089</xdr:rowOff>
    </xdr:from>
    <xdr:ext cx="469744" cy="259045"/>
    <xdr:sp macro="" textlink="">
      <xdr:nvSpPr>
        <xdr:cNvPr id="796" name="テキスト ボックス 795"/>
        <xdr:cNvSpPr txBox="1"/>
      </xdr:nvSpPr>
      <xdr:spPr>
        <a:xfrm>
          <a:off x="18421427" y="1018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48,395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7" name="テキスト ボックス 80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8" name="直線コネクタ 80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9" name="テキスト ボックス 80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0" name="直線コネクタ 80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1" name="テキスト ボックス 81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2" name="直線コネクタ 81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3" name="テキスト ボックス 81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4" name="直線コネクタ 81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5" name="テキスト ボックス 81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6" name="直線コネクタ 81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7" name="テキスト ボックス 81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8" name="直線コネクタ 81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9" name="テキスト ボックス 81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1" name="直線コネクタ 820"/>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2"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3" name="直線コネクタ 822"/>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4"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5" name="直線コネクタ 824"/>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150273</xdr:rowOff>
    </xdr:from>
    <xdr:to>
      <xdr:col>32</xdr:col>
      <xdr:colOff>187325</xdr:colOff>
      <xdr:row>75</xdr:row>
      <xdr:rowOff>31400</xdr:rowOff>
    </xdr:to>
    <xdr:cxnSp macro="">
      <xdr:nvCxnSpPr>
        <xdr:cNvPr id="826" name="直線コネクタ 825"/>
        <xdr:cNvCxnSpPr/>
      </xdr:nvCxnSpPr>
      <xdr:spPr>
        <a:xfrm flipV="1">
          <a:off x="21323300" y="12837573"/>
          <a:ext cx="838200" cy="52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59142</xdr:rowOff>
    </xdr:from>
    <xdr:ext cx="534377" cy="259045"/>
    <xdr:sp macro="" textlink="">
      <xdr:nvSpPr>
        <xdr:cNvPr id="827" name="繰出金平均値テキスト"/>
        <xdr:cNvSpPr txBox="1"/>
      </xdr:nvSpPr>
      <xdr:spPr>
        <a:xfrm>
          <a:off x="22212300" y="12574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28" name="フローチャート : 判断 827"/>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31400</xdr:rowOff>
    </xdr:from>
    <xdr:to>
      <xdr:col>31</xdr:col>
      <xdr:colOff>34925</xdr:colOff>
      <xdr:row>75</xdr:row>
      <xdr:rowOff>76206</xdr:rowOff>
    </xdr:to>
    <xdr:cxnSp macro="">
      <xdr:nvCxnSpPr>
        <xdr:cNvPr id="829" name="直線コネクタ 828"/>
        <xdr:cNvCxnSpPr/>
      </xdr:nvCxnSpPr>
      <xdr:spPr>
        <a:xfrm flipV="1">
          <a:off x="20434300" y="12890150"/>
          <a:ext cx="889000" cy="4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112617</xdr:rowOff>
    </xdr:from>
    <xdr:to>
      <xdr:col>31</xdr:col>
      <xdr:colOff>85725</xdr:colOff>
      <xdr:row>75</xdr:row>
      <xdr:rowOff>42767</xdr:rowOff>
    </xdr:to>
    <xdr:sp macro="" textlink="">
      <xdr:nvSpPr>
        <xdr:cNvPr id="830" name="フローチャート : 判断 829"/>
        <xdr:cNvSpPr/>
      </xdr:nvSpPr>
      <xdr:spPr>
        <a:xfrm>
          <a:off x="21272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59294</xdr:rowOff>
    </xdr:from>
    <xdr:ext cx="534377" cy="259045"/>
    <xdr:sp macro="" textlink="">
      <xdr:nvSpPr>
        <xdr:cNvPr id="831" name="テキスト ボックス 830"/>
        <xdr:cNvSpPr txBox="1"/>
      </xdr:nvSpPr>
      <xdr:spPr>
        <a:xfrm>
          <a:off x="21056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76206</xdr:rowOff>
    </xdr:from>
    <xdr:to>
      <xdr:col>29</xdr:col>
      <xdr:colOff>517525</xdr:colOff>
      <xdr:row>75</xdr:row>
      <xdr:rowOff>116802</xdr:rowOff>
    </xdr:to>
    <xdr:cxnSp macro="">
      <xdr:nvCxnSpPr>
        <xdr:cNvPr id="832" name="直線コネクタ 831"/>
        <xdr:cNvCxnSpPr/>
      </xdr:nvCxnSpPr>
      <xdr:spPr>
        <a:xfrm flipV="1">
          <a:off x="19545300" y="12934956"/>
          <a:ext cx="889000" cy="4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127095</xdr:rowOff>
    </xdr:from>
    <xdr:to>
      <xdr:col>29</xdr:col>
      <xdr:colOff>568325</xdr:colOff>
      <xdr:row>75</xdr:row>
      <xdr:rowOff>57245</xdr:rowOff>
    </xdr:to>
    <xdr:sp macro="" textlink="">
      <xdr:nvSpPr>
        <xdr:cNvPr id="833" name="フローチャート : 判断 832"/>
        <xdr:cNvSpPr/>
      </xdr:nvSpPr>
      <xdr:spPr>
        <a:xfrm>
          <a:off x="20383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73772</xdr:rowOff>
    </xdr:from>
    <xdr:ext cx="534377" cy="259045"/>
    <xdr:sp macro="" textlink="">
      <xdr:nvSpPr>
        <xdr:cNvPr id="834" name="テキスト ボックス 833"/>
        <xdr:cNvSpPr txBox="1"/>
      </xdr:nvSpPr>
      <xdr:spPr>
        <a:xfrm>
          <a:off x="20167111" y="125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96247</xdr:rowOff>
    </xdr:from>
    <xdr:to>
      <xdr:col>28</xdr:col>
      <xdr:colOff>314325</xdr:colOff>
      <xdr:row>75</xdr:row>
      <xdr:rowOff>116802</xdr:rowOff>
    </xdr:to>
    <xdr:cxnSp macro="">
      <xdr:nvCxnSpPr>
        <xdr:cNvPr id="835" name="直線コネクタ 834"/>
        <xdr:cNvCxnSpPr/>
      </xdr:nvCxnSpPr>
      <xdr:spPr>
        <a:xfrm>
          <a:off x="18656300" y="12954997"/>
          <a:ext cx="889000" cy="2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158070</xdr:rowOff>
    </xdr:from>
    <xdr:to>
      <xdr:col>28</xdr:col>
      <xdr:colOff>365125</xdr:colOff>
      <xdr:row>75</xdr:row>
      <xdr:rowOff>88220</xdr:rowOff>
    </xdr:to>
    <xdr:sp macro="" textlink="">
      <xdr:nvSpPr>
        <xdr:cNvPr id="836" name="フローチャート : 判断 835"/>
        <xdr:cNvSpPr/>
      </xdr:nvSpPr>
      <xdr:spPr>
        <a:xfrm>
          <a:off x="19494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104747</xdr:rowOff>
    </xdr:from>
    <xdr:ext cx="534377" cy="259045"/>
    <xdr:sp macro="" textlink="">
      <xdr:nvSpPr>
        <xdr:cNvPr id="837" name="テキスト ボックス 836"/>
        <xdr:cNvSpPr txBox="1"/>
      </xdr:nvSpPr>
      <xdr:spPr>
        <a:xfrm>
          <a:off x="19278111" y="1262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25388</xdr:rowOff>
    </xdr:from>
    <xdr:to>
      <xdr:col>27</xdr:col>
      <xdr:colOff>161925</xdr:colOff>
      <xdr:row>75</xdr:row>
      <xdr:rowOff>126988</xdr:rowOff>
    </xdr:to>
    <xdr:sp macro="" textlink="">
      <xdr:nvSpPr>
        <xdr:cNvPr id="838" name="フローチャート : 判断 837"/>
        <xdr:cNvSpPr/>
      </xdr:nvSpPr>
      <xdr:spPr>
        <a:xfrm>
          <a:off x="18605500" y="12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143515</xdr:rowOff>
    </xdr:from>
    <xdr:ext cx="534377" cy="259045"/>
    <xdr:sp macro="" textlink="">
      <xdr:nvSpPr>
        <xdr:cNvPr id="839" name="テキスト ボックス 838"/>
        <xdr:cNvSpPr txBox="1"/>
      </xdr:nvSpPr>
      <xdr:spPr>
        <a:xfrm>
          <a:off x="18389111" y="1265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0" name="テキスト ボックス 83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1" name="テキスト ボックス 84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2" name="テキスト ボックス 84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3" name="テキスト ボックス 84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4" name="テキスト ボックス 84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99473</xdr:rowOff>
    </xdr:from>
    <xdr:to>
      <xdr:col>32</xdr:col>
      <xdr:colOff>238125</xdr:colOff>
      <xdr:row>75</xdr:row>
      <xdr:rowOff>29623</xdr:rowOff>
    </xdr:to>
    <xdr:sp macro="" textlink="">
      <xdr:nvSpPr>
        <xdr:cNvPr id="845" name="円/楕円 844"/>
        <xdr:cNvSpPr/>
      </xdr:nvSpPr>
      <xdr:spPr>
        <a:xfrm>
          <a:off x="22110700" y="1278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77900</xdr:rowOff>
    </xdr:from>
    <xdr:ext cx="534377" cy="259045"/>
    <xdr:sp macro="" textlink="">
      <xdr:nvSpPr>
        <xdr:cNvPr id="846" name="繰出金該当値テキスト"/>
        <xdr:cNvSpPr txBox="1"/>
      </xdr:nvSpPr>
      <xdr:spPr>
        <a:xfrm>
          <a:off x="22212300" y="1276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59,445</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152050</xdr:rowOff>
    </xdr:from>
    <xdr:to>
      <xdr:col>31</xdr:col>
      <xdr:colOff>85725</xdr:colOff>
      <xdr:row>75</xdr:row>
      <xdr:rowOff>82200</xdr:rowOff>
    </xdr:to>
    <xdr:sp macro="" textlink="">
      <xdr:nvSpPr>
        <xdr:cNvPr id="847" name="円/楕円 846"/>
        <xdr:cNvSpPr/>
      </xdr:nvSpPr>
      <xdr:spPr>
        <a:xfrm>
          <a:off x="21272500" y="128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73327</xdr:rowOff>
    </xdr:from>
    <xdr:ext cx="534377" cy="259045"/>
    <xdr:sp macro="" textlink="">
      <xdr:nvSpPr>
        <xdr:cNvPr id="848" name="テキスト ボックス 847"/>
        <xdr:cNvSpPr txBox="1"/>
      </xdr:nvSpPr>
      <xdr:spPr>
        <a:xfrm>
          <a:off x="21056111" y="1293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56,685</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25406</xdr:rowOff>
    </xdr:from>
    <xdr:to>
      <xdr:col>29</xdr:col>
      <xdr:colOff>568325</xdr:colOff>
      <xdr:row>75</xdr:row>
      <xdr:rowOff>127006</xdr:rowOff>
    </xdr:to>
    <xdr:sp macro="" textlink="">
      <xdr:nvSpPr>
        <xdr:cNvPr id="849" name="円/楕円 848"/>
        <xdr:cNvSpPr/>
      </xdr:nvSpPr>
      <xdr:spPr>
        <a:xfrm>
          <a:off x="20383500" y="1288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118133</xdr:rowOff>
    </xdr:from>
    <xdr:ext cx="534377" cy="259045"/>
    <xdr:sp macro="" textlink="">
      <xdr:nvSpPr>
        <xdr:cNvPr id="850" name="テキスト ボックス 849"/>
        <xdr:cNvSpPr txBox="1"/>
      </xdr:nvSpPr>
      <xdr:spPr>
        <a:xfrm>
          <a:off x="20167111" y="1297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54,333</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66002</xdr:rowOff>
    </xdr:from>
    <xdr:to>
      <xdr:col>28</xdr:col>
      <xdr:colOff>365125</xdr:colOff>
      <xdr:row>75</xdr:row>
      <xdr:rowOff>167602</xdr:rowOff>
    </xdr:to>
    <xdr:sp macro="" textlink="">
      <xdr:nvSpPr>
        <xdr:cNvPr id="851" name="円/楕円 850"/>
        <xdr:cNvSpPr/>
      </xdr:nvSpPr>
      <xdr:spPr>
        <a:xfrm>
          <a:off x="19494500" y="1292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158729</xdr:rowOff>
    </xdr:from>
    <xdr:ext cx="534377" cy="259045"/>
    <xdr:sp macro="" textlink="">
      <xdr:nvSpPr>
        <xdr:cNvPr id="852" name="テキスト ボックス 851"/>
        <xdr:cNvSpPr txBox="1"/>
      </xdr:nvSpPr>
      <xdr:spPr>
        <a:xfrm>
          <a:off x="19278111" y="1301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52,202</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45447</xdr:rowOff>
    </xdr:from>
    <xdr:to>
      <xdr:col>27</xdr:col>
      <xdr:colOff>161925</xdr:colOff>
      <xdr:row>75</xdr:row>
      <xdr:rowOff>147047</xdr:rowOff>
    </xdr:to>
    <xdr:sp macro="" textlink="">
      <xdr:nvSpPr>
        <xdr:cNvPr id="853" name="円/楕円 852"/>
        <xdr:cNvSpPr/>
      </xdr:nvSpPr>
      <xdr:spPr>
        <a:xfrm>
          <a:off x="18605500" y="1290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138174</xdr:rowOff>
    </xdr:from>
    <xdr:ext cx="534377" cy="259045"/>
    <xdr:sp macro="" textlink="">
      <xdr:nvSpPr>
        <xdr:cNvPr id="854" name="テキスト ボックス 853"/>
        <xdr:cNvSpPr txBox="1"/>
      </xdr:nvSpPr>
      <xdr:spPr>
        <a:xfrm>
          <a:off x="18389111" y="1299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53,281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5" name="正方形/長方形 85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6" name="正方形/長方形 85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7" name="正方形/長方形 85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8" name="正方形/長方形 85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9" name="正方形/長方形 85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0" name="正方形/長方形 85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1" name="正方形/長方形 86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2" name="正方形/長方形 86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3" name="テキスト ボックス 86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4" name="直線コネクタ 86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5" name="直線コネクタ 864"/>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6" name="テキスト ボックス 865"/>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7" name="直線コネクタ 866"/>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68" name="テキスト ボックス 867"/>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9" name="直線コネクタ 868"/>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0" name="テキスト ボックス 869"/>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1" name="直線コネクタ 870"/>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2" name="テキスト ボックス 871"/>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3" name="直線コネクタ 872"/>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4" name="テキスト ボックス 873"/>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5" name="直線コネクタ 874"/>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76" name="テキスト ボックス 875"/>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7" name="直線コネクタ 87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78" name="テキスト ボックス 877"/>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0" name="直線コネクタ 879"/>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1"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2" name="直線コネクタ 881"/>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3"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4" name="直線コネクタ 883"/>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5" name="直線コネクタ 884"/>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86"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87" name="フローチャート : 判断 886"/>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8" name="直線コネクタ 887"/>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89" name="フローチャート : 判断 888"/>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160817</xdr:rowOff>
    </xdr:from>
    <xdr:ext cx="313932" cy="259045"/>
    <xdr:sp macro="" textlink="">
      <xdr:nvSpPr>
        <xdr:cNvPr id="890" name="テキスト ボックス 889"/>
        <xdr:cNvSpPr txBox="1"/>
      </xdr:nvSpPr>
      <xdr:spPr>
        <a:xfrm>
          <a:off x="21166333" y="16791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1" name="直線コネクタ 890"/>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892" name="フローチャート : 判断 891"/>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161960</xdr:rowOff>
    </xdr:from>
    <xdr:ext cx="313932" cy="259045"/>
    <xdr:sp macro="" textlink="">
      <xdr:nvSpPr>
        <xdr:cNvPr id="893" name="テキスト ボックス 892"/>
        <xdr:cNvSpPr txBox="1"/>
      </xdr:nvSpPr>
      <xdr:spPr>
        <a:xfrm>
          <a:off x="20277333" y="16792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4" name="直線コネクタ 893"/>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895" name="フローチャート : 判断 894"/>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163592</xdr:rowOff>
    </xdr:from>
    <xdr:ext cx="313932" cy="259045"/>
    <xdr:sp macro="" textlink="">
      <xdr:nvSpPr>
        <xdr:cNvPr id="896" name="テキスト ボックス 895"/>
        <xdr:cNvSpPr txBox="1"/>
      </xdr:nvSpPr>
      <xdr:spPr>
        <a:xfrm>
          <a:off x="19388333" y="1679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897" name="フローチャート : 判断 896"/>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159021</xdr:rowOff>
    </xdr:from>
    <xdr:ext cx="313932" cy="259045"/>
    <xdr:sp macro="" textlink="">
      <xdr:nvSpPr>
        <xdr:cNvPr id="898" name="テキスト ボックス 897"/>
        <xdr:cNvSpPr txBox="1"/>
      </xdr:nvSpPr>
      <xdr:spPr>
        <a:xfrm>
          <a:off x="18499333" y="16789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9" name="テキスト ボックス 89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0" name="テキスト ボックス 89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1" name="テキスト ボックス 90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2" name="テキスト ボックス 90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3" name="テキスト ボックス 90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4" name="円/楕円 903"/>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5"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6" name="円/楕円 905"/>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07" name="テキスト ボックス 906"/>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8" name="円/楕円 907"/>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09" name="テキスト ボックス 908"/>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0" name="円/楕円 909"/>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1" name="テキスト ボックス 910"/>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2" name="円/楕円 911"/>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3" name="テキスト ボックス 912"/>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4" name="正方形/長方形 9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5" name="正方形/長方形 9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6" name="テキスト ボックス 9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歳出決算総額は、住民一人当たり</a:t>
          </a:r>
          <a:r>
            <a:rPr kumimoji="1" lang="en-US" altLang="ja-JP" sz="1300">
              <a:solidFill>
                <a:schemeClr val="dk1"/>
              </a:solidFill>
              <a:effectLst/>
              <a:latin typeface="+mj-ea"/>
              <a:ea typeface="+mj-ea"/>
              <a:cs typeface="+mn-cs"/>
            </a:rPr>
            <a:t>620,817</a:t>
          </a:r>
          <a:r>
            <a:rPr kumimoji="1" lang="ja-JP" altLang="ja-JP" sz="1300">
              <a:solidFill>
                <a:schemeClr val="dk1"/>
              </a:solidFill>
              <a:effectLst/>
              <a:latin typeface="+mj-ea"/>
              <a:ea typeface="+mj-ea"/>
              <a:cs typeface="+mn-cs"/>
            </a:rPr>
            <a:t>円となっている。</a:t>
          </a:r>
          <a:endParaRPr kumimoji="1" lang="en-US" altLang="ja-JP" sz="1300">
            <a:solidFill>
              <a:schemeClr val="dk1"/>
            </a:solidFill>
            <a:effectLst/>
            <a:latin typeface="+mj-ea"/>
            <a:ea typeface="+mj-ea"/>
            <a:cs typeface="+mn-cs"/>
          </a:endParaRPr>
        </a:p>
        <a:p>
          <a:r>
            <a:rPr kumimoji="1" lang="ja-JP" altLang="en-US" sz="1300">
              <a:solidFill>
                <a:schemeClr val="dk1"/>
              </a:solidFill>
              <a:effectLst/>
              <a:latin typeface="+mj-ea"/>
              <a:ea typeface="+mj-ea"/>
              <a:cs typeface="+mn-cs"/>
            </a:rPr>
            <a:t>　</a:t>
          </a:r>
          <a:r>
            <a:rPr kumimoji="1" lang="ja-JP" altLang="ja-JP" sz="1300">
              <a:solidFill>
                <a:schemeClr val="dk1"/>
              </a:solidFill>
              <a:effectLst/>
              <a:latin typeface="+mj-ea"/>
              <a:ea typeface="+mj-ea"/>
              <a:cs typeface="+mn-cs"/>
            </a:rPr>
            <a:t>主な構成要素である人件費は、美祢市行政改革大綱の実施計画である集中改革プランの定員管理目標に沿って人件費の抑制に努め、行政組織の効率化を進め、市民ニーズや事業の動向に即応した組織構造の再構築や民間活力の導入により、人件費の削減を図っているところであり、年々減少傾向にある。</a:t>
          </a:r>
          <a:endParaRPr kumimoji="1" lang="en-US" altLang="ja-JP" sz="1300">
            <a:solidFill>
              <a:schemeClr val="dk1"/>
            </a:solidFill>
            <a:effectLst/>
            <a:latin typeface="+mj-ea"/>
            <a:ea typeface="+mj-ea"/>
            <a:cs typeface="+mn-cs"/>
          </a:endParaRPr>
        </a:p>
        <a:p>
          <a:r>
            <a:rPr kumimoji="1" lang="ja-JP" altLang="en-US" sz="1300">
              <a:solidFill>
                <a:schemeClr val="dk1"/>
              </a:solidFill>
              <a:effectLst/>
              <a:latin typeface="+mj-ea"/>
              <a:ea typeface="+mj-ea"/>
              <a:cs typeface="+mn-cs"/>
            </a:rPr>
            <a:t>　</a:t>
          </a:r>
          <a:r>
            <a:rPr kumimoji="1" lang="ja-JP" altLang="ja-JP" sz="1300">
              <a:solidFill>
                <a:schemeClr val="dk1"/>
              </a:solidFill>
              <a:effectLst/>
              <a:latin typeface="+mj-ea"/>
              <a:ea typeface="+mj-ea"/>
              <a:cs typeface="+mn-cs"/>
            </a:rPr>
            <a:t>もう一つ</a:t>
          </a:r>
          <a:r>
            <a:rPr kumimoji="1" lang="ja-JP" altLang="en-US" sz="1300">
              <a:solidFill>
                <a:schemeClr val="dk1"/>
              </a:solidFill>
              <a:effectLst/>
              <a:latin typeface="+mj-ea"/>
              <a:ea typeface="+mj-ea"/>
              <a:cs typeface="+mn-cs"/>
            </a:rPr>
            <a:t>の</a:t>
          </a:r>
          <a:r>
            <a:rPr kumimoji="1" lang="ja-JP" altLang="ja-JP" sz="1300">
              <a:solidFill>
                <a:schemeClr val="dk1"/>
              </a:solidFill>
              <a:effectLst/>
              <a:latin typeface="+mj-ea"/>
              <a:ea typeface="+mj-ea"/>
              <a:cs typeface="+mn-cs"/>
            </a:rPr>
            <a:t>主要な構成要素である補助費等は、ライフラインである水道事業や公共下水道事業への繰出金が多額であることや、市内に２つの公立病院を抱える病院事業への繰出しが多額であることが類似団体と比べ高い水準にある要因となっているが、経営改革のプラン等に沿って公営企業会計の健全化に取り組み、改善を図っていくこととしている。</a:t>
          </a:r>
          <a:endParaRPr lang="ja-JP" altLang="ja-JP" sz="1300">
            <a:effectLst/>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山口県美祢市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26,116
25,947
472.64
17,146,639
16,213,269
800,983
10,386,094
18,341,948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58.0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88265</xdr:rowOff>
    </xdr:from>
    <xdr:to>
      <xdr:col>6</xdr:col>
      <xdr:colOff>511175</xdr:colOff>
      <xdr:row>34</xdr:row>
      <xdr:rowOff>144082</xdr:rowOff>
    </xdr:to>
    <xdr:cxnSp macro="">
      <xdr:nvCxnSpPr>
        <xdr:cNvPr id="61" name="直線コネクタ 60"/>
        <xdr:cNvCxnSpPr/>
      </xdr:nvCxnSpPr>
      <xdr:spPr>
        <a:xfrm flipV="1">
          <a:off x="3797300" y="5917565"/>
          <a:ext cx="838200" cy="5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156862</xdr:rowOff>
    </xdr:from>
    <xdr:ext cx="469744" cy="259045"/>
    <xdr:sp macro="" textlink="">
      <xdr:nvSpPr>
        <xdr:cNvPr id="62" name="議会費平均値テキスト"/>
        <xdr:cNvSpPr txBox="1"/>
      </xdr:nvSpPr>
      <xdr:spPr>
        <a:xfrm>
          <a:off x="4686300" y="5986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126555</xdr:rowOff>
    </xdr:from>
    <xdr:to>
      <xdr:col>5</xdr:col>
      <xdr:colOff>358775</xdr:colOff>
      <xdr:row>34</xdr:row>
      <xdr:rowOff>144082</xdr:rowOff>
    </xdr:to>
    <xdr:cxnSp macro="">
      <xdr:nvCxnSpPr>
        <xdr:cNvPr id="64" name="直線コネクタ 63"/>
        <xdr:cNvCxnSpPr/>
      </xdr:nvCxnSpPr>
      <xdr:spPr>
        <a:xfrm>
          <a:off x="2908300" y="5955855"/>
          <a:ext cx="889000" cy="1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51943</xdr:rowOff>
    </xdr:from>
    <xdr:to>
      <xdr:col>5</xdr:col>
      <xdr:colOff>409575</xdr:colOff>
      <xdr:row>35</xdr:row>
      <xdr:rowOff>153543</xdr:rowOff>
    </xdr:to>
    <xdr:sp macro="" textlink="">
      <xdr:nvSpPr>
        <xdr:cNvPr id="65" name="フローチャート : 判断 64"/>
        <xdr:cNvSpPr/>
      </xdr:nvSpPr>
      <xdr:spPr>
        <a:xfrm>
          <a:off x="3746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144670</xdr:rowOff>
    </xdr:from>
    <xdr:ext cx="469744" cy="259045"/>
    <xdr:sp macro="" textlink="">
      <xdr:nvSpPr>
        <xdr:cNvPr id="66" name="テキスト ボックス 65"/>
        <xdr:cNvSpPr txBox="1"/>
      </xdr:nvSpPr>
      <xdr:spPr>
        <a:xfrm>
          <a:off x="3562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11493</xdr:rowOff>
    </xdr:from>
    <xdr:to>
      <xdr:col>4</xdr:col>
      <xdr:colOff>155575</xdr:colOff>
      <xdr:row>34</xdr:row>
      <xdr:rowOff>126555</xdr:rowOff>
    </xdr:to>
    <xdr:cxnSp macro="">
      <xdr:nvCxnSpPr>
        <xdr:cNvPr id="67" name="直線コネクタ 66"/>
        <xdr:cNvCxnSpPr/>
      </xdr:nvCxnSpPr>
      <xdr:spPr>
        <a:xfrm>
          <a:off x="2019300" y="5840793"/>
          <a:ext cx="889000" cy="11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65659</xdr:rowOff>
    </xdr:from>
    <xdr:to>
      <xdr:col>4</xdr:col>
      <xdr:colOff>206375</xdr:colOff>
      <xdr:row>35</xdr:row>
      <xdr:rowOff>167259</xdr:rowOff>
    </xdr:to>
    <xdr:sp macro="" textlink="">
      <xdr:nvSpPr>
        <xdr:cNvPr id="68" name="フローチャート : 判断 67"/>
        <xdr:cNvSpPr/>
      </xdr:nvSpPr>
      <xdr:spPr>
        <a:xfrm>
          <a:off x="2857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158386</xdr:rowOff>
    </xdr:from>
    <xdr:ext cx="469744" cy="259045"/>
    <xdr:sp macro="" textlink="">
      <xdr:nvSpPr>
        <xdr:cNvPr id="69" name="テキスト ボックス 68"/>
        <xdr:cNvSpPr txBox="1"/>
      </xdr:nvSpPr>
      <xdr:spPr>
        <a:xfrm>
          <a:off x="2673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159893</xdr:rowOff>
    </xdr:from>
    <xdr:to>
      <xdr:col>2</xdr:col>
      <xdr:colOff>638175</xdr:colOff>
      <xdr:row>34</xdr:row>
      <xdr:rowOff>11493</xdr:rowOff>
    </xdr:to>
    <xdr:cxnSp macro="">
      <xdr:nvCxnSpPr>
        <xdr:cNvPr id="70" name="直線コネクタ 69"/>
        <xdr:cNvCxnSpPr/>
      </xdr:nvCxnSpPr>
      <xdr:spPr>
        <a:xfrm>
          <a:off x="1130300" y="5474843"/>
          <a:ext cx="889000" cy="36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28702</xdr:rowOff>
    </xdr:from>
    <xdr:to>
      <xdr:col>3</xdr:col>
      <xdr:colOff>3175</xdr:colOff>
      <xdr:row>35</xdr:row>
      <xdr:rowOff>130302</xdr:rowOff>
    </xdr:to>
    <xdr:sp macro="" textlink="">
      <xdr:nvSpPr>
        <xdr:cNvPr id="71" name="フローチャート : 判断 70"/>
        <xdr:cNvSpPr/>
      </xdr:nvSpPr>
      <xdr:spPr>
        <a:xfrm>
          <a:off x="1968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121429</xdr:rowOff>
    </xdr:from>
    <xdr:ext cx="469744" cy="259045"/>
    <xdr:sp macro="" textlink="">
      <xdr:nvSpPr>
        <xdr:cNvPr id="72" name="テキスト ボックス 71"/>
        <xdr:cNvSpPr txBox="1"/>
      </xdr:nvSpPr>
      <xdr:spPr>
        <a:xfrm>
          <a:off x="1784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59372</xdr:rowOff>
    </xdr:from>
    <xdr:to>
      <xdr:col>1</xdr:col>
      <xdr:colOff>485775</xdr:colOff>
      <xdr:row>34</xdr:row>
      <xdr:rowOff>160972</xdr:rowOff>
    </xdr:to>
    <xdr:sp macro="" textlink="">
      <xdr:nvSpPr>
        <xdr:cNvPr id="73" name="フローチャート : 判断 72"/>
        <xdr:cNvSpPr/>
      </xdr:nvSpPr>
      <xdr:spPr>
        <a:xfrm>
          <a:off x="1079500" y="58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152099</xdr:rowOff>
    </xdr:from>
    <xdr:ext cx="469744" cy="259045"/>
    <xdr:sp macro="" textlink="">
      <xdr:nvSpPr>
        <xdr:cNvPr id="74" name="テキスト ボックス 73"/>
        <xdr:cNvSpPr txBox="1"/>
      </xdr:nvSpPr>
      <xdr:spPr>
        <a:xfrm>
          <a:off x="895427" y="598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37465</xdr:rowOff>
    </xdr:from>
    <xdr:to>
      <xdr:col>6</xdr:col>
      <xdr:colOff>561975</xdr:colOff>
      <xdr:row>34</xdr:row>
      <xdr:rowOff>139065</xdr:rowOff>
    </xdr:to>
    <xdr:sp macro="" textlink="">
      <xdr:nvSpPr>
        <xdr:cNvPr id="80" name="円/楕円 79"/>
        <xdr:cNvSpPr/>
      </xdr:nvSpPr>
      <xdr:spPr>
        <a:xfrm>
          <a:off x="4584700" y="586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60342</xdr:rowOff>
    </xdr:from>
    <xdr:ext cx="469744" cy="259045"/>
    <xdr:sp macro="" textlink="">
      <xdr:nvSpPr>
        <xdr:cNvPr id="81" name="議会費該当値テキスト"/>
        <xdr:cNvSpPr txBox="1"/>
      </xdr:nvSpPr>
      <xdr:spPr>
        <a:xfrm>
          <a:off x="4686300" y="571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6,270</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93282</xdr:rowOff>
    </xdr:from>
    <xdr:to>
      <xdr:col>5</xdr:col>
      <xdr:colOff>409575</xdr:colOff>
      <xdr:row>35</xdr:row>
      <xdr:rowOff>23432</xdr:rowOff>
    </xdr:to>
    <xdr:sp macro="" textlink="">
      <xdr:nvSpPr>
        <xdr:cNvPr id="82" name="円/楕円 81"/>
        <xdr:cNvSpPr/>
      </xdr:nvSpPr>
      <xdr:spPr>
        <a:xfrm>
          <a:off x="3746500" y="592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39959</xdr:rowOff>
    </xdr:from>
    <xdr:ext cx="469744" cy="259045"/>
    <xdr:sp macro="" textlink="">
      <xdr:nvSpPr>
        <xdr:cNvPr id="83" name="テキスト ボックス 82"/>
        <xdr:cNvSpPr txBox="1"/>
      </xdr:nvSpPr>
      <xdr:spPr>
        <a:xfrm>
          <a:off x="3562427" y="569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5,977</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75755</xdr:rowOff>
    </xdr:from>
    <xdr:to>
      <xdr:col>4</xdr:col>
      <xdr:colOff>206375</xdr:colOff>
      <xdr:row>35</xdr:row>
      <xdr:rowOff>5905</xdr:rowOff>
    </xdr:to>
    <xdr:sp macro="" textlink="">
      <xdr:nvSpPr>
        <xdr:cNvPr id="84" name="円/楕円 83"/>
        <xdr:cNvSpPr/>
      </xdr:nvSpPr>
      <xdr:spPr>
        <a:xfrm>
          <a:off x="2857500" y="590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22432</xdr:rowOff>
    </xdr:from>
    <xdr:ext cx="469744" cy="259045"/>
    <xdr:sp macro="" textlink="">
      <xdr:nvSpPr>
        <xdr:cNvPr id="85" name="テキスト ボックス 84"/>
        <xdr:cNvSpPr txBox="1"/>
      </xdr:nvSpPr>
      <xdr:spPr>
        <a:xfrm>
          <a:off x="2673427" y="568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6,069</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132143</xdr:rowOff>
    </xdr:from>
    <xdr:to>
      <xdr:col>3</xdr:col>
      <xdr:colOff>3175</xdr:colOff>
      <xdr:row>34</xdr:row>
      <xdr:rowOff>62293</xdr:rowOff>
    </xdr:to>
    <xdr:sp macro="" textlink="">
      <xdr:nvSpPr>
        <xdr:cNvPr id="86" name="円/楕円 85"/>
        <xdr:cNvSpPr/>
      </xdr:nvSpPr>
      <xdr:spPr>
        <a:xfrm>
          <a:off x="1968500" y="578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78820</xdr:rowOff>
    </xdr:from>
    <xdr:ext cx="469744" cy="259045"/>
    <xdr:sp macro="" textlink="">
      <xdr:nvSpPr>
        <xdr:cNvPr id="87" name="テキスト ボックス 86"/>
        <xdr:cNvSpPr txBox="1"/>
      </xdr:nvSpPr>
      <xdr:spPr>
        <a:xfrm>
          <a:off x="1784427" y="556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6,673</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109093</xdr:rowOff>
    </xdr:from>
    <xdr:to>
      <xdr:col>1</xdr:col>
      <xdr:colOff>485775</xdr:colOff>
      <xdr:row>32</xdr:row>
      <xdr:rowOff>39243</xdr:rowOff>
    </xdr:to>
    <xdr:sp macro="" textlink="">
      <xdr:nvSpPr>
        <xdr:cNvPr id="88" name="円/楕円 87"/>
        <xdr:cNvSpPr/>
      </xdr:nvSpPr>
      <xdr:spPr>
        <a:xfrm>
          <a:off x="1079500" y="542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55770</xdr:rowOff>
    </xdr:from>
    <xdr:ext cx="469744" cy="259045"/>
    <xdr:sp macro="" textlink="">
      <xdr:nvSpPr>
        <xdr:cNvPr id="89" name="テキスト ボックス 88"/>
        <xdr:cNvSpPr txBox="1"/>
      </xdr:nvSpPr>
      <xdr:spPr>
        <a:xfrm>
          <a:off x="895427" y="519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58,486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156344</xdr:rowOff>
    </xdr:from>
    <xdr:to>
      <xdr:col>6</xdr:col>
      <xdr:colOff>511175</xdr:colOff>
      <xdr:row>58</xdr:row>
      <xdr:rowOff>22158</xdr:rowOff>
    </xdr:to>
    <xdr:cxnSp macro="">
      <xdr:nvCxnSpPr>
        <xdr:cNvPr id="118" name="直線コネクタ 117"/>
        <xdr:cNvCxnSpPr/>
      </xdr:nvCxnSpPr>
      <xdr:spPr>
        <a:xfrm>
          <a:off x="3797300" y="9928994"/>
          <a:ext cx="838200" cy="3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157763</xdr:rowOff>
    </xdr:from>
    <xdr:ext cx="534377" cy="259045"/>
    <xdr:sp macro="" textlink="">
      <xdr:nvSpPr>
        <xdr:cNvPr id="119" name="総務費平均値テキスト"/>
        <xdr:cNvSpPr txBox="1"/>
      </xdr:nvSpPr>
      <xdr:spPr>
        <a:xfrm>
          <a:off x="4686300" y="993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156344</xdr:rowOff>
    </xdr:from>
    <xdr:to>
      <xdr:col>5</xdr:col>
      <xdr:colOff>358775</xdr:colOff>
      <xdr:row>57</xdr:row>
      <xdr:rowOff>170277</xdr:rowOff>
    </xdr:to>
    <xdr:cxnSp macro="">
      <xdr:nvCxnSpPr>
        <xdr:cNvPr id="121" name="直線コネクタ 120"/>
        <xdr:cNvCxnSpPr/>
      </xdr:nvCxnSpPr>
      <xdr:spPr>
        <a:xfrm flipV="1">
          <a:off x="2908300" y="9928994"/>
          <a:ext cx="889000" cy="1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165653</xdr:rowOff>
    </xdr:from>
    <xdr:to>
      <xdr:col>5</xdr:col>
      <xdr:colOff>409575</xdr:colOff>
      <xdr:row>58</xdr:row>
      <xdr:rowOff>95803</xdr:rowOff>
    </xdr:to>
    <xdr:sp macro="" textlink="">
      <xdr:nvSpPr>
        <xdr:cNvPr id="122" name="フローチャート : 判断 121"/>
        <xdr:cNvSpPr/>
      </xdr:nvSpPr>
      <xdr:spPr>
        <a:xfrm>
          <a:off x="3746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86930</xdr:rowOff>
    </xdr:from>
    <xdr:ext cx="534377" cy="259045"/>
    <xdr:sp macro="" textlink="">
      <xdr:nvSpPr>
        <xdr:cNvPr id="123" name="テキスト ボックス 122"/>
        <xdr:cNvSpPr txBox="1"/>
      </xdr:nvSpPr>
      <xdr:spPr>
        <a:xfrm>
          <a:off x="3530111" y="1003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170277</xdr:rowOff>
    </xdr:from>
    <xdr:to>
      <xdr:col>4</xdr:col>
      <xdr:colOff>155575</xdr:colOff>
      <xdr:row>58</xdr:row>
      <xdr:rowOff>27078</xdr:rowOff>
    </xdr:to>
    <xdr:cxnSp macro="">
      <xdr:nvCxnSpPr>
        <xdr:cNvPr id="124" name="直線コネクタ 123"/>
        <xdr:cNvCxnSpPr/>
      </xdr:nvCxnSpPr>
      <xdr:spPr>
        <a:xfrm flipV="1">
          <a:off x="2019300" y="9942927"/>
          <a:ext cx="889000" cy="2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6675</xdr:rowOff>
    </xdr:from>
    <xdr:to>
      <xdr:col>4</xdr:col>
      <xdr:colOff>206375</xdr:colOff>
      <xdr:row>58</xdr:row>
      <xdr:rowOff>108275</xdr:rowOff>
    </xdr:to>
    <xdr:sp macro="" textlink="">
      <xdr:nvSpPr>
        <xdr:cNvPr id="125" name="フローチャート : 判断 124"/>
        <xdr:cNvSpPr/>
      </xdr:nvSpPr>
      <xdr:spPr>
        <a:xfrm>
          <a:off x="2857500" y="99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99402</xdr:rowOff>
    </xdr:from>
    <xdr:ext cx="534377" cy="259045"/>
    <xdr:sp macro="" textlink="">
      <xdr:nvSpPr>
        <xdr:cNvPr id="126" name="テキスト ボックス 125"/>
        <xdr:cNvSpPr txBox="1"/>
      </xdr:nvSpPr>
      <xdr:spPr>
        <a:xfrm>
          <a:off x="2641111" y="100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16944</xdr:rowOff>
    </xdr:from>
    <xdr:to>
      <xdr:col>2</xdr:col>
      <xdr:colOff>638175</xdr:colOff>
      <xdr:row>58</xdr:row>
      <xdr:rowOff>27078</xdr:rowOff>
    </xdr:to>
    <xdr:cxnSp macro="">
      <xdr:nvCxnSpPr>
        <xdr:cNvPr id="127" name="直線コネクタ 126"/>
        <xdr:cNvCxnSpPr/>
      </xdr:nvCxnSpPr>
      <xdr:spPr>
        <a:xfrm>
          <a:off x="1130300" y="9961044"/>
          <a:ext cx="8890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126358</xdr:rowOff>
    </xdr:from>
    <xdr:to>
      <xdr:col>3</xdr:col>
      <xdr:colOff>3175</xdr:colOff>
      <xdr:row>58</xdr:row>
      <xdr:rowOff>56508</xdr:rowOff>
    </xdr:to>
    <xdr:sp macro="" textlink="">
      <xdr:nvSpPr>
        <xdr:cNvPr id="128" name="フローチャート : 判断 127"/>
        <xdr:cNvSpPr/>
      </xdr:nvSpPr>
      <xdr:spPr>
        <a:xfrm>
          <a:off x="1968500" y="98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73035</xdr:rowOff>
    </xdr:from>
    <xdr:ext cx="599010" cy="259045"/>
    <xdr:sp macro="" textlink="">
      <xdr:nvSpPr>
        <xdr:cNvPr id="129" name="テキスト ボックス 128"/>
        <xdr:cNvSpPr txBox="1"/>
      </xdr:nvSpPr>
      <xdr:spPr>
        <a:xfrm>
          <a:off x="1719794" y="967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14685</xdr:rowOff>
    </xdr:from>
    <xdr:to>
      <xdr:col>1</xdr:col>
      <xdr:colOff>485775</xdr:colOff>
      <xdr:row>58</xdr:row>
      <xdr:rowOff>116285</xdr:rowOff>
    </xdr:to>
    <xdr:sp macro="" textlink="">
      <xdr:nvSpPr>
        <xdr:cNvPr id="130" name="フローチャート : 判断 129"/>
        <xdr:cNvSpPr/>
      </xdr:nvSpPr>
      <xdr:spPr>
        <a:xfrm>
          <a:off x="1079500" y="99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107412</xdr:rowOff>
    </xdr:from>
    <xdr:ext cx="534377" cy="259045"/>
    <xdr:sp macro="" textlink="">
      <xdr:nvSpPr>
        <xdr:cNvPr id="131" name="テキスト ボックス 130"/>
        <xdr:cNvSpPr txBox="1"/>
      </xdr:nvSpPr>
      <xdr:spPr>
        <a:xfrm>
          <a:off x="863111" y="1005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142808</xdr:rowOff>
    </xdr:from>
    <xdr:to>
      <xdr:col>6</xdr:col>
      <xdr:colOff>561975</xdr:colOff>
      <xdr:row>58</xdr:row>
      <xdr:rowOff>72958</xdr:rowOff>
    </xdr:to>
    <xdr:sp macro="" textlink="">
      <xdr:nvSpPr>
        <xdr:cNvPr id="137" name="円/楕円 136"/>
        <xdr:cNvSpPr/>
      </xdr:nvSpPr>
      <xdr:spPr>
        <a:xfrm>
          <a:off x="4584700" y="991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165685</xdr:rowOff>
    </xdr:from>
    <xdr:ext cx="599010" cy="259045"/>
    <xdr:sp macro="" textlink="">
      <xdr:nvSpPr>
        <xdr:cNvPr id="138" name="総務費該当値テキスト"/>
        <xdr:cNvSpPr txBox="1"/>
      </xdr:nvSpPr>
      <xdr:spPr>
        <a:xfrm>
          <a:off x="4686300" y="9766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101,702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105544</xdr:rowOff>
    </xdr:from>
    <xdr:to>
      <xdr:col>5</xdr:col>
      <xdr:colOff>409575</xdr:colOff>
      <xdr:row>58</xdr:row>
      <xdr:rowOff>35694</xdr:rowOff>
    </xdr:to>
    <xdr:sp macro="" textlink="">
      <xdr:nvSpPr>
        <xdr:cNvPr id="139" name="円/楕円 138"/>
        <xdr:cNvSpPr/>
      </xdr:nvSpPr>
      <xdr:spPr>
        <a:xfrm>
          <a:off x="3746500" y="987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52221</xdr:rowOff>
    </xdr:from>
    <xdr:ext cx="599010" cy="259045"/>
    <xdr:sp macro="" textlink="">
      <xdr:nvSpPr>
        <xdr:cNvPr id="140" name="テキスト ボックス 139"/>
        <xdr:cNvSpPr txBox="1"/>
      </xdr:nvSpPr>
      <xdr:spPr>
        <a:xfrm>
          <a:off x="3497794" y="9653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121,263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119477</xdr:rowOff>
    </xdr:from>
    <xdr:to>
      <xdr:col>4</xdr:col>
      <xdr:colOff>206375</xdr:colOff>
      <xdr:row>58</xdr:row>
      <xdr:rowOff>49627</xdr:rowOff>
    </xdr:to>
    <xdr:sp macro="" textlink="">
      <xdr:nvSpPr>
        <xdr:cNvPr id="141" name="円/楕円 140"/>
        <xdr:cNvSpPr/>
      </xdr:nvSpPr>
      <xdr:spPr>
        <a:xfrm>
          <a:off x="2857500" y="989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66154</xdr:rowOff>
    </xdr:from>
    <xdr:ext cx="599010" cy="259045"/>
    <xdr:sp macro="" textlink="">
      <xdr:nvSpPr>
        <xdr:cNvPr id="142" name="テキスト ボックス 141"/>
        <xdr:cNvSpPr txBox="1"/>
      </xdr:nvSpPr>
      <xdr:spPr>
        <a:xfrm>
          <a:off x="2608794" y="9667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113,949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147728</xdr:rowOff>
    </xdr:from>
    <xdr:to>
      <xdr:col>3</xdr:col>
      <xdr:colOff>3175</xdr:colOff>
      <xdr:row>58</xdr:row>
      <xdr:rowOff>77878</xdr:rowOff>
    </xdr:to>
    <xdr:sp macro="" textlink="">
      <xdr:nvSpPr>
        <xdr:cNvPr id="143" name="円/楕円 142"/>
        <xdr:cNvSpPr/>
      </xdr:nvSpPr>
      <xdr:spPr>
        <a:xfrm>
          <a:off x="1968500" y="99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69005</xdr:rowOff>
    </xdr:from>
    <xdr:ext cx="534377" cy="259045"/>
    <xdr:sp macro="" textlink="">
      <xdr:nvSpPr>
        <xdr:cNvPr id="144" name="テキスト ボックス 143"/>
        <xdr:cNvSpPr txBox="1"/>
      </xdr:nvSpPr>
      <xdr:spPr>
        <a:xfrm>
          <a:off x="1752111" y="1001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99,119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137594</xdr:rowOff>
    </xdr:from>
    <xdr:to>
      <xdr:col>1</xdr:col>
      <xdr:colOff>485775</xdr:colOff>
      <xdr:row>58</xdr:row>
      <xdr:rowOff>67744</xdr:rowOff>
    </xdr:to>
    <xdr:sp macro="" textlink="">
      <xdr:nvSpPr>
        <xdr:cNvPr id="145" name="円/楕円 144"/>
        <xdr:cNvSpPr/>
      </xdr:nvSpPr>
      <xdr:spPr>
        <a:xfrm>
          <a:off x="1079500" y="991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84271</xdr:rowOff>
    </xdr:from>
    <xdr:ext cx="599010" cy="259045"/>
    <xdr:sp macro="" textlink="">
      <xdr:nvSpPr>
        <xdr:cNvPr id="146" name="テキスト ボックス 145"/>
        <xdr:cNvSpPr txBox="1"/>
      </xdr:nvSpPr>
      <xdr:spPr>
        <a:xfrm>
          <a:off x="830794" y="968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104,439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146,380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89895</xdr:rowOff>
    </xdr:from>
    <xdr:to>
      <xdr:col>6</xdr:col>
      <xdr:colOff>511175</xdr:colOff>
      <xdr:row>76</xdr:row>
      <xdr:rowOff>145103</xdr:rowOff>
    </xdr:to>
    <xdr:cxnSp macro="">
      <xdr:nvCxnSpPr>
        <xdr:cNvPr id="176" name="直線コネクタ 175"/>
        <xdr:cNvCxnSpPr/>
      </xdr:nvCxnSpPr>
      <xdr:spPr>
        <a:xfrm flipV="1">
          <a:off x="3797300" y="13120095"/>
          <a:ext cx="838200" cy="5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9272</xdr:rowOff>
    </xdr:from>
    <xdr:ext cx="599010" cy="259045"/>
    <xdr:sp macro="" textlink="">
      <xdr:nvSpPr>
        <xdr:cNvPr id="177" name="民生費平均値テキスト"/>
        <xdr:cNvSpPr txBox="1"/>
      </xdr:nvSpPr>
      <xdr:spPr>
        <a:xfrm>
          <a:off x="4686300" y="12868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137948</xdr:rowOff>
    </xdr:from>
    <xdr:to>
      <xdr:col>5</xdr:col>
      <xdr:colOff>358775</xdr:colOff>
      <xdr:row>76</xdr:row>
      <xdr:rowOff>145103</xdr:rowOff>
    </xdr:to>
    <xdr:cxnSp macro="">
      <xdr:nvCxnSpPr>
        <xdr:cNvPr id="179" name="直線コネクタ 178"/>
        <xdr:cNvCxnSpPr/>
      </xdr:nvCxnSpPr>
      <xdr:spPr>
        <a:xfrm>
          <a:off x="2908300" y="13168148"/>
          <a:ext cx="889000" cy="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80" name="フローチャート : 判断 179"/>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161566</xdr:rowOff>
    </xdr:from>
    <xdr:ext cx="599010" cy="259045"/>
    <xdr:sp macro="" textlink="">
      <xdr:nvSpPr>
        <xdr:cNvPr id="181" name="テキスト ボックス 180"/>
        <xdr:cNvSpPr txBox="1"/>
      </xdr:nvSpPr>
      <xdr:spPr>
        <a:xfrm>
          <a:off x="3497794"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137948</xdr:rowOff>
    </xdr:from>
    <xdr:to>
      <xdr:col>4</xdr:col>
      <xdr:colOff>155575</xdr:colOff>
      <xdr:row>77</xdr:row>
      <xdr:rowOff>50538</xdr:rowOff>
    </xdr:to>
    <xdr:cxnSp macro="">
      <xdr:nvCxnSpPr>
        <xdr:cNvPr id="182" name="直線コネクタ 181"/>
        <xdr:cNvCxnSpPr/>
      </xdr:nvCxnSpPr>
      <xdr:spPr>
        <a:xfrm flipV="1">
          <a:off x="2019300" y="13168148"/>
          <a:ext cx="889000" cy="8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3" name="フローチャート : 判断 182"/>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17221</xdr:rowOff>
    </xdr:from>
    <xdr:ext cx="599010" cy="259045"/>
    <xdr:sp macro="" textlink="">
      <xdr:nvSpPr>
        <xdr:cNvPr id="184" name="テキスト ボックス 183"/>
        <xdr:cNvSpPr txBox="1"/>
      </xdr:nvSpPr>
      <xdr:spPr>
        <a:xfrm>
          <a:off x="2608794"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32183</xdr:rowOff>
    </xdr:from>
    <xdr:to>
      <xdr:col>2</xdr:col>
      <xdr:colOff>638175</xdr:colOff>
      <xdr:row>77</xdr:row>
      <xdr:rowOff>50538</xdr:rowOff>
    </xdr:to>
    <xdr:cxnSp macro="">
      <xdr:nvCxnSpPr>
        <xdr:cNvPr id="185" name="直線コネクタ 184"/>
        <xdr:cNvCxnSpPr/>
      </xdr:nvCxnSpPr>
      <xdr:spPr>
        <a:xfrm>
          <a:off x="1130300" y="13233833"/>
          <a:ext cx="889000" cy="18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6" name="フローチャート : 判断 185"/>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37375</xdr:rowOff>
    </xdr:from>
    <xdr:ext cx="599010" cy="259045"/>
    <xdr:sp macro="" textlink="">
      <xdr:nvSpPr>
        <xdr:cNvPr id="187" name="テキスト ボックス 186"/>
        <xdr:cNvSpPr txBox="1"/>
      </xdr:nvSpPr>
      <xdr:spPr>
        <a:xfrm>
          <a:off x="1719794" y="1289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8" name="フローチャート : 判断 187"/>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22752</xdr:rowOff>
    </xdr:from>
    <xdr:ext cx="599010" cy="259045"/>
    <xdr:sp macro="" textlink="">
      <xdr:nvSpPr>
        <xdr:cNvPr id="189" name="テキスト ボックス 188"/>
        <xdr:cNvSpPr txBox="1"/>
      </xdr:nvSpPr>
      <xdr:spPr>
        <a:xfrm>
          <a:off x="830794" y="1288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39095</xdr:rowOff>
    </xdr:from>
    <xdr:to>
      <xdr:col>6</xdr:col>
      <xdr:colOff>561975</xdr:colOff>
      <xdr:row>76</xdr:row>
      <xdr:rowOff>140695</xdr:rowOff>
    </xdr:to>
    <xdr:sp macro="" textlink="">
      <xdr:nvSpPr>
        <xdr:cNvPr id="195" name="円/楕円 194"/>
        <xdr:cNvSpPr/>
      </xdr:nvSpPr>
      <xdr:spPr>
        <a:xfrm>
          <a:off x="4584700" y="1306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17522</xdr:rowOff>
    </xdr:from>
    <xdr:ext cx="599010" cy="259045"/>
    <xdr:sp macro="" textlink="">
      <xdr:nvSpPr>
        <xdr:cNvPr id="196" name="民生費該当値テキスト"/>
        <xdr:cNvSpPr txBox="1"/>
      </xdr:nvSpPr>
      <xdr:spPr>
        <a:xfrm>
          <a:off x="4686300" y="13047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161,536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94303</xdr:rowOff>
    </xdr:from>
    <xdr:to>
      <xdr:col>5</xdr:col>
      <xdr:colOff>409575</xdr:colOff>
      <xdr:row>77</xdr:row>
      <xdr:rowOff>24453</xdr:rowOff>
    </xdr:to>
    <xdr:sp macro="" textlink="">
      <xdr:nvSpPr>
        <xdr:cNvPr id="197" name="円/楕円 196"/>
        <xdr:cNvSpPr/>
      </xdr:nvSpPr>
      <xdr:spPr>
        <a:xfrm>
          <a:off x="3746500" y="1312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15580</xdr:rowOff>
    </xdr:from>
    <xdr:ext cx="599010" cy="259045"/>
    <xdr:sp macro="" textlink="">
      <xdr:nvSpPr>
        <xdr:cNvPr id="198" name="テキスト ボックス 197"/>
        <xdr:cNvSpPr txBox="1"/>
      </xdr:nvSpPr>
      <xdr:spPr>
        <a:xfrm>
          <a:off x="3497794" y="13217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154,291</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87148</xdr:rowOff>
    </xdr:from>
    <xdr:to>
      <xdr:col>4</xdr:col>
      <xdr:colOff>206375</xdr:colOff>
      <xdr:row>77</xdr:row>
      <xdr:rowOff>17298</xdr:rowOff>
    </xdr:to>
    <xdr:sp macro="" textlink="">
      <xdr:nvSpPr>
        <xdr:cNvPr id="199" name="円/楕円 198"/>
        <xdr:cNvSpPr/>
      </xdr:nvSpPr>
      <xdr:spPr>
        <a:xfrm>
          <a:off x="2857500" y="1311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8425</xdr:rowOff>
    </xdr:from>
    <xdr:ext cx="599010" cy="259045"/>
    <xdr:sp macro="" textlink="">
      <xdr:nvSpPr>
        <xdr:cNvPr id="200" name="テキスト ボックス 199"/>
        <xdr:cNvSpPr txBox="1"/>
      </xdr:nvSpPr>
      <xdr:spPr>
        <a:xfrm>
          <a:off x="2608794" y="1321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155,230</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171188</xdr:rowOff>
    </xdr:from>
    <xdr:to>
      <xdr:col>3</xdr:col>
      <xdr:colOff>3175</xdr:colOff>
      <xdr:row>77</xdr:row>
      <xdr:rowOff>101338</xdr:rowOff>
    </xdr:to>
    <xdr:sp macro="" textlink="">
      <xdr:nvSpPr>
        <xdr:cNvPr id="201" name="円/楕円 200"/>
        <xdr:cNvSpPr/>
      </xdr:nvSpPr>
      <xdr:spPr>
        <a:xfrm>
          <a:off x="1968500" y="1320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92465</xdr:rowOff>
    </xdr:from>
    <xdr:ext cx="599010" cy="259045"/>
    <xdr:sp macro="" textlink="">
      <xdr:nvSpPr>
        <xdr:cNvPr id="202" name="テキスト ボックス 201"/>
        <xdr:cNvSpPr txBox="1"/>
      </xdr:nvSpPr>
      <xdr:spPr>
        <a:xfrm>
          <a:off x="1719794" y="13294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144,201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152833</xdr:rowOff>
    </xdr:from>
    <xdr:to>
      <xdr:col>1</xdr:col>
      <xdr:colOff>485775</xdr:colOff>
      <xdr:row>77</xdr:row>
      <xdr:rowOff>82983</xdr:rowOff>
    </xdr:to>
    <xdr:sp macro="" textlink="">
      <xdr:nvSpPr>
        <xdr:cNvPr id="203" name="円/楕円 202"/>
        <xdr:cNvSpPr/>
      </xdr:nvSpPr>
      <xdr:spPr>
        <a:xfrm>
          <a:off x="1079500" y="1318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74110</xdr:rowOff>
    </xdr:from>
    <xdr:ext cx="599010" cy="259045"/>
    <xdr:sp macro="" textlink="">
      <xdr:nvSpPr>
        <xdr:cNvPr id="204" name="テキスト ボックス 203"/>
        <xdr:cNvSpPr txBox="1"/>
      </xdr:nvSpPr>
      <xdr:spPr>
        <a:xfrm>
          <a:off x="830794" y="13275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146,610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40,634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108621</xdr:rowOff>
    </xdr:from>
    <xdr:to>
      <xdr:col>6</xdr:col>
      <xdr:colOff>511175</xdr:colOff>
      <xdr:row>94</xdr:row>
      <xdr:rowOff>119311</xdr:rowOff>
    </xdr:to>
    <xdr:cxnSp macro="">
      <xdr:nvCxnSpPr>
        <xdr:cNvPr id="235" name="直線コネクタ 234"/>
        <xdr:cNvCxnSpPr/>
      </xdr:nvCxnSpPr>
      <xdr:spPr>
        <a:xfrm>
          <a:off x="3797300" y="16224921"/>
          <a:ext cx="838200" cy="1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154064</xdr:rowOff>
    </xdr:from>
    <xdr:ext cx="534377" cy="259045"/>
    <xdr:sp macro="" textlink="">
      <xdr:nvSpPr>
        <xdr:cNvPr id="236" name="衛生費平均値テキスト"/>
        <xdr:cNvSpPr txBox="1"/>
      </xdr:nvSpPr>
      <xdr:spPr>
        <a:xfrm>
          <a:off x="4686300" y="16441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108621</xdr:rowOff>
    </xdr:from>
    <xdr:to>
      <xdr:col>5</xdr:col>
      <xdr:colOff>358775</xdr:colOff>
      <xdr:row>94</xdr:row>
      <xdr:rowOff>159762</xdr:rowOff>
    </xdr:to>
    <xdr:cxnSp macro="">
      <xdr:nvCxnSpPr>
        <xdr:cNvPr id="238" name="直線コネクタ 237"/>
        <xdr:cNvCxnSpPr/>
      </xdr:nvCxnSpPr>
      <xdr:spPr>
        <a:xfrm flipV="1">
          <a:off x="2908300" y="16224921"/>
          <a:ext cx="889000" cy="5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16565</xdr:rowOff>
    </xdr:from>
    <xdr:to>
      <xdr:col>5</xdr:col>
      <xdr:colOff>409575</xdr:colOff>
      <xdr:row>96</xdr:row>
      <xdr:rowOff>118165</xdr:rowOff>
    </xdr:to>
    <xdr:sp macro="" textlink="">
      <xdr:nvSpPr>
        <xdr:cNvPr id="239" name="フローチャート : 判断 238"/>
        <xdr:cNvSpPr/>
      </xdr:nvSpPr>
      <xdr:spPr>
        <a:xfrm>
          <a:off x="3746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109292</xdr:rowOff>
    </xdr:from>
    <xdr:ext cx="534377" cy="259045"/>
    <xdr:sp macro="" textlink="">
      <xdr:nvSpPr>
        <xdr:cNvPr id="240" name="テキスト ボックス 239"/>
        <xdr:cNvSpPr txBox="1"/>
      </xdr:nvSpPr>
      <xdr:spPr>
        <a:xfrm>
          <a:off x="3530111" y="165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158466</xdr:rowOff>
    </xdr:from>
    <xdr:to>
      <xdr:col>4</xdr:col>
      <xdr:colOff>155575</xdr:colOff>
      <xdr:row>94</xdr:row>
      <xdr:rowOff>159762</xdr:rowOff>
    </xdr:to>
    <xdr:cxnSp macro="">
      <xdr:nvCxnSpPr>
        <xdr:cNvPr id="241" name="直線コネクタ 240"/>
        <xdr:cNvCxnSpPr/>
      </xdr:nvCxnSpPr>
      <xdr:spPr>
        <a:xfrm>
          <a:off x="2019300" y="16274766"/>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53434</xdr:rowOff>
    </xdr:from>
    <xdr:to>
      <xdr:col>4</xdr:col>
      <xdr:colOff>206375</xdr:colOff>
      <xdr:row>96</xdr:row>
      <xdr:rowOff>155034</xdr:rowOff>
    </xdr:to>
    <xdr:sp macro="" textlink="">
      <xdr:nvSpPr>
        <xdr:cNvPr id="242" name="フローチャート : 判断 241"/>
        <xdr:cNvSpPr/>
      </xdr:nvSpPr>
      <xdr:spPr>
        <a:xfrm>
          <a:off x="2857500" y="1651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146161</xdr:rowOff>
    </xdr:from>
    <xdr:ext cx="534377" cy="259045"/>
    <xdr:sp macro="" textlink="">
      <xdr:nvSpPr>
        <xdr:cNvPr id="243" name="テキスト ボックス 242"/>
        <xdr:cNvSpPr txBox="1"/>
      </xdr:nvSpPr>
      <xdr:spPr>
        <a:xfrm>
          <a:off x="2641111" y="1660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158466</xdr:rowOff>
    </xdr:from>
    <xdr:to>
      <xdr:col>2</xdr:col>
      <xdr:colOff>638175</xdr:colOff>
      <xdr:row>94</xdr:row>
      <xdr:rowOff>168743</xdr:rowOff>
    </xdr:to>
    <xdr:cxnSp macro="">
      <xdr:nvCxnSpPr>
        <xdr:cNvPr id="244" name="直線コネクタ 243"/>
        <xdr:cNvCxnSpPr/>
      </xdr:nvCxnSpPr>
      <xdr:spPr>
        <a:xfrm flipV="1">
          <a:off x="1130300" y="16274766"/>
          <a:ext cx="889000" cy="1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59051</xdr:rowOff>
    </xdr:from>
    <xdr:to>
      <xdr:col>3</xdr:col>
      <xdr:colOff>3175</xdr:colOff>
      <xdr:row>96</xdr:row>
      <xdr:rowOff>160651</xdr:rowOff>
    </xdr:to>
    <xdr:sp macro="" textlink="">
      <xdr:nvSpPr>
        <xdr:cNvPr id="245" name="フローチャート : 判断 244"/>
        <xdr:cNvSpPr/>
      </xdr:nvSpPr>
      <xdr:spPr>
        <a:xfrm>
          <a:off x="1968500" y="1651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151778</xdr:rowOff>
    </xdr:from>
    <xdr:ext cx="534377" cy="259045"/>
    <xdr:sp macro="" textlink="">
      <xdr:nvSpPr>
        <xdr:cNvPr id="246" name="テキスト ボックス 245"/>
        <xdr:cNvSpPr txBox="1"/>
      </xdr:nvSpPr>
      <xdr:spPr>
        <a:xfrm>
          <a:off x="1752111" y="166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57843</xdr:rowOff>
    </xdr:from>
    <xdr:to>
      <xdr:col>1</xdr:col>
      <xdr:colOff>485775</xdr:colOff>
      <xdr:row>96</xdr:row>
      <xdr:rowOff>159443</xdr:rowOff>
    </xdr:to>
    <xdr:sp macro="" textlink="">
      <xdr:nvSpPr>
        <xdr:cNvPr id="247" name="フローチャート : 判断 246"/>
        <xdr:cNvSpPr/>
      </xdr:nvSpPr>
      <xdr:spPr>
        <a:xfrm>
          <a:off x="1079500" y="165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150570</xdr:rowOff>
    </xdr:from>
    <xdr:ext cx="534377" cy="259045"/>
    <xdr:sp macro="" textlink="">
      <xdr:nvSpPr>
        <xdr:cNvPr id="248" name="テキスト ボックス 247"/>
        <xdr:cNvSpPr txBox="1"/>
      </xdr:nvSpPr>
      <xdr:spPr>
        <a:xfrm>
          <a:off x="863111" y="1660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68511</xdr:rowOff>
    </xdr:from>
    <xdr:to>
      <xdr:col>6</xdr:col>
      <xdr:colOff>561975</xdr:colOff>
      <xdr:row>94</xdr:row>
      <xdr:rowOff>170111</xdr:rowOff>
    </xdr:to>
    <xdr:sp macro="" textlink="">
      <xdr:nvSpPr>
        <xdr:cNvPr id="254" name="円/楕円 253"/>
        <xdr:cNvSpPr/>
      </xdr:nvSpPr>
      <xdr:spPr>
        <a:xfrm>
          <a:off x="4584700" y="1618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91388</xdr:rowOff>
    </xdr:from>
    <xdr:ext cx="534377" cy="259045"/>
    <xdr:sp macro="" textlink="">
      <xdr:nvSpPr>
        <xdr:cNvPr id="255" name="衛生費該当値テキスト"/>
        <xdr:cNvSpPr txBox="1"/>
      </xdr:nvSpPr>
      <xdr:spPr>
        <a:xfrm>
          <a:off x="4686300" y="1603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76,873</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57821</xdr:rowOff>
    </xdr:from>
    <xdr:to>
      <xdr:col>5</xdr:col>
      <xdr:colOff>409575</xdr:colOff>
      <xdr:row>94</xdr:row>
      <xdr:rowOff>159421</xdr:rowOff>
    </xdr:to>
    <xdr:sp macro="" textlink="">
      <xdr:nvSpPr>
        <xdr:cNvPr id="256" name="円/楕円 255"/>
        <xdr:cNvSpPr/>
      </xdr:nvSpPr>
      <xdr:spPr>
        <a:xfrm>
          <a:off x="3746500" y="1617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4498</xdr:rowOff>
    </xdr:from>
    <xdr:ext cx="534377" cy="259045"/>
    <xdr:sp macro="" textlink="">
      <xdr:nvSpPr>
        <xdr:cNvPr id="257" name="テキスト ボックス 256"/>
        <xdr:cNvSpPr txBox="1"/>
      </xdr:nvSpPr>
      <xdr:spPr>
        <a:xfrm>
          <a:off x="3530111" y="1594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77,855</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108962</xdr:rowOff>
    </xdr:from>
    <xdr:to>
      <xdr:col>4</xdr:col>
      <xdr:colOff>206375</xdr:colOff>
      <xdr:row>95</xdr:row>
      <xdr:rowOff>39112</xdr:rowOff>
    </xdr:to>
    <xdr:sp macro="" textlink="">
      <xdr:nvSpPr>
        <xdr:cNvPr id="258" name="円/楕円 257"/>
        <xdr:cNvSpPr/>
      </xdr:nvSpPr>
      <xdr:spPr>
        <a:xfrm>
          <a:off x="2857500" y="1622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55639</xdr:rowOff>
    </xdr:from>
    <xdr:ext cx="534377" cy="259045"/>
    <xdr:sp macro="" textlink="">
      <xdr:nvSpPr>
        <xdr:cNvPr id="259" name="テキスト ボックス 258"/>
        <xdr:cNvSpPr txBox="1"/>
      </xdr:nvSpPr>
      <xdr:spPr>
        <a:xfrm>
          <a:off x="2641111" y="1600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73,157</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107666</xdr:rowOff>
    </xdr:from>
    <xdr:to>
      <xdr:col>3</xdr:col>
      <xdr:colOff>3175</xdr:colOff>
      <xdr:row>95</xdr:row>
      <xdr:rowOff>37816</xdr:rowOff>
    </xdr:to>
    <xdr:sp macro="" textlink="">
      <xdr:nvSpPr>
        <xdr:cNvPr id="260" name="円/楕円 259"/>
        <xdr:cNvSpPr/>
      </xdr:nvSpPr>
      <xdr:spPr>
        <a:xfrm>
          <a:off x="1968500" y="1622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54343</xdr:rowOff>
    </xdr:from>
    <xdr:ext cx="534377" cy="259045"/>
    <xdr:sp macro="" textlink="">
      <xdr:nvSpPr>
        <xdr:cNvPr id="261" name="テキスト ボックス 260"/>
        <xdr:cNvSpPr txBox="1"/>
      </xdr:nvSpPr>
      <xdr:spPr>
        <a:xfrm>
          <a:off x="1752111" y="159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73,276</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117943</xdr:rowOff>
    </xdr:from>
    <xdr:to>
      <xdr:col>1</xdr:col>
      <xdr:colOff>485775</xdr:colOff>
      <xdr:row>95</xdr:row>
      <xdr:rowOff>48093</xdr:rowOff>
    </xdr:to>
    <xdr:sp macro="" textlink="">
      <xdr:nvSpPr>
        <xdr:cNvPr id="262" name="円/楕円 261"/>
        <xdr:cNvSpPr/>
      </xdr:nvSpPr>
      <xdr:spPr>
        <a:xfrm>
          <a:off x="1079500" y="1623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64620</xdr:rowOff>
    </xdr:from>
    <xdr:ext cx="534377" cy="259045"/>
    <xdr:sp macro="" textlink="">
      <xdr:nvSpPr>
        <xdr:cNvPr id="263" name="テキスト ボックス 262"/>
        <xdr:cNvSpPr txBox="1"/>
      </xdr:nvSpPr>
      <xdr:spPr>
        <a:xfrm>
          <a:off x="863111" y="1600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72,332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90" name="労働費最大値テキスト"/>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125349</xdr:rowOff>
    </xdr:from>
    <xdr:to>
      <xdr:col>15</xdr:col>
      <xdr:colOff>180975</xdr:colOff>
      <xdr:row>37</xdr:row>
      <xdr:rowOff>141605</xdr:rowOff>
    </xdr:to>
    <xdr:cxnSp macro="">
      <xdr:nvCxnSpPr>
        <xdr:cNvPr id="292" name="直線コネクタ 291"/>
        <xdr:cNvCxnSpPr/>
      </xdr:nvCxnSpPr>
      <xdr:spPr>
        <a:xfrm flipV="1">
          <a:off x="9639300" y="6468999"/>
          <a:ext cx="838200" cy="1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33164</xdr:rowOff>
    </xdr:from>
    <xdr:ext cx="378565" cy="259045"/>
    <xdr:sp macro="" textlink="">
      <xdr:nvSpPr>
        <xdr:cNvPr id="293" name="労働費平均値テキスト"/>
        <xdr:cNvSpPr txBox="1"/>
      </xdr:nvSpPr>
      <xdr:spPr>
        <a:xfrm>
          <a:off x="10528300" y="6548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4" name="フローチャート : 判断 293"/>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141605</xdr:rowOff>
    </xdr:from>
    <xdr:to>
      <xdr:col>14</xdr:col>
      <xdr:colOff>28575</xdr:colOff>
      <xdr:row>37</xdr:row>
      <xdr:rowOff>144272</xdr:rowOff>
    </xdr:to>
    <xdr:cxnSp macro="">
      <xdr:nvCxnSpPr>
        <xdr:cNvPr id="295" name="直線コネクタ 294"/>
        <xdr:cNvCxnSpPr/>
      </xdr:nvCxnSpPr>
      <xdr:spPr>
        <a:xfrm flipV="1">
          <a:off x="8750300" y="6485255"/>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117348</xdr:rowOff>
    </xdr:from>
    <xdr:to>
      <xdr:col>14</xdr:col>
      <xdr:colOff>79375</xdr:colOff>
      <xdr:row>38</xdr:row>
      <xdr:rowOff>47498</xdr:rowOff>
    </xdr:to>
    <xdr:sp macro="" textlink="">
      <xdr:nvSpPr>
        <xdr:cNvPr id="296" name="フローチャート : 判断 295"/>
        <xdr:cNvSpPr/>
      </xdr:nvSpPr>
      <xdr:spPr>
        <a:xfrm>
          <a:off x="9588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38625</xdr:rowOff>
    </xdr:from>
    <xdr:ext cx="469744" cy="259045"/>
    <xdr:sp macro="" textlink="">
      <xdr:nvSpPr>
        <xdr:cNvPr id="297" name="テキスト ボックス 296"/>
        <xdr:cNvSpPr txBox="1"/>
      </xdr:nvSpPr>
      <xdr:spPr>
        <a:xfrm>
          <a:off x="9404427" y="655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140081</xdr:rowOff>
    </xdr:from>
    <xdr:to>
      <xdr:col>12</xdr:col>
      <xdr:colOff>511175</xdr:colOff>
      <xdr:row>37</xdr:row>
      <xdr:rowOff>144272</xdr:rowOff>
    </xdr:to>
    <xdr:cxnSp macro="">
      <xdr:nvCxnSpPr>
        <xdr:cNvPr id="298" name="直線コネクタ 297"/>
        <xdr:cNvCxnSpPr/>
      </xdr:nvCxnSpPr>
      <xdr:spPr>
        <a:xfrm>
          <a:off x="7861300" y="6483731"/>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34798</xdr:rowOff>
    </xdr:from>
    <xdr:to>
      <xdr:col>12</xdr:col>
      <xdr:colOff>561975</xdr:colOff>
      <xdr:row>37</xdr:row>
      <xdr:rowOff>136398</xdr:rowOff>
    </xdr:to>
    <xdr:sp macro="" textlink="">
      <xdr:nvSpPr>
        <xdr:cNvPr id="299" name="フローチャート : 判断 298"/>
        <xdr:cNvSpPr/>
      </xdr:nvSpPr>
      <xdr:spPr>
        <a:xfrm>
          <a:off x="8699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152925</xdr:rowOff>
    </xdr:from>
    <xdr:ext cx="469744" cy="259045"/>
    <xdr:sp macro="" textlink="">
      <xdr:nvSpPr>
        <xdr:cNvPr id="300" name="テキスト ボックス 299"/>
        <xdr:cNvSpPr txBox="1"/>
      </xdr:nvSpPr>
      <xdr:spPr>
        <a:xfrm>
          <a:off x="8515427" y="615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70866</xdr:rowOff>
    </xdr:from>
    <xdr:to>
      <xdr:col>11</xdr:col>
      <xdr:colOff>307975</xdr:colOff>
      <xdr:row>37</xdr:row>
      <xdr:rowOff>140081</xdr:rowOff>
    </xdr:to>
    <xdr:cxnSp macro="">
      <xdr:nvCxnSpPr>
        <xdr:cNvPr id="301" name="直線コネクタ 300"/>
        <xdr:cNvCxnSpPr/>
      </xdr:nvCxnSpPr>
      <xdr:spPr>
        <a:xfrm>
          <a:off x="6972300" y="6243066"/>
          <a:ext cx="889000" cy="24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151638</xdr:rowOff>
    </xdr:from>
    <xdr:to>
      <xdr:col>11</xdr:col>
      <xdr:colOff>358775</xdr:colOff>
      <xdr:row>37</xdr:row>
      <xdr:rowOff>81788</xdr:rowOff>
    </xdr:to>
    <xdr:sp macro="" textlink="">
      <xdr:nvSpPr>
        <xdr:cNvPr id="302" name="フローチャート : 判断 301"/>
        <xdr:cNvSpPr/>
      </xdr:nvSpPr>
      <xdr:spPr>
        <a:xfrm>
          <a:off x="7810500" y="632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98315</xdr:rowOff>
    </xdr:from>
    <xdr:ext cx="469744" cy="259045"/>
    <xdr:sp macro="" textlink="">
      <xdr:nvSpPr>
        <xdr:cNvPr id="303" name="テキスト ボックス 302"/>
        <xdr:cNvSpPr txBox="1"/>
      </xdr:nvSpPr>
      <xdr:spPr>
        <a:xfrm>
          <a:off x="7626427" y="609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127889</xdr:rowOff>
    </xdr:from>
    <xdr:to>
      <xdr:col>10</xdr:col>
      <xdr:colOff>155575</xdr:colOff>
      <xdr:row>36</xdr:row>
      <xdr:rowOff>58039</xdr:rowOff>
    </xdr:to>
    <xdr:sp macro="" textlink="">
      <xdr:nvSpPr>
        <xdr:cNvPr id="304" name="フローチャート : 判断 303"/>
        <xdr:cNvSpPr/>
      </xdr:nvSpPr>
      <xdr:spPr>
        <a:xfrm>
          <a:off x="6921500" y="61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74566</xdr:rowOff>
    </xdr:from>
    <xdr:ext cx="469744" cy="259045"/>
    <xdr:sp macro="" textlink="">
      <xdr:nvSpPr>
        <xdr:cNvPr id="305" name="テキスト ボックス 304"/>
        <xdr:cNvSpPr txBox="1"/>
      </xdr:nvSpPr>
      <xdr:spPr>
        <a:xfrm>
          <a:off x="6737427" y="590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74549</xdr:rowOff>
    </xdr:from>
    <xdr:to>
      <xdr:col>15</xdr:col>
      <xdr:colOff>231775</xdr:colOff>
      <xdr:row>38</xdr:row>
      <xdr:rowOff>4699</xdr:rowOff>
    </xdr:to>
    <xdr:sp macro="" textlink="">
      <xdr:nvSpPr>
        <xdr:cNvPr id="311" name="円/楕円 310"/>
        <xdr:cNvSpPr/>
      </xdr:nvSpPr>
      <xdr:spPr>
        <a:xfrm>
          <a:off x="10426700" y="641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97426</xdr:rowOff>
    </xdr:from>
    <xdr:ext cx="469744" cy="259045"/>
    <xdr:sp macro="" textlink="">
      <xdr:nvSpPr>
        <xdr:cNvPr id="312" name="労働費該当値テキスト"/>
        <xdr:cNvSpPr txBox="1"/>
      </xdr:nvSpPr>
      <xdr:spPr>
        <a:xfrm>
          <a:off x="10528300" y="626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90805</xdr:rowOff>
    </xdr:from>
    <xdr:to>
      <xdr:col>14</xdr:col>
      <xdr:colOff>79375</xdr:colOff>
      <xdr:row>38</xdr:row>
      <xdr:rowOff>20955</xdr:rowOff>
    </xdr:to>
    <xdr:sp macro="" textlink="">
      <xdr:nvSpPr>
        <xdr:cNvPr id="313" name="円/楕円 312"/>
        <xdr:cNvSpPr/>
      </xdr:nvSpPr>
      <xdr:spPr>
        <a:xfrm>
          <a:off x="9588500" y="643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37482</xdr:rowOff>
    </xdr:from>
    <xdr:ext cx="469744" cy="259045"/>
    <xdr:sp macro="" textlink="">
      <xdr:nvSpPr>
        <xdr:cNvPr id="314" name="テキスト ボックス 313"/>
        <xdr:cNvSpPr txBox="1"/>
      </xdr:nvSpPr>
      <xdr:spPr>
        <a:xfrm>
          <a:off x="9404427" y="62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93472</xdr:rowOff>
    </xdr:from>
    <xdr:to>
      <xdr:col>12</xdr:col>
      <xdr:colOff>561975</xdr:colOff>
      <xdr:row>38</xdr:row>
      <xdr:rowOff>23622</xdr:rowOff>
    </xdr:to>
    <xdr:sp macro="" textlink="">
      <xdr:nvSpPr>
        <xdr:cNvPr id="315" name="円/楕円 314"/>
        <xdr:cNvSpPr/>
      </xdr:nvSpPr>
      <xdr:spPr>
        <a:xfrm>
          <a:off x="8699500" y="643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14749</xdr:rowOff>
    </xdr:from>
    <xdr:ext cx="469744" cy="259045"/>
    <xdr:sp macro="" textlink="">
      <xdr:nvSpPr>
        <xdr:cNvPr id="316" name="テキスト ボックス 315"/>
        <xdr:cNvSpPr txBox="1"/>
      </xdr:nvSpPr>
      <xdr:spPr>
        <a:xfrm>
          <a:off x="8515427" y="652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89281</xdr:rowOff>
    </xdr:from>
    <xdr:to>
      <xdr:col>11</xdr:col>
      <xdr:colOff>358775</xdr:colOff>
      <xdr:row>38</xdr:row>
      <xdr:rowOff>19431</xdr:rowOff>
    </xdr:to>
    <xdr:sp macro="" textlink="">
      <xdr:nvSpPr>
        <xdr:cNvPr id="317" name="円/楕円 316"/>
        <xdr:cNvSpPr/>
      </xdr:nvSpPr>
      <xdr:spPr>
        <a:xfrm>
          <a:off x="7810500" y="643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10558</xdr:rowOff>
    </xdr:from>
    <xdr:ext cx="469744" cy="259045"/>
    <xdr:sp macro="" textlink="">
      <xdr:nvSpPr>
        <xdr:cNvPr id="318" name="テキスト ボックス 317"/>
        <xdr:cNvSpPr txBox="1"/>
      </xdr:nvSpPr>
      <xdr:spPr>
        <a:xfrm>
          <a:off x="7626427" y="652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20066</xdr:rowOff>
    </xdr:from>
    <xdr:to>
      <xdr:col>10</xdr:col>
      <xdr:colOff>155575</xdr:colOff>
      <xdr:row>36</xdr:row>
      <xdr:rowOff>121666</xdr:rowOff>
    </xdr:to>
    <xdr:sp macro="" textlink="">
      <xdr:nvSpPr>
        <xdr:cNvPr id="319" name="円/楕円 318"/>
        <xdr:cNvSpPr/>
      </xdr:nvSpPr>
      <xdr:spPr>
        <a:xfrm>
          <a:off x="6921500" y="619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112793</xdr:rowOff>
    </xdr:from>
    <xdr:ext cx="469744" cy="259045"/>
    <xdr:sp macro="" textlink="">
      <xdr:nvSpPr>
        <xdr:cNvPr id="320" name="テキスト ボックス 319"/>
        <xdr:cNvSpPr txBox="1"/>
      </xdr:nvSpPr>
      <xdr:spPr>
        <a:xfrm>
          <a:off x="6737427" y="628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132376</xdr:rowOff>
    </xdr:from>
    <xdr:to>
      <xdr:col>15</xdr:col>
      <xdr:colOff>180975</xdr:colOff>
      <xdr:row>56</xdr:row>
      <xdr:rowOff>156936</xdr:rowOff>
    </xdr:to>
    <xdr:cxnSp macro="">
      <xdr:nvCxnSpPr>
        <xdr:cNvPr id="347" name="直線コネクタ 346"/>
        <xdr:cNvCxnSpPr/>
      </xdr:nvCxnSpPr>
      <xdr:spPr>
        <a:xfrm flipV="1">
          <a:off x="9639300" y="9733576"/>
          <a:ext cx="838200" cy="24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114693</xdr:rowOff>
    </xdr:from>
    <xdr:ext cx="534377" cy="259045"/>
    <xdr:sp macro="" textlink="">
      <xdr:nvSpPr>
        <xdr:cNvPr id="348" name="農林水産業費平均値テキスト"/>
        <xdr:cNvSpPr txBox="1"/>
      </xdr:nvSpPr>
      <xdr:spPr>
        <a:xfrm>
          <a:off x="10528300" y="9715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148368</xdr:rowOff>
    </xdr:from>
    <xdr:to>
      <xdr:col>14</xdr:col>
      <xdr:colOff>28575</xdr:colOff>
      <xdr:row>56</xdr:row>
      <xdr:rowOff>156936</xdr:rowOff>
    </xdr:to>
    <xdr:cxnSp macro="">
      <xdr:nvCxnSpPr>
        <xdr:cNvPr id="350" name="直線コネクタ 349"/>
        <xdr:cNvCxnSpPr/>
      </xdr:nvCxnSpPr>
      <xdr:spPr>
        <a:xfrm>
          <a:off x="8750300" y="9749568"/>
          <a:ext cx="889000" cy="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165215</xdr:rowOff>
    </xdr:from>
    <xdr:to>
      <xdr:col>14</xdr:col>
      <xdr:colOff>79375</xdr:colOff>
      <xdr:row>57</xdr:row>
      <xdr:rowOff>95365</xdr:rowOff>
    </xdr:to>
    <xdr:sp macro="" textlink="">
      <xdr:nvSpPr>
        <xdr:cNvPr id="351" name="フローチャート : 判断 350"/>
        <xdr:cNvSpPr/>
      </xdr:nvSpPr>
      <xdr:spPr>
        <a:xfrm>
          <a:off x="9588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86492</xdr:rowOff>
    </xdr:from>
    <xdr:ext cx="534377" cy="259045"/>
    <xdr:sp macro="" textlink="">
      <xdr:nvSpPr>
        <xdr:cNvPr id="352" name="テキスト ボックス 351"/>
        <xdr:cNvSpPr txBox="1"/>
      </xdr:nvSpPr>
      <xdr:spPr>
        <a:xfrm>
          <a:off x="9372111" y="985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147856</xdr:rowOff>
    </xdr:from>
    <xdr:to>
      <xdr:col>12</xdr:col>
      <xdr:colOff>511175</xdr:colOff>
      <xdr:row>56</xdr:row>
      <xdr:rowOff>148368</xdr:rowOff>
    </xdr:to>
    <xdr:cxnSp macro="">
      <xdr:nvCxnSpPr>
        <xdr:cNvPr id="353" name="直線コネクタ 352"/>
        <xdr:cNvCxnSpPr/>
      </xdr:nvCxnSpPr>
      <xdr:spPr>
        <a:xfrm>
          <a:off x="7861300" y="9749056"/>
          <a:ext cx="889000" cy="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167026</xdr:rowOff>
    </xdr:from>
    <xdr:to>
      <xdr:col>12</xdr:col>
      <xdr:colOff>561975</xdr:colOff>
      <xdr:row>57</xdr:row>
      <xdr:rowOff>97176</xdr:rowOff>
    </xdr:to>
    <xdr:sp macro="" textlink="">
      <xdr:nvSpPr>
        <xdr:cNvPr id="354" name="フローチャート : 判断 353"/>
        <xdr:cNvSpPr/>
      </xdr:nvSpPr>
      <xdr:spPr>
        <a:xfrm>
          <a:off x="8699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88303</xdr:rowOff>
    </xdr:from>
    <xdr:ext cx="534377" cy="259045"/>
    <xdr:sp macro="" textlink="">
      <xdr:nvSpPr>
        <xdr:cNvPr id="355" name="テキスト ボックス 354"/>
        <xdr:cNvSpPr txBox="1"/>
      </xdr:nvSpPr>
      <xdr:spPr>
        <a:xfrm>
          <a:off x="8483111" y="986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147856</xdr:rowOff>
    </xdr:from>
    <xdr:to>
      <xdr:col>11</xdr:col>
      <xdr:colOff>307975</xdr:colOff>
      <xdr:row>56</xdr:row>
      <xdr:rowOff>159479</xdr:rowOff>
    </xdr:to>
    <xdr:cxnSp macro="">
      <xdr:nvCxnSpPr>
        <xdr:cNvPr id="356" name="直線コネクタ 355"/>
        <xdr:cNvCxnSpPr/>
      </xdr:nvCxnSpPr>
      <xdr:spPr>
        <a:xfrm flipV="1">
          <a:off x="6972300" y="9749056"/>
          <a:ext cx="889000" cy="1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21161</xdr:rowOff>
    </xdr:from>
    <xdr:to>
      <xdr:col>11</xdr:col>
      <xdr:colOff>358775</xdr:colOff>
      <xdr:row>57</xdr:row>
      <xdr:rowOff>122761</xdr:rowOff>
    </xdr:to>
    <xdr:sp macro="" textlink="">
      <xdr:nvSpPr>
        <xdr:cNvPr id="357" name="フローチャート : 判断 356"/>
        <xdr:cNvSpPr/>
      </xdr:nvSpPr>
      <xdr:spPr>
        <a:xfrm>
          <a:off x="7810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113888</xdr:rowOff>
    </xdr:from>
    <xdr:ext cx="534377" cy="259045"/>
    <xdr:sp macro="" textlink="">
      <xdr:nvSpPr>
        <xdr:cNvPr id="358" name="テキスト ボックス 357"/>
        <xdr:cNvSpPr txBox="1"/>
      </xdr:nvSpPr>
      <xdr:spPr>
        <a:xfrm>
          <a:off x="7594111" y="988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38224</xdr:rowOff>
    </xdr:from>
    <xdr:to>
      <xdr:col>10</xdr:col>
      <xdr:colOff>155575</xdr:colOff>
      <xdr:row>57</xdr:row>
      <xdr:rowOff>139824</xdr:rowOff>
    </xdr:to>
    <xdr:sp macro="" textlink="">
      <xdr:nvSpPr>
        <xdr:cNvPr id="359" name="フローチャート : 判断 358"/>
        <xdr:cNvSpPr/>
      </xdr:nvSpPr>
      <xdr:spPr>
        <a:xfrm>
          <a:off x="6921500" y="98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130951</xdr:rowOff>
    </xdr:from>
    <xdr:ext cx="534377" cy="259045"/>
    <xdr:sp macro="" textlink="">
      <xdr:nvSpPr>
        <xdr:cNvPr id="360" name="テキスト ボックス 359"/>
        <xdr:cNvSpPr txBox="1"/>
      </xdr:nvSpPr>
      <xdr:spPr>
        <a:xfrm>
          <a:off x="6705111" y="990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81576</xdr:rowOff>
    </xdr:from>
    <xdr:to>
      <xdr:col>15</xdr:col>
      <xdr:colOff>231775</xdr:colOff>
      <xdr:row>57</xdr:row>
      <xdr:rowOff>11726</xdr:rowOff>
    </xdr:to>
    <xdr:sp macro="" textlink="">
      <xdr:nvSpPr>
        <xdr:cNvPr id="366" name="円/楕円 365"/>
        <xdr:cNvSpPr/>
      </xdr:nvSpPr>
      <xdr:spPr>
        <a:xfrm>
          <a:off x="10426700" y="968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104453</xdr:rowOff>
    </xdr:from>
    <xdr:ext cx="534377" cy="259045"/>
    <xdr:sp macro="" textlink="">
      <xdr:nvSpPr>
        <xdr:cNvPr id="367" name="農林水産業費該当値テキスト"/>
        <xdr:cNvSpPr txBox="1"/>
      </xdr:nvSpPr>
      <xdr:spPr>
        <a:xfrm>
          <a:off x="10528300" y="953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38,301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106136</xdr:rowOff>
    </xdr:from>
    <xdr:to>
      <xdr:col>14</xdr:col>
      <xdr:colOff>79375</xdr:colOff>
      <xdr:row>57</xdr:row>
      <xdr:rowOff>36286</xdr:rowOff>
    </xdr:to>
    <xdr:sp macro="" textlink="">
      <xdr:nvSpPr>
        <xdr:cNvPr id="368" name="円/楕円 367"/>
        <xdr:cNvSpPr/>
      </xdr:nvSpPr>
      <xdr:spPr>
        <a:xfrm>
          <a:off x="9588500" y="970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52813</xdr:rowOff>
    </xdr:from>
    <xdr:ext cx="534377" cy="259045"/>
    <xdr:sp macro="" textlink="">
      <xdr:nvSpPr>
        <xdr:cNvPr id="369" name="テキスト ボックス 368"/>
        <xdr:cNvSpPr txBox="1"/>
      </xdr:nvSpPr>
      <xdr:spPr>
        <a:xfrm>
          <a:off x="9372111" y="948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35,615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97568</xdr:rowOff>
    </xdr:from>
    <xdr:to>
      <xdr:col>12</xdr:col>
      <xdr:colOff>561975</xdr:colOff>
      <xdr:row>57</xdr:row>
      <xdr:rowOff>27718</xdr:rowOff>
    </xdr:to>
    <xdr:sp macro="" textlink="">
      <xdr:nvSpPr>
        <xdr:cNvPr id="370" name="円/楕円 369"/>
        <xdr:cNvSpPr/>
      </xdr:nvSpPr>
      <xdr:spPr>
        <a:xfrm>
          <a:off x="8699500" y="969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44245</xdr:rowOff>
    </xdr:from>
    <xdr:ext cx="534377" cy="259045"/>
    <xdr:sp macro="" textlink="">
      <xdr:nvSpPr>
        <xdr:cNvPr id="371" name="テキスト ボックス 370"/>
        <xdr:cNvSpPr txBox="1"/>
      </xdr:nvSpPr>
      <xdr:spPr>
        <a:xfrm>
          <a:off x="8483111" y="947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36,552</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97056</xdr:rowOff>
    </xdr:from>
    <xdr:to>
      <xdr:col>11</xdr:col>
      <xdr:colOff>358775</xdr:colOff>
      <xdr:row>57</xdr:row>
      <xdr:rowOff>27206</xdr:rowOff>
    </xdr:to>
    <xdr:sp macro="" textlink="">
      <xdr:nvSpPr>
        <xdr:cNvPr id="372" name="円/楕円 371"/>
        <xdr:cNvSpPr/>
      </xdr:nvSpPr>
      <xdr:spPr>
        <a:xfrm>
          <a:off x="7810500" y="969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43733</xdr:rowOff>
    </xdr:from>
    <xdr:ext cx="534377" cy="259045"/>
    <xdr:sp macro="" textlink="">
      <xdr:nvSpPr>
        <xdr:cNvPr id="373" name="テキスト ボックス 372"/>
        <xdr:cNvSpPr txBox="1"/>
      </xdr:nvSpPr>
      <xdr:spPr>
        <a:xfrm>
          <a:off x="7594111" y="947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36,608</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108679</xdr:rowOff>
    </xdr:from>
    <xdr:to>
      <xdr:col>10</xdr:col>
      <xdr:colOff>155575</xdr:colOff>
      <xdr:row>57</xdr:row>
      <xdr:rowOff>38829</xdr:rowOff>
    </xdr:to>
    <xdr:sp macro="" textlink="">
      <xdr:nvSpPr>
        <xdr:cNvPr id="374" name="円/楕円 373"/>
        <xdr:cNvSpPr/>
      </xdr:nvSpPr>
      <xdr:spPr>
        <a:xfrm>
          <a:off x="6921500" y="970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55356</xdr:rowOff>
    </xdr:from>
    <xdr:ext cx="534377" cy="259045"/>
    <xdr:sp macro="" textlink="">
      <xdr:nvSpPr>
        <xdr:cNvPr id="375" name="テキスト ボックス 374"/>
        <xdr:cNvSpPr txBox="1"/>
      </xdr:nvSpPr>
      <xdr:spPr>
        <a:xfrm>
          <a:off x="6705111" y="948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35,337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12,431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147261</xdr:rowOff>
    </xdr:from>
    <xdr:to>
      <xdr:col>15</xdr:col>
      <xdr:colOff>180975</xdr:colOff>
      <xdr:row>78</xdr:row>
      <xdr:rowOff>105916</xdr:rowOff>
    </xdr:to>
    <xdr:cxnSp macro="">
      <xdr:nvCxnSpPr>
        <xdr:cNvPr id="406" name="直線コネクタ 405"/>
        <xdr:cNvCxnSpPr/>
      </xdr:nvCxnSpPr>
      <xdr:spPr>
        <a:xfrm flipV="1">
          <a:off x="9639300" y="13348911"/>
          <a:ext cx="838200" cy="13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113296</xdr:rowOff>
    </xdr:from>
    <xdr:ext cx="534377" cy="259045"/>
    <xdr:sp macro="" textlink="">
      <xdr:nvSpPr>
        <xdr:cNvPr id="407" name="商工費平均値テキスト"/>
        <xdr:cNvSpPr txBox="1"/>
      </xdr:nvSpPr>
      <xdr:spPr>
        <a:xfrm>
          <a:off x="10528300" y="13143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105801</xdr:rowOff>
    </xdr:from>
    <xdr:to>
      <xdr:col>14</xdr:col>
      <xdr:colOff>28575</xdr:colOff>
      <xdr:row>78</xdr:row>
      <xdr:rowOff>105916</xdr:rowOff>
    </xdr:to>
    <xdr:cxnSp macro="">
      <xdr:nvCxnSpPr>
        <xdr:cNvPr id="409" name="直線コネクタ 408"/>
        <xdr:cNvCxnSpPr/>
      </xdr:nvCxnSpPr>
      <xdr:spPr>
        <a:xfrm>
          <a:off x="8750300" y="13478901"/>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10" name="フローチャート : 判断 409"/>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82424</xdr:rowOff>
    </xdr:from>
    <xdr:ext cx="534377" cy="259045"/>
    <xdr:sp macro="" textlink="">
      <xdr:nvSpPr>
        <xdr:cNvPr id="411" name="テキスト ボックス 410"/>
        <xdr:cNvSpPr txBox="1"/>
      </xdr:nvSpPr>
      <xdr:spPr>
        <a:xfrm>
          <a:off x="9372111" y="1311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105801</xdr:rowOff>
    </xdr:from>
    <xdr:to>
      <xdr:col>12</xdr:col>
      <xdr:colOff>511175</xdr:colOff>
      <xdr:row>78</xdr:row>
      <xdr:rowOff>123323</xdr:rowOff>
    </xdr:to>
    <xdr:cxnSp macro="">
      <xdr:nvCxnSpPr>
        <xdr:cNvPr id="412" name="直線コネクタ 411"/>
        <xdr:cNvCxnSpPr/>
      </xdr:nvCxnSpPr>
      <xdr:spPr>
        <a:xfrm flipV="1">
          <a:off x="7861300" y="13478901"/>
          <a:ext cx="889000" cy="1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13" name="フローチャート : 判断 412"/>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101463</xdr:rowOff>
    </xdr:from>
    <xdr:ext cx="534377" cy="259045"/>
    <xdr:sp macro="" textlink="">
      <xdr:nvSpPr>
        <xdr:cNvPr id="414" name="テキスト ボックス 413"/>
        <xdr:cNvSpPr txBox="1"/>
      </xdr:nvSpPr>
      <xdr:spPr>
        <a:xfrm>
          <a:off x="8483111" y="1313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123323</xdr:rowOff>
    </xdr:from>
    <xdr:to>
      <xdr:col>11</xdr:col>
      <xdr:colOff>307975</xdr:colOff>
      <xdr:row>78</xdr:row>
      <xdr:rowOff>128580</xdr:rowOff>
    </xdr:to>
    <xdr:cxnSp macro="">
      <xdr:nvCxnSpPr>
        <xdr:cNvPr id="415" name="直線コネクタ 414"/>
        <xdr:cNvCxnSpPr/>
      </xdr:nvCxnSpPr>
      <xdr:spPr>
        <a:xfrm flipV="1">
          <a:off x="6972300" y="13496423"/>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6" name="フローチャート : 判断 415"/>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119604</xdr:rowOff>
    </xdr:from>
    <xdr:ext cx="534377" cy="259045"/>
    <xdr:sp macro="" textlink="">
      <xdr:nvSpPr>
        <xdr:cNvPr id="417" name="テキスト ボックス 416"/>
        <xdr:cNvSpPr txBox="1"/>
      </xdr:nvSpPr>
      <xdr:spPr>
        <a:xfrm>
          <a:off x="7594111" y="1314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18" name="フローチャート : 判断 417"/>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121252</xdr:rowOff>
    </xdr:from>
    <xdr:ext cx="534377" cy="259045"/>
    <xdr:sp macro="" textlink="">
      <xdr:nvSpPr>
        <xdr:cNvPr id="419" name="テキスト ボックス 418"/>
        <xdr:cNvSpPr txBox="1"/>
      </xdr:nvSpPr>
      <xdr:spPr>
        <a:xfrm>
          <a:off x="6705111" y="131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96461</xdr:rowOff>
    </xdr:from>
    <xdr:to>
      <xdr:col>15</xdr:col>
      <xdr:colOff>231775</xdr:colOff>
      <xdr:row>78</xdr:row>
      <xdr:rowOff>26611</xdr:rowOff>
    </xdr:to>
    <xdr:sp macro="" textlink="">
      <xdr:nvSpPr>
        <xdr:cNvPr id="425" name="円/楕円 424"/>
        <xdr:cNvSpPr/>
      </xdr:nvSpPr>
      <xdr:spPr>
        <a:xfrm>
          <a:off x="10426700" y="1329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74888</xdr:rowOff>
    </xdr:from>
    <xdr:ext cx="534377" cy="259045"/>
    <xdr:sp macro="" textlink="">
      <xdr:nvSpPr>
        <xdr:cNvPr id="426" name="商工費該当値テキスト"/>
        <xdr:cNvSpPr txBox="1"/>
      </xdr:nvSpPr>
      <xdr:spPr>
        <a:xfrm>
          <a:off x="10528300" y="1327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18,037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55116</xdr:rowOff>
    </xdr:from>
    <xdr:to>
      <xdr:col>14</xdr:col>
      <xdr:colOff>79375</xdr:colOff>
      <xdr:row>78</xdr:row>
      <xdr:rowOff>156716</xdr:rowOff>
    </xdr:to>
    <xdr:sp macro="" textlink="">
      <xdr:nvSpPr>
        <xdr:cNvPr id="427" name="円/楕円 426"/>
        <xdr:cNvSpPr/>
      </xdr:nvSpPr>
      <xdr:spPr>
        <a:xfrm>
          <a:off x="9588500" y="1342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147843</xdr:rowOff>
    </xdr:from>
    <xdr:ext cx="534377" cy="259045"/>
    <xdr:sp macro="" textlink="">
      <xdr:nvSpPr>
        <xdr:cNvPr id="428" name="テキスト ボックス 427"/>
        <xdr:cNvSpPr txBox="1"/>
      </xdr:nvSpPr>
      <xdr:spPr>
        <a:xfrm>
          <a:off x="9372111" y="1352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55001</xdr:rowOff>
    </xdr:from>
    <xdr:to>
      <xdr:col>12</xdr:col>
      <xdr:colOff>561975</xdr:colOff>
      <xdr:row>78</xdr:row>
      <xdr:rowOff>156601</xdr:rowOff>
    </xdr:to>
    <xdr:sp macro="" textlink="">
      <xdr:nvSpPr>
        <xdr:cNvPr id="429" name="円/楕円 428"/>
        <xdr:cNvSpPr/>
      </xdr:nvSpPr>
      <xdr:spPr>
        <a:xfrm>
          <a:off x="8699500" y="1342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147728</xdr:rowOff>
    </xdr:from>
    <xdr:ext cx="534377" cy="259045"/>
    <xdr:sp macro="" textlink="">
      <xdr:nvSpPr>
        <xdr:cNvPr id="430" name="テキスト ボックス 429"/>
        <xdr:cNvSpPr txBox="1"/>
      </xdr:nvSpPr>
      <xdr:spPr>
        <a:xfrm>
          <a:off x="8483111" y="1352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72523</xdr:rowOff>
    </xdr:from>
    <xdr:to>
      <xdr:col>11</xdr:col>
      <xdr:colOff>358775</xdr:colOff>
      <xdr:row>79</xdr:row>
      <xdr:rowOff>2673</xdr:rowOff>
    </xdr:to>
    <xdr:sp macro="" textlink="">
      <xdr:nvSpPr>
        <xdr:cNvPr id="431" name="円/楕円 430"/>
        <xdr:cNvSpPr/>
      </xdr:nvSpPr>
      <xdr:spPr>
        <a:xfrm>
          <a:off x="7810500" y="1344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165250</xdr:rowOff>
    </xdr:from>
    <xdr:ext cx="469744" cy="259045"/>
    <xdr:sp macro="" textlink="">
      <xdr:nvSpPr>
        <xdr:cNvPr id="432" name="テキスト ボックス 431"/>
        <xdr:cNvSpPr txBox="1"/>
      </xdr:nvSpPr>
      <xdr:spPr>
        <a:xfrm>
          <a:off x="7626427" y="1353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77780</xdr:rowOff>
    </xdr:from>
    <xdr:to>
      <xdr:col>10</xdr:col>
      <xdr:colOff>155575</xdr:colOff>
      <xdr:row>79</xdr:row>
      <xdr:rowOff>7930</xdr:rowOff>
    </xdr:to>
    <xdr:sp macro="" textlink="">
      <xdr:nvSpPr>
        <xdr:cNvPr id="433" name="円/楕円 432"/>
        <xdr:cNvSpPr/>
      </xdr:nvSpPr>
      <xdr:spPr>
        <a:xfrm>
          <a:off x="6921500" y="1345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170507</xdr:rowOff>
    </xdr:from>
    <xdr:ext cx="469744" cy="259045"/>
    <xdr:sp macro="" textlink="">
      <xdr:nvSpPr>
        <xdr:cNvPr id="434" name="テキスト ボックス 433"/>
        <xdr:cNvSpPr txBox="1"/>
      </xdr:nvSpPr>
      <xdr:spPr>
        <a:xfrm>
          <a:off x="6737427" y="1354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46,944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100333</xdr:rowOff>
    </xdr:from>
    <xdr:to>
      <xdr:col>15</xdr:col>
      <xdr:colOff>180975</xdr:colOff>
      <xdr:row>98</xdr:row>
      <xdr:rowOff>103143</xdr:rowOff>
    </xdr:to>
    <xdr:cxnSp macro="">
      <xdr:nvCxnSpPr>
        <xdr:cNvPr id="461" name="直線コネクタ 460"/>
        <xdr:cNvCxnSpPr/>
      </xdr:nvCxnSpPr>
      <xdr:spPr>
        <a:xfrm flipV="1">
          <a:off x="9639300" y="16902433"/>
          <a:ext cx="838200" cy="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64274</xdr:rowOff>
    </xdr:from>
    <xdr:ext cx="534377" cy="259045"/>
    <xdr:sp macro="" textlink="">
      <xdr:nvSpPr>
        <xdr:cNvPr id="462" name="土木費平均値テキスト"/>
        <xdr:cNvSpPr txBox="1"/>
      </xdr:nvSpPr>
      <xdr:spPr>
        <a:xfrm>
          <a:off x="10528300" y="16694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97146</xdr:rowOff>
    </xdr:from>
    <xdr:to>
      <xdr:col>14</xdr:col>
      <xdr:colOff>28575</xdr:colOff>
      <xdr:row>98</xdr:row>
      <xdr:rowOff>103143</xdr:rowOff>
    </xdr:to>
    <xdr:cxnSp macro="">
      <xdr:nvCxnSpPr>
        <xdr:cNvPr id="464" name="直線コネクタ 463"/>
        <xdr:cNvCxnSpPr/>
      </xdr:nvCxnSpPr>
      <xdr:spPr>
        <a:xfrm>
          <a:off x="8750300" y="16899246"/>
          <a:ext cx="889000" cy="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23851</xdr:rowOff>
    </xdr:from>
    <xdr:to>
      <xdr:col>14</xdr:col>
      <xdr:colOff>79375</xdr:colOff>
      <xdr:row>98</xdr:row>
      <xdr:rowOff>125451</xdr:rowOff>
    </xdr:to>
    <xdr:sp macro="" textlink="">
      <xdr:nvSpPr>
        <xdr:cNvPr id="465" name="フローチャート : 判断 464"/>
        <xdr:cNvSpPr/>
      </xdr:nvSpPr>
      <xdr:spPr>
        <a:xfrm>
          <a:off x="9588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141978</xdr:rowOff>
    </xdr:from>
    <xdr:ext cx="534377" cy="259045"/>
    <xdr:sp macro="" textlink="">
      <xdr:nvSpPr>
        <xdr:cNvPr id="466" name="テキスト ボックス 465"/>
        <xdr:cNvSpPr txBox="1"/>
      </xdr:nvSpPr>
      <xdr:spPr>
        <a:xfrm>
          <a:off x="9372111" y="166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15960</xdr:rowOff>
    </xdr:from>
    <xdr:to>
      <xdr:col>12</xdr:col>
      <xdr:colOff>511175</xdr:colOff>
      <xdr:row>98</xdr:row>
      <xdr:rowOff>97146</xdr:rowOff>
    </xdr:to>
    <xdr:cxnSp macro="">
      <xdr:nvCxnSpPr>
        <xdr:cNvPr id="467" name="直線コネクタ 466"/>
        <xdr:cNvCxnSpPr/>
      </xdr:nvCxnSpPr>
      <xdr:spPr>
        <a:xfrm>
          <a:off x="7861300" y="16818060"/>
          <a:ext cx="889000" cy="8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33525</xdr:rowOff>
    </xdr:from>
    <xdr:to>
      <xdr:col>12</xdr:col>
      <xdr:colOff>561975</xdr:colOff>
      <xdr:row>98</xdr:row>
      <xdr:rowOff>135125</xdr:rowOff>
    </xdr:to>
    <xdr:sp macro="" textlink="">
      <xdr:nvSpPr>
        <xdr:cNvPr id="468" name="フローチャート : 判断 467"/>
        <xdr:cNvSpPr/>
      </xdr:nvSpPr>
      <xdr:spPr>
        <a:xfrm>
          <a:off x="8699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151652</xdr:rowOff>
    </xdr:from>
    <xdr:ext cx="534377" cy="259045"/>
    <xdr:sp macro="" textlink="">
      <xdr:nvSpPr>
        <xdr:cNvPr id="469" name="テキスト ボックス 468"/>
        <xdr:cNvSpPr txBox="1"/>
      </xdr:nvSpPr>
      <xdr:spPr>
        <a:xfrm>
          <a:off x="8483111" y="1661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15960</xdr:rowOff>
    </xdr:from>
    <xdr:to>
      <xdr:col>11</xdr:col>
      <xdr:colOff>307975</xdr:colOff>
      <xdr:row>98</xdr:row>
      <xdr:rowOff>95824</xdr:rowOff>
    </xdr:to>
    <xdr:cxnSp macro="">
      <xdr:nvCxnSpPr>
        <xdr:cNvPr id="470" name="直線コネクタ 469"/>
        <xdr:cNvCxnSpPr/>
      </xdr:nvCxnSpPr>
      <xdr:spPr>
        <a:xfrm flipV="1">
          <a:off x="6972300" y="16818060"/>
          <a:ext cx="889000" cy="79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39825</xdr:rowOff>
    </xdr:from>
    <xdr:to>
      <xdr:col>11</xdr:col>
      <xdr:colOff>358775</xdr:colOff>
      <xdr:row>98</xdr:row>
      <xdr:rowOff>141425</xdr:rowOff>
    </xdr:to>
    <xdr:sp macro="" textlink="">
      <xdr:nvSpPr>
        <xdr:cNvPr id="471" name="フローチャート : 判断 470"/>
        <xdr:cNvSpPr/>
      </xdr:nvSpPr>
      <xdr:spPr>
        <a:xfrm>
          <a:off x="7810500" y="168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132552</xdr:rowOff>
    </xdr:from>
    <xdr:ext cx="534377" cy="259045"/>
    <xdr:sp macro="" textlink="">
      <xdr:nvSpPr>
        <xdr:cNvPr id="472" name="テキスト ボックス 471"/>
        <xdr:cNvSpPr txBox="1"/>
      </xdr:nvSpPr>
      <xdr:spPr>
        <a:xfrm>
          <a:off x="7594111" y="1693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42120</xdr:rowOff>
    </xdr:from>
    <xdr:to>
      <xdr:col>10</xdr:col>
      <xdr:colOff>155575</xdr:colOff>
      <xdr:row>98</xdr:row>
      <xdr:rowOff>143720</xdr:rowOff>
    </xdr:to>
    <xdr:sp macro="" textlink="">
      <xdr:nvSpPr>
        <xdr:cNvPr id="473" name="フローチャート : 判断 472"/>
        <xdr:cNvSpPr/>
      </xdr:nvSpPr>
      <xdr:spPr>
        <a:xfrm>
          <a:off x="6921500" y="168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160247</xdr:rowOff>
    </xdr:from>
    <xdr:ext cx="534377" cy="259045"/>
    <xdr:sp macro="" textlink="">
      <xdr:nvSpPr>
        <xdr:cNvPr id="474" name="テキスト ボックス 473"/>
        <xdr:cNvSpPr txBox="1"/>
      </xdr:nvSpPr>
      <xdr:spPr>
        <a:xfrm>
          <a:off x="6705111" y="1661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49533</xdr:rowOff>
    </xdr:from>
    <xdr:to>
      <xdr:col>15</xdr:col>
      <xdr:colOff>231775</xdr:colOff>
      <xdr:row>98</xdr:row>
      <xdr:rowOff>151133</xdr:rowOff>
    </xdr:to>
    <xdr:sp macro="" textlink="">
      <xdr:nvSpPr>
        <xdr:cNvPr id="480" name="円/楕円 479"/>
        <xdr:cNvSpPr/>
      </xdr:nvSpPr>
      <xdr:spPr>
        <a:xfrm>
          <a:off x="10426700" y="1685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19825</xdr:rowOff>
    </xdr:from>
    <xdr:ext cx="534377" cy="259045"/>
    <xdr:sp macro="" textlink="">
      <xdr:nvSpPr>
        <xdr:cNvPr id="481" name="土木費該当値テキスト"/>
        <xdr:cNvSpPr txBox="1"/>
      </xdr:nvSpPr>
      <xdr:spPr>
        <a:xfrm>
          <a:off x="10528300" y="1682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43,052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52343</xdr:rowOff>
    </xdr:from>
    <xdr:to>
      <xdr:col>14</xdr:col>
      <xdr:colOff>79375</xdr:colOff>
      <xdr:row>98</xdr:row>
      <xdr:rowOff>153943</xdr:rowOff>
    </xdr:to>
    <xdr:sp macro="" textlink="">
      <xdr:nvSpPr>
        <xdr:cNvPr id="482" name="円/楕円 481"/>
        <xdr:cNvSpPr/>
      </xdr:nvSpPr>
      <xdr:spPr>
        <a:xfrm>
          <a:off x="9588500" y="1685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145070</xdr:rowOff>
    </xdr:from>
    <xdr:ext cx="534377" cy="259045"/>
    <xdr:sp macro="" textlink="">
      <xdr:nvSpPr>
        <xdr:cNvPr id="483" name="テキスト ボックス 482"/>
        <xdr:cNvSpPr txBox="1"/>
      </xdr:nvSpPr>
      <xdr:spPr>
        <a:xfrm>
          <a:off x="9372111" y="1694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39,979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46346</xdr:rowOff>
    </xdr:from>
    <xdr:to>
      <xdr:col>12</xdr:col>
      <xdr:colOff>561975</xdr:colOff>
      <xdr:row>98</xdr:row>
      <xdr:rowOff>147946</xdr:rowOff>
    </xdr:to>
    <xdr:sp macro="" textlink="">
      <xdr:nvSpPr>
        <xdr:cNvPr id="484" name="円/楕円 483"/>
        <xdr:cNvSpPr/>
      </xdr:nvSpPr>
      <xdr:spPr>
        <a:xfrm>
          <a:off x="8699500" y="1684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139073</xdr:rowOff>
    </xdr:from>
    <xdr:ext cx="534377" cy="259045"/>
    <xdr:sp macro="" textlink="">
      <xdr:nvSpPr>
        <xdr:cNvPr id="485" name="テキスト ボックス 484"/>
        <xdr:cNvSpPr txBox="1"/>
      </xdr:nvSpPr>
      <xdr:spPr>
        <a:xfrm>
          <a:off x="8483111" y="1694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46,538</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136610</xdr:rowOff>
    </xdr:from>
    <xdr:to>
      <xdr:col>11</xdr:col>
      <xdr:colOff>358775</xdr:colOff>
      <xdr:row>98</xdr:row>
      <xdr:rowOff>66760</xdr:rowOff>
    </xdr:to>
    <xdr:sp macro="" textlink="">
      <xdr:nvSpPr>
        <xdr:cNvPr id="486" name="円/楕円 485"/>
        <xdr:cNvSpPr/>
      </xdr:nvSpPr>
      <xdr:spPr>
        <a:xfrm>
          <a:off x="7810500" y="1676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83287</xdr:rowOff>
    </xdr:from>
    <xdr:ext cx="599010" cy="259045"/>
    <xdr:sp macro="" textlink="">
      <xdr:nvSpPr>
        <xdr:cNvPr id="487" name="テキスト ボックス 486"/>
        <xdr:cNvSpPr txBox="1"/>
      </xdr:nvSpPr>
      <xdr:spPr>
        <a:xfrm>
          <a:off x="7561794" y="16542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135,323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45024</xdr:rowOff>
    </xdr:from>
    <xdr:to>
      <xdr:col>10</xdr:col>
      <xdr:colOff>155575</xdr:colOff>
      <xdr:row>98</xdr:row>
      <xdr:rowOff>146624</xdr:rowOff>
    </xdr:to>
    <xdr:sp macro="" textlink="">
      <xdr:nvSpPr>
        <xdr:cNvPr id="488" name="円/楕円 487"/>
        <xdr:cNvSpPr/>
      </xdr:nvSpPr>
      <xdr:spPr>
        <a:xfrm>
          <a:off x="6921500" y="1684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137751</xdr:rowOff>
    </xdr:from>
    <xdr:ext cx="534377" cy="259045"/>
    <xdr:sp macro="" textlink="">
      <xdr:nvSpPr>
        <xdr:cNvPr id="489" name="テキスト ボックス 488"/>
        <xdr:cNvSpPr txBox="1"/>
      </xdr:nvSpPr>
      <xdr:spPr>
        <a:xfrm>
          <a:off x="6705111" y="1693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47,983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19,612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123469</xdr:rowOff>
    </xdr:from>
    <xdr:to>
      <xdr:col>23</xdr:col>
      <xdr:colOff>517525</xdr:colOff>
      <xdr:row>37</xdr:row>
      <xdr:rowOff>91906</xdr:rowOff>
    </xdr:to>
    <xdr:cxnSp macro="">
      <xdr:nvCxnSpPr>
        <xdr:cNvPr id="520" name="直線コネクタ 519"/>
        <xdr:cNvCxnSpPr/>
      </xdr:nvCxnSpPr>
      <xdr:spPr>
        <a:xfrm>
          <a:off x="15481300" y="6295669"/>
          <a:ext cx="838200" cy="13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12793</xdr:rowOff>
    </xdr:from>
    <xdr:ext cx="534377" cy="259045"/>
    <xdr:sp macro="" textlink="">
      <xdr:nvSpPr>
        <xdr:cNvPr id="521" name="消防費平均値テキスト"/>
        <xdr:cNvSpPr txBox="1"/>
      </xdr:nvSpPr>
      <xdr:spPr>
        <a:xfrm>
          <a:off x="16370300" y="618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123469</xdr:rowOff>
    </xdr:from>
    <xdr:to>
      <xdr:col>22</xdr:col>
      <xdr:colOff>365125</xdr:colOff>
      <xdr:row>37</xdr:row>
      <xdr:rowOff>12468</xdr:rowOff>
    </xdr:to>
    <xdr:cxnSp macro="">
      <xdr:nvCxnSpPr>
        <xdr:cNvPr id="523" name="直線コネクタ 522"/>
        <xdr:cNvCxnSpPr/>
      </xdr:nvCxnSpPr>
      <xdr:spPr>
        <a:xfrm flipV="1">
          <a:off x="14592300" y="6295669"/>
          <a:ext cx="889000" cy="6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4" name="フローチャート : 判断 523"/>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76716</xdr:rowOff>
    </xdr:from>
    <xdr:ext cx="534377" cy="259045"/>
    <xdr:sp macro="" textlink="">
      <xdr:nvSpPr>
        <xdr:cNvPr id="525" name="テキスト ボックス 524"/>
        <xdr:cNvSpPr txBox="1"/>
      </xdr:nvSpPr>
      <xdr:spPr>
        <a:xfrm>
          <a:off x="15214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12468</xdr:rowOff>
    </xdr:from>
    <xdr:to>
      <xdr:col>21</xdr:col>
      <xdr:colOff>161925</xdr:colOff>
      <xdr:row>37</xdr:row>
      <xdr:rowOff>72002</xdr:rowOff>
    </xdr:to>
    <xdr:cxnSp macro="">
      <xdr:nvCxnSpPr>
        <xdr:cNvPr id="526" name="直線コネクタ 525"/>
        <xdr:cNvCxnSpPr/>
      </xdr:nvCxnSpPr>
      <xdr:spPr>
        <a:xfrm flipV="1">
          <a:off x="13703300" y="6356118"/>
          <a:ext cx="889000" cy="5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7" name="フローチャート : 判断 526"/>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91069</xdr:rowOff>
    </xdr:from>
    <xdr:ext cx="534377" cy="259045"/>
    <xdr:sp macro="" textlink="">
      <xdr:nvSpPr>
        <xdr:cNvPr id="528" name="テキスト ボックス 527"/>
        <xdr:cNvSpPr txBox="1"/>
      </xdr:nvSpPr>
      <xdr:spPr>
        <a:xfrm>
          <a:off x="14325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72002</xdr:rowOff>
    </xdr:from>
    <xdr:to>
      <xdr:col>19</xdr:col>
      <xdr:colOff>644525</xdr:colOff>
      <xdr:row>37</xdr:row>
      <xdr:rowOff>111043</xdr:rowOff>
    </xdr:to>
    <xdr:cxnSp macro="">
      <xdr:nvCxnSpPr>
        <xdr:cNvPr id="529" name="直線コネクタ 528"/>
        <xdr:cNvCxnSpPr/>
      </xdr:nvCxnSpPr>
      <xdr:spPr>
        <a:xfrm flipV="1">
          <a:off x="12814300" y="6415652"/>
          <a:ext cx="889000" cy="3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30" name="フローチャート : 判断 529"/>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126061</xdr:rowOff>
    </xdr:from>
    <xdr:ext cx="534377" cy="259045"/>
    <xdr:sp macro="" textlink="">
      <xdr:nvSpPr>
        <xdr:cNvPr id="531" name="テキスト ボックス 530"/>
        <xdr:cNvSpPr txBox="1"/>
      </xdr:nvSpPr>
      <xdr:spPr>
        <a:xfrm>
          <a:off x="13436111" y="646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2" name="フローチャート : 判断 531"/>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1662</xdr:rowOff>
    </xdr:from>
    <xdr:ext cx="534377" cy="259045"/>
    <xdr:sp macro="" textlink="">
      <xdr:nvSpPr>
        <xdr:cNvPr id="533" name="テキスト ボックス 532"/>
        <xdr:cNvSpPr txBox="1"/>
      </xdr:nvSpPr>
      <xdr:spPr>
        <a:xfrm>
          <a:off x="12547111" y="617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41106</xdr:rowOff>
    </xdr:from>
    <xdr:to>
      <xdr:col>23</xdr:col>
      <xdr:colOff>568325</xdr:colOff>
      <xdr:row>37</xdr:row>
      <xdr:rowOff>142706</xdr:rowOff>
    </xdr:to>
    <xdr:sp macro="" textlink="">
      <xdr:nvSpPr>
        <xdr:cNvPr id="539" name="円/楕円 538"/>
        <xdr:cNvSpPr/>
      </xdr:nvSpPr>
      <xdr:spPr>
        <a:xfrm>
          <a:off x="16268700" y="638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19533</xdr:rowOff>
    </xdr:from>
    <xdr:ext cx="534377" cy="259045"/>
    <xdr:sp macro="" textlink="">
      <xdr:nvSpPr>
        <xdr:cNvPr id="540" name="消防費該当値テキスト"/>
        <xdr:cNvSpPr txBox="1"/>
      </xdr:nvSpPr>
      <xdr:spPr>
        <a:xfrm>
          <a:off x="16370300" y="636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21,427</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72669</xdr:rowOff>
    </xdr:from>
    <xdr:to>
      <xdr:col>22</xdr:col>
      <xdr:colOff>415925</xdr:colOff>
      <xdr:row>37</xdr:row>
      <xdr:rowOff>2819</xdr:rowOff>
    </xdr:to>
    <xdr:sp macro="" textlink="">
      <xdr:nvSpPr>
        <xdr:cNvPr id="541" name="円/楕円 540"/>
        <xdr:cNvSpPr/>
      </xdr:nvSpPr>
      <xdr:spPr>
        <a:xfrm>
          <a:off x="15430500" y="624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19346</xdr:rowOff>
    </xdr:from>
    <xdr:ext cx="534377" cy="259045"/>
    <xdr:sp macro="" textlink="">
      <xdr:nvSpPr>
        <xdr:cNvPr id="542" name="テキスト ボックス 541"/>
        <xdr:cNvSpPr txBox="1"/>
      </xdr:nvSpPr>
      <xdr:spPr>
        <a:xfrm>
          <a:off x="15214111" y="602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29,994</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133118</xdr:rowOff>
    </xdr:from>
    <xdr:to>
      <xdr:col>21</xdr:col>
      <xdr:colOff>212725</xdr:colOff>
      <xdr:row>37</xdr:row>
      <xdr:rowOff>63268</xdr:rowOff>
    </xdr:to>
    <xdr:sp macro="" textlink="">
      <xdr:nvSpPr>
        <xdr:cNvPr id="543" name="円/楕円 542"/>
        <xdr:cNvSpPr/>
      </xdr:nvSpPr>
      <xdr:spPr>
        <a:xfrm>
          <a:off x="14541500" y="630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79795</xdr:rowOff>
    </xdr:from>
    <xdr:ext cx="534377" cy="259045"/>
    <xdr:sp macro="" textlink="">
      <xdr:nvSpPr>
        <xdr:cNvPr id="544" name="テキスト ボックス 543"/>
        <xdr:cNvSpPr txBox="1"/>
      </xdr:nvSpPr>
      <xdr:spPr>
        <a:xfrm>
          <a:off x="14325111" y="608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26,292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21202</xdr:rowOff>
    </xdr:from>
    <xdr:to>
      <xdr:col>20</xdr:col>
      <xdr:colOff>9525</xdr:colOff>
      <xdr:row>37</xdr:row>
      <xdr:rowOff>122802</xdr:rowOff>
    </xdr:to>
    <xdr:sp macro="" textlink="">
      <xdr:nvSpPr>
        <xdr:cNvPr id="545" name="円/楕円 544"/>
        <xdr:cNvSpPr/>
      </xdr:nvSpPr>
      <xdr:spPr>
        <a:xfrm>
          <a:off x="13652500" y="636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139329</xdr:rowOff>
    </xdr:from>
    <xdr:ext cx="534377" cy="259045"/>
    <xdr:sp macro="" textlink="">
      <xdr:nvSpPr>
        <xdr:cNvPr id="546" name="テキスト ボックス 545"/>
        <xdr:cNvSpPr txBox="1"/>
      </xdr:nvSpPr>
      <xdr:spPr>
        <a:xfrm>
          <a:off x="13436111" y="614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22,646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60243</xdr:rowOff>
    </xdr:from>
    <xdr:to>
      <xdr:col>18</xdr:col>
      <xdr:colOff>492125</xdr:colOff>
      <xdr:row>37</xdr:row>
      <xdr:rowOff>161843</xdr:rowOff>
    </xdr:to>
    <xdr:sp macro="" textlink="">
      <xdr:nvSpPr>
        <xdr:cNvPr id="547" name="円/楕円 546"/>
        <xdr:cNvSpPr/>
      </xdr:nvSpPr>
      <xdr:spPr>
        <a:xfrm>
          <a:off x="12763500" y="640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152971</xdr:rowOff>
    </xdr:from>
    <xdr:ext cx="534377" cy="259045"/>
    <xdr:sp macro="" textlink="">
      <xdr:nvSpPr>
        <xdr:cNvPr id="548" name="テキスト ボックス 547"/>
        <xdr:cNvSpPr txBox="1"/>
      </xdr:nvSpPr>
      <xdr:spPr>
        <a:xfrm>
          <a:off x="12547111" y="649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20,255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27829</xdr:rowOff>
    </xdr:from>
    <xdr:to>
      <xdr:col>23</xdr:col>
      <xdr:colOff>517525</xdr:colOff>
      <xdr:row>57</xdr:row>
      <xdr:rowOff>151097</xdr:rowOff>
    </xdr:to>
    <xdr:cxnSp macro="">
      <xdr:nvCxnSpPr>
        <xdr:cNvPr id="579" name="直線コネクタ 578"/>
        <xdr:cNvCxnSpPr/>
      </xdr:nvCxnSpPr>
      <xdr:spPr>
        <a:xfrm flipV="1">
          <a:off x="15481300" y="9800479"/>
          <a:ext cx="838200" cy="12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147676</xdr:rowOff>
    </xdr:from>
    <xdr:ext cx="534377" cy="259045"/>
    <xdr:sp macro="" textlink="">
      <xdr:nvSpPr>
        <xdr:cNvPr id="580" name="教育費平均値テキスト"/>
        <xdr:cNvSpPr txBox="1"/>
      </xdr:nvSpPr>
      <xdr:spPr>
        <a:xfrm>
          <a:off x="16370300" y="9748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121124</xdr:rowOff>
    </xdr:from>
    <xdr:to>
      <xdr:col>22</xdr:col>
      <xdr:colOff>365125</xdr:colOff>
      <xdr:row>57</xdr:row>
      <xdr:rowOff>151097</xdr:rowOff>
    </xdr:to>
    <xdr:cxnSp macro="">
      <xdr:nvCxnSpPr>
        <xdr:cNvPr id="582" name="直線コネクタ 581"/>
        <xdr:cNvCxnSpPr/>
      </xdr:nvCxnSpPr>
      <xdr:spPr>
        <a:xfrm>
          <a:off x="14592300" y="9893774"/>
          <a:ext cx="889000" cy="2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83" name="フローチャート : 判断 582"/>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112491</xdr:rowOff>
    </xdr:from>
    <xdr:ext cx="534377" cy="259045"/>
    <xdr:sp macro="" textlink="">
      <xdr:nvSpPr>
        <xdr:cNvPr id="584" name="テキスト ボックス 583"/>
        <xdr:cNvSpPr txBox="1"/>
      </xdr:nvSpPr>
      <xdr:spPr>
        <a:xfrm>
          <a:off x="15214111" y="954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126657</xdr:rowOff>
    </xdr:from>
    <xdr:to>
      <xdr:col>21</xdr:col>
      <xdr:colOff>161925</xdr:colOff>
      <xdr:row>57</xdr:row>
      <xdr:rowOff>121124</xdr:rowOff>
    </xdr:to>
    <xdr:cxnSp macro="">
      <xdr:nvCxnSpPr>
        <xdr:cNvPr id="585" name="直線コネクタ 584"/>
        <xdr:cNvCxnSpPr/>
      </xdr:nvCxnSpPr>
      <xdr:spPr>
        <a:xfrm>
          <a:off x="13703300" y="9727857"/>
          <a:ext cx="889000" cy="16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6" name="フローチャート : 判断 585"/>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147206</xdr:rowOff>
    </xdr:from>
    <xdr:ext cx="534377" cy="259045"/>
    <xdr:sp macro="" textlink="">
      <xdr:nvSpPr>
        <xdr:cNvPr id="587" name="テキスト ボックス 586"/>
        <xdr:cNvSpPr txBox="1"/>
      </xdr:nvSpPr>
      <xdr:spPr>
        <a:xfrm>
          <a:off x="14325111" y="957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126657</xdr:rowOff>
    </xdr:from>
    <xdr:to>
      <xdr:col>19</xdr:col>
      <xdr:colOff>644525</xdr:colOff>
      <xdr:row>57</xdr:row>
      <xdr:rowOff>50513</xdr:rowOff>
    </xdr:to>
    <xdr:cxnSp macro="">
      <xdr:nvCxnSpPr>
        <xdr:cNvPr id="588" name="直線コネクタ 587"/>
        <xdr:cNvCxnSpPr/>
      </xdr:nvCxnSpPr>
      <xdr:spPr>
        <a:xfrm flipV="1">
          <a:off x="12814300" y="9727857"/>
          <a:ext cx="889000" cy="9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89" name="フローチャート : 判断 588"/>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133471</xdr:rowOff>
    </xdr:from>
    <xdr:ext cx="534377" cy="259045"/>
    <xdr:sp macro="" textlink="">
      <xdr:nvSpPr>
        <xdr:cNvPr id="590" name="テキスト ボックス 589"/>
        <xdr:cNvSpPr txBox="1"/>
      </xdr:nvSpPr>
      <xdr:spPr>
        <a:xfrm>
          <a:off x="13436111" y="99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91" name="フローチャート : 判断 590"/>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145162</xdr:rowOff>
    </xdr:from>
    <xdr:ext cx="534377" cy="259045"/>
    <xdr:sp macro="" textlink="">
      <xdr:nvSpPr>
        <xdr:cNvPr id="592" name="テキスト ボックス 591"/>
        <xdr:cNvSpPr txBox="1"/>
      </xdr:nvSpPr>
      <xdr:spPr>
        <a:xfrm>
          <a:off x="12547111" y="991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148479</xdr:rowOff>
    </xdr:from>
    <xdr:to>
      <xdr:col>23</xdr:col>
      <xdr:colOff>568325</xdr:colOff>
      <xdr:row>57</xdr:row>
      <xdr:rowOff>78629</xdr:rowOff>
    </xdr:to>
    <xdr:sp macro="" textlink="">
      <xdr:nvSpPr>
        <xdr:cNvPr id="598" name="円/楕円 597"/>
        <xdr:cNvSpPr/>
      </xdr:nvSpPr>
      <xdr:spPr>
        <a:xfrm>
          <a:off x="16268700" y="974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171356</xdr:rowOff>
    </xdr:from>
    <xdr:ext cx="534377" cy="259045"/>
    <xdr:sp macro="" textlink="">
      <xdr:nvSpPr>
        <xdr:cNvPr id="599" name="教育費該当値テキスト"/>
        <xdr:cNvSpPr txBox="1"/>
      </xdr:nvSpPr>
      <xdr:spPr>
        <a:xfrm>
          <a:off x="16370300" y="960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63,378</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100297</xdr:rowOff>
    </xdr:from>
    <xdr:to>
      <xdr:col>22</xdr:col>
      <xdr:colOff>415925</xdr:colOff>
      <xdr:row>58</xdr:row>
      <xdr:rowOff>30447</xdr:rowOff>
    </xdr:to>
    <xdr:sp macro="" textlink="">
      <xdr:nvSpPr>
        <xdr:cNvPr id="600" name="円/楕円 599"/>
        <xdr:cNvSpPr/>
      </xdr:nvSpPr>
      <xdr:spPr>
        <a:xfrm>
          <a:off x="15430500" y="987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21574</xdr:rowOff>
    </xdr:from>
    <xdr:ext cx="534377" cy="259045"/>
    <xdr:sp macro="" textlink="">
      <xdr:nvSpPr>
        <xdr:cNvPr id="601" name="テキスト ボックス 600"/>
        <xdr:cNvSpPr txBox="1"/>
      </xdr:nvSpPr>
      <xdr:spPr>
        <a:xfrm>
          <a:off x="15214111" y="9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44,505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70324</xdr:rowOff>
    </xdr:from>
    <xdr:to>
      <xdr:col>21</xdr:col>
      <xdr:colOff>212725</xdr:colOff>
      <xdr:row>58</xdr:row>
      <xdr:rowOff>474</xdr:rowOff>
    </xdr:to>
    <xdr:sp macro="" textlink="">
      <xdr:nvSpPr>
        <xdr:cNvPr id="602" name="円/楕円 601"/>
        <xdr:cNvSpPr/>
      </xdr:nvSpPr>
      <xdr:spPr>
        <a:xfrm>
          <a:off x="14541500" y="98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163051</xdr:rowOff>
    </xdr:from>
    <xdr:ext cx="534377" cy="259045"/>
    <xdr:sp macro="" textlink="">
      <xdr:nvSpPr>
        <xdr:cNvPr id="603" name="テキスト ボックス 602"/>
        <xdr:cNvSpPr txBox="1"/>
      </xdr:nvSpPr>
      <xdr:spPr>
        <a:xfrm>
          <a:off x="14325111" y="993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49,094</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75857</xdr:rowOff>
    </xdr:from>
    <xdr:to>
      <xdr:col>20</xdr:col>
      <xdr:colOff>9525</xdr:colOff>
      <xdr:row>57</xdr:row>
      <xdr:rowOff>6007</xdr:rowOff>
    </xdr:to>
    <xdr:sp macro="" textlink="">
      <xdr:nvSpPr>
        <xdr:cNvPr id="604" name="円/楕円 603"/>
        <xdr:cNvSpPr/>
      </xdr:nvSpPr>
      <xdr:spPr>
        <a:xfrm>
          <a:off x="13652500" y="967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22534</xdr:rowOff>
    </xdr:from>
    <xdr:ext cx="534377" cy="259045"/>
    <xdr:sp macro="" textlink="">
      <xdr:nvSpPr>
        <xdr:cNvPr id="605" name="テキスト ボックス 604"/>
        <xdr:cNvSpPr txBox="1"/>
      </xdr:nvSpPr>
      <xdr:spPr>
        <a:xfrm>
          <a:off x="13436111" y="945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74,497</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171163</xdr:rowOff>
    </xdr:from>
    <xdr:to>
      <xdr:col>18</xdr:col>
      <xdr:colOff>492125</xdr:colOff>
      <xdr:row>57</xdr:row>
      <xdr:rowOff>101313</xdr:rowOff>
    </xdr:to>
    <xdr:sp macro="" textlink="">
      <xdr:nvSpPr>
        <xdr:cNvPr id="606" name="円/楕円 605"/>
        <xdr:cNvSpPr/>
      </xdr:nvSpPr>
      <xdr:spPr>
        <a:xfrm>
          <a:off x="12763500" y="977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117840</xdr:rowOff>
    </xdr:from>
    <xdr:ext cx="534377" cy="259045"/>
    <xdr:sp macro="" textlink="">
      <xdr:nvSpPr>
        <xdr:cNvPr id="607" name="テキスト ボックス 606"/>
        <xdr:cNvSpPr txBox="1"/>
      </xdr:nvSpPr>
      <xdr:spPr>
        <a:xfrm>
          <a:off x="12547111" y="954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59,905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107778</xdr:rowOff>
    </xdr:from>
    <xdr:to>
      <xdr:col>23</xdr:col>
      <xdr:colOff>517525</xdr:colOff>
      <xdr:row>78</xdr:row>
      <xdr:rowOff>137899</xdr:rowOff>
    </xdr:to>
    <xdr:cxnSp macro="">
      <xdr:nvCxnSpPr>
        <xdr:cNvPr id="634" name="直線コネクタ 633"/>
        <xdr:cNvCxnSpPr/>
      </xdr:nvCxnSpPr>
      <xdr:spPr>
        <a:xfrm flipV="1">
          <a:off x="15481300" y="13480878"/>
          <a:ext cx="838200" cy="3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44618</xdr:rowOff>
    </xdr:from>
    <xdr:ext cx="469744" cy="259045"/>
    <xdr:sp macro="" textlink="">
      <xdr:nvSpPr>
        <xdr:cNvPr id="635" name="災害復旧費平均値テキスト"/>
        <xdr:cNvSpPr txBox="1"/>
      </xdr:nvSpPr>
      <xdr:spPr>
        <a:xfrm>
          <a:off x="16370300" y="13417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126414</xdr:rowOff>
    </xdr:from>
    <xdr:to>
      <xdr:col>22</xdr:col>
      <xdr:colOff>365125</xdr:colOff>
      <xdr:row>78</xdr:row>
      <xdr:rowOff>137899</xdr:rowOff>
    </xdr:to>
    <xdr:cxnSp macro="">
      <xdr:nvCxnSpPr>
        <xdr:cNvPr id="637" name="直線コネクタ 636"/>
        <xdr:cNvCxnSpPr/>
      </xdr:nvCxnSpPr>
      <xdr:spPr>
        <a:xfrm>
          <a:off x="14592300" y="13499514"/>
          <a:ext cx="889000" cy="1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38" name="フローチャート : 判断 637"/>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169944</xdr:rowOff>
    </xdr:from>
    <xdr:ext cx="469744" cy="259045"/>
    <xdr:sp macro="" textlink="">
      <xdr:nvSpPr>
        <xdr:cNvPr id="639" name="テキスト ボックス 638"/>
        <xdr:cNvSpPr txBox="1"/>
      </xdr:nvSpPr>
      <xdr:spPr>
        <a:xfrm>
          <a:off x="15246427" y="1320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95141</xdr:rowOff>
    </xdr:from>
    <xdr:to>
      <xdr:col>21</xdr:col>
      <xdr:colOff>161925</xdr:colOff>
      <xdr:row>78</xdr:row>
      <xdr:rowOff>126414</xdr:rowOff>
    </xdr:to>
    <xdr:cxnSp macro="">
      <xdr:nvCxnSpPr>
        <xdr:cNvPr id="640" name="直線コネクタ 639"/>
        <xdr:cNvCxnSpPr/>
      </xdr:nvCxnSpPr>
      <xdr:spPr>
        <a:xfrm>
          <a:off x="13703300" y="13468241"/>
          <a:ext cx="889000" cy="3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41" name="フローチャート : 判断 640"/>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170866</xdr:rowOff>
    </xdr:from>
    <xdr:ext cx="469744" cy="259045"/>
    <xdr:sp macro="" textlink="">
      <xdr:nvSpPr>
        <xdr:cNvPr id="642" name="テキスト ボックス 641"/>
        <xdr:cNvSpPr txBox="1"/>
      </xdr:nvSpPr>
      <xdr:spPr>
        <a:xfrm>
          <a:off x="14357427" y="1320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158775</xdr:rowOff>
    </xdr:from>
    <xdr:to>
      <xdr:col>19</xdr:col>
      <xdr:colOff>644525</xdr:colOff>
      <xdr:row>78</xdr:row>
      <xdr:rowOff>95141</xdr:rowOff>
    </xdr:to>
    <xdr:cxnSp macro="">
      <xdr:nvCxnSpPr>
        <xdr:cNvPr id="643" name="直線コネクタ 642"/>
        <xdr:cNvCxnSpPr/>
      </xdr:nvCxnSpPr>
      <xdr:spPr>
        <a:xfrm>
          <a:off x="12814300" y="13188975"/>
          <a:ext cx="889000" cy="27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44" name="フローチャート : 判断 643"/>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155798</xdr:rowOff>
    </xdr:from>
    <xdr:ext cx="534377" cy="259045"/>
    <xdr:sp macro="" textlink="">
      <xdr:nvSpPr>
        <xdr:cNvPr id="645" name="テキスト ボックス 644"/>
        <xdr:cNvSpPr txBox="1"/>
      </xdr:nvSpPr>
      <xdr:spPr>
        <a:xfrm>
          <a:off x="13436111" y="131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6" name="フローチャート : 判断 645"/>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149020</xdr:rowOff>
    </xdr:from>
    <xdr:ext cx="469744" cy="259045"/>
    <xdr:sp macro="" textlink="">
      <xdr:nvSpPr>
        <xdr:cNvPr id="647" name="テキスト ボックス 646"/>
        <xdr:cNvSpPr txBox="1"/>
      </xdr:nvSpPr>
      <xdr:spPr>
        <a:xfrm>
          <a:off x="12579427" y="1352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56978</xdr:rowOff>
    </xdr:from>
    <xdr:to>
      <xdr:col>23</xdr:col>
      <xdr:colOff>568325</xdr:colOff>
      <xdr:row>78</xdr:row>
      <xdr:rowOff>158578</xdr:rowOff>
    </xdr:to>
    <xdr:sp macro="" textlink="">
      <xdr:nvSpPr>
        <xdr:cNvPr id="653" name="円/楕円 652"/>
        <xdr:cNvSpPr/>
      </xdr:nvSpPr>
      <xdr:spPr>
        <a:xfrm>
          <a:off x="16268700" y="1343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16355</xdr:rowOff>
    </xdr:from>
    <xdr:ext cx="469744" cy="259045"/>
    <xdr:sp macro="" textlink="">
      <xdr:nvSpPr>
        <xdr:cNvPr id="654" name="災害復旧費該当値テキスト"/>
        <xdr:cNvSpPr txBox="1"/>
      </xdr:nvSpPr>
      <xdr:spPr>
        <a:xfrm>
          <a:off x="16370300" y="1321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6,982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87099</xdr:rowOff>
    </xdr:from>
    <xdr:to>
      <xdr:col>22</xdr:col>
      <xdr:colOff>415925</xdr:colOff>
      <xdr:row>79</xdr:row>
      <xdr:rowOff>17249</xdr:rowOff>
    </xdr:to>
    <xdr:sp macro="" textlink="">
      <xdr:nvSpPr>
        <xdr:cNvPr id="655" name="円/楕円 654"/>
        <xdr:cNvSpPr/>
      </xdr:nvSpPr>
      <xdr:spPr>
        <a:xfrm>
          <a:off x="15430500" y="1346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8376</xdr:rowOff>
    </xdr:from>
    <xdr:ext cx="378565" cy="259045"/>
    <xdr:sp macro="" textlink="">
      <xdr:nvSpPr>
        <xdr:cNvPr id="656" name="テキスト ボックス 655"/>
        <xdr:cNvSpPr txBox="1"/>
      </xdr:nvSpPr>
      <xdr:spPr>
        <a:xfrm>
          <a:off x="15292017" y="13552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75614</xdr:rowOff>
    </xdr:from>
    <xdr:to>
      <xdr:col>21</xdr:col>
      <xdr:colOff>212725</xdr:colOff>
      <xdr:row>79</xdr:row>
      <xdr:rowOff>5764</xdr:rowOff>
    </xdr:to>
    <xdr:sp macro="" textlink="">
      <xdr:nvSpPr>
        <xdr:cNvPr id="657" name="円/楕円 656"/>
        <xdr:cNvSpPr/>
      </xdr:nvSpPr>
      <xdr:spPr>
        <a:xfrm>
          <a:off x="14541500" y="1344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168341</xdr:rowOff>
    </xdr:from>
    <xdr:ext cx="469744" cy="259045"/>
    <xdr:sp macro="" textlink="">
      <xdr:nvSpPr>
        <xdr:cNvPr id="658" name="テキスト ボックス 657"/>
        <xdr:cNvSpPr txBox="1"/>
      </xdr:nvSpPr>
      <xdr:spPr>
        <a:xfrm>
          <a:off x="14357427" y="1354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44341</xdr:rowOff>
    </xdr:from>
    <xdr:to>
      <xdr:col>20</xdr:col>
      <xdr:colOff>9525</xdr:colOff>
      <xdr:row>78</xdr:row>
      <xdr:rowOff>145941</xdr:rowOff>
    </xdr:to>
    <xdr:sp macro="" textlink="">
      <xdr:nvSpPr>
        <xdr:cNvPr id="659" name="円/楕円 658"/>
        <xdr:cNvSpPr/>
      </xdr:nvSpPr>
      <xdr:spPr>
        <a:xfrm>
          <a:off x="13652500" y="1341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137068</xdr:rowOff>
    </xdr:from>
    <xdr:ext cx="469744" cy="259045"/>
    <xdr:sp macro="" textlink="">
      <xdr:nvSpPr>
        <xdr:cNvPr id="660" name="テキスト ボックス 659"/>
        <xdr:cNvSpPr txBox="1"/>
      </xdr:nvSpPr>
      <xdr:spPr>
        <a:xfrm>
          <a:off x="13468427" y="1351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9,746</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107975</xdr:rowOff>
    </xdr:from>
    <xdr:to>
      <xdr:col>18</xdr:col>
      <xdr:colOff>492125</xdr:colOff>
      <xdr:row>77</xdr:row>
      <xdr:rowOff>38125</xdr:rowOff>
    </xdr:to>
    <xdr:sp macro="" textlink="">
      <xdr:nvSpPr>
        <xdr:cNvPr id="661" name="円/楕円 660"/>
        <xdr:cNvSpPr/>
      </xdr:nvSpPr>
      <xdr:spPr>
        <a:xfrm>
          <a:off x="12763500" y="1313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54651</xdr:rowOff>
    </xdr:from>
    <xdr:ext cx="534377" cy="259045"/>
    <xdr:sp macro="" textlink="">
      <xdr:nvSpPr>
        <xdr:cNvPr id="662" name="テキスト ボックス 661"/>
        <xdr:cNvSpPr txBox="1"/>
      </xdr:nvSpPr>
      <xdr:spPr>
        <a:xfrm>
          <a:off x="12547111" y="1291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70,828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52,398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72895</xdr:rowOff>
    </xdr:from>
    <xdr:to>
      <xdr:col>23</xdr:col>
      <xdr:colOff>517525</xdr:colOff>
      <xdr:row>97</xdr:row>
      <xdr:rowOff>77994</xdr:rowOff>
    </xdr:to>
    <xdr:cxnSp macro="">
      <xdr:nvCxnSpPr>
        <xdr:cNvPr id="691" name="直線コネクタ 690"/>
        <xdr:cNvCxnSpPr/>
      </xdr:nvCxnSpPr>
      <xdr:spPr>
        <a:xfrm>
          <a:off x="15481300" y="16703545"/>
          <a:ext cx="838200" cy="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45770</xdr:rowOff>
    </xdr:from>
    <xdr:ext cx="534377" cy="259045"/>
    <xdr:sp macro="" textlink="">
      <xdr:nvSpPr>
        <xdr:cNvPr id="692" name="公債費平均値テキスト"/>
        <xdr:cNvSpPr txBox="1"/>
      </xdr:nvSpPr>
      <xdr:spPr>
        <a:xfrm>
          <a:off x="16370300" y="16676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72895</xdr:rowOff>
    </xdr:from>
    <xdr:to>
      <xdr:col>22</xdr:col>
      <xdr:colOff>365125</xdr:colOff>
      <xdr:row>97</xdr:row>
      <xdr:rowOff>74740</xdr:rowOff>
    </xdr:to>
    <xdr:cxnSp macro="">
      <xdr:nvCxnSpPr>
        <xdr:cNvPr id="694" name="直線コネクタ 693"/>
        <xdr:cNvCxnSpPr/>
      </xdr:nvCxnSpPr>
      <xdr:spPr>
        <a:xfrm flipV="1">
          <a:off x="14592300" y="16703545"/>
          <a:ext cx="889000" cy="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5" name="フローチャート : 判断 694"/>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170871</xdr:rowOff>
    </xdr:from>
    <xdr:ext cx="534377" cy="259045"/>
    <xdr:sp macro="" textlink="">
      <xdr:nvSpPr>
        <xdr:cNvPr id="696" name="テキスト ボックス 695"/>
        <xdr:cNvSpPr txBox="1"/>
      </xdr:nvSpPr>
      <xdr:spPr>
        <a:xfrm>
          <a:off x="15214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74740</xdr:rowOff>
    </xdr:from>
    <xdr:to>
      <xdr:col>21</xdr:col>
      <xdr:colOff>161925</xdr:colOff>
      <xdr:row>97</xdr:row>
      <xdr:rowOff>87990</xdr:rowOff>
    </xdr:to>
    <xdr:cxnSp macro="">
      <xdr:nvCxnSpPr>
        <xdr:cNvPr id="697" name="直線コネクタ 696"/>
        <xdr:cNvCxnSpPr/>
      </xdr:nvCxnSpPr>
      <xdr:spPr>
        <a:xfrm flipV="1">
          <a:off x="13703300" y="16705390"/>
          <a:ext cx="889000" cy="1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698" name="フローチャート : 判断 697"/>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168871</xdr:rowOff>
    </xdr:from>
    <xdr:ext cx="534377" cy="259045"/>
    <xdr:sp macro="" textlink="">
      <xdr:nvSpPr>
        <xdr:cNvPr id="699" name="テキスト ボックス 698"/>
        <xdr:cNvSpPr txBox="1"/>
      </xdr:nvSpPr>
      <xdr:spPr>
        <a:xfrm>
          <a:off x="14325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86544</xdr:rowOff>
    </xdr:from>
    <xdr:to>
      <xdr:col>19</xdr:col>
      <xdr:colOff>644525</xdr:colOff>
      <xdr:row>97</xdr:row>
      <xdr:rowOff>87990</xdr:rowOff>
    </xdr:to>
    <xdr:cxnSp macro="">
      <xdr:nvCxnSpPr>
        <xdr:cNvPr id="700" name="直線コネクタ 699"/>
        <xdr:cNvCxnSpPr/>
      </xdr:nvCxnSpPr>
      <xdr:spPr>
        <a:xfrm>
          <a:off x="12814300" y="16717194"/>
          <a:ext cx="889000" cy="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701" name="フローチャート : 判断 700"/>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168124</xdr:rowOff>
    </xdr:from>
    <xdr:ext cx="534377" cy="259045"/>
    <xdr:sp macro="" textlink="">
      <xdr:nvSpPr>
        <xdr:cNvPr id="702" name="テキスト ボックス 701"/>
        <xdr:cNvSpPr txBox="1"/>
      </xdr:nvSpPr>
      <xdr:spPr>
        <a:xfrm>
          <a:off x="13436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703" name="フローチャート : 判断 702"/>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163720</xdr:rowOff>
    </xdr:from>
    <xdr:ext cx="534377" cy="259045"/>
    <xdr:sp macro="" textlink="">
      <xdr:nvSpPr>
        <xdr:cNvPr id="704" name="テキスト ボックス 703"/>
        <xdr:cNvSpPr txBox="1"/>
      </xdr:nvSpPr>
      <xdr:spPr>
        <a:xfrm>
          <a:off x="12547111" y="1679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27194</xdr:rowOff>
    </xdr:from>
    <xdr:to>
      <xdr:col>23</xdr:col>
      <xdr:colOff>568325</xdr:colOff>
      <xdr:row>97</xdr:row>
      <xdr:rowOff>128794</xdr:rowOff>
    </xdr:to>
    <xdr:sp macro="" textlink="">
      <xdr:nvSpPr>
        <xdr:cNvPr id="710" name="円/楕円 709"/>
        <xdr:cNvSpPr/>
      </xdr:nvSpPr>
      <xdr:spPr>
        <a:xfrm>
          <a:off x="16268700" y="1665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50071</xdr:rowOff>
    </xdr:from>
    <xdr:ext cx="534377" cy="259045"/>
    <xdr:sp macro="" textlink="">
      <xdr:nvSpPr>
        <xdr:cNvPr id="711" name="公債費該当値テキスト"/>
        <xdr:cNvSpPr txBox="1"/>
      </xdr:nvSpPr>
      <xdr:spPr>
        <a:xfrm>
          <a:off x="16370300" y="1650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81,196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22095</xdr:rowOff>
    </xdr:from>
    <xdr:to>
      <xdr:col>22</xdr:col>
      <xdr:colOff>415925</xdr:colOff>
      <xdr:row>97</xdr:row>
      <xdr:rowOff>123695</xdr:rowOff>
    </xdr:to>
    <xdr:sp macro="" textlink="">
      <xdr:nvSpPr>
        <xdr:cNvPr id="712" name="円/楕円 711"/>
        <xdr:cNvSpPr/>
      </xdr:nvSpPr>
      <xdr:spPr>
        <a:xfrm>
          <a:off x="15430500" y="1665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140222</xdr:rowOff>
    </xdr:from>
    <xdr:ext cx="534377" cy="259045"/>
    <xdr:sp macro="" textlink="">
      <xdr:nvSpPr>
        <xdr:cNvPr id="713" name="テキスト ボックス 712"/>
        <xdr:cNvSpPr txBox="1"/>
      </xdr:nvSpPr>
      <xdr:spPr>
        <a:xfrm>
          <a:off x="15214111" y="1642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82,534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23940</xdr:rowOff>
    </xdr:from>
    <xdr:to>
      <xdr:col>21</xdr:col>
      <xdr:colOff>212725</xdr:colOff>
      <xdr:row>97</xdr:row>
      <xdr:rowOff>125540</xdr:rowOff>
    </xdr:to>
    <xdr:sp macro="" textlink="">
      <xdr:nvSpPr>
        <xdr:cNvPr id="714" name="円/楕円 713"/>
        <xdr:cNvSpPr/>
      </xdr:nvSpPr>
      <xdr:spPr>
        <a:xfrm>
          <a:off x="14541500" y="1665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142067</xdr:rowOff>
    </xdr:from>
    <xdr:ext cx="534377" cy="259045"/>
    <xdr:sp macro="" textlink="">
      <xdr:nvSpPr>
        <xdr:cNvPr id="715" name="テキスト ボックス 714"/>
        <xdr:cNvSpPr txBox="1"/>
      </xdr:nvSpPr>
      <xdr:spPr>
        <a:xfrm>
          <a:off x="14325111" y="1642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82,050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37190</xdr:rowOff>
    </xdr:from>
    <xdr:to>
      <xdr:col>20</xdr:col>
      <xdr:colOff>9525</xdr:colOff>
      <xdr:row>97</xdr:row>
      <xdr:rowOff>138790</xdr:rowOff>
    </xdr:to>
    <xdr:sp macro="" textlink="">
      <xdr:nvSpPr>
        <xdr:cNvPr id="716" name="円/楕円 715"/>
        <xdr:cNvSpPr/>
      </xdr:nvSpPr>
      <xdr:spPr>
        <a:xfrm>
          <a:off x="13652500" y="1666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155317</xdr:rowOff>
    </xdr:from>
    <xdr:ext cx="534377" cy="259045"/>
    <xdr:sp macro="" textlink="">
      <xdr:nvSpPr>
        <xdr:cNvPr id="717" name="テキスト ボックス 716"/>
        <xdr:cNvSpPr txBox="1"/>
      </xdr:nvSpPr>
      <xdr:spPr>
        <a:xfrm>
          <a:off x="13436111" y="1644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78,572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35744</xdr:rowOff>
    </xdr:from>
    <xdr:to>
      <xdr:col>18</xdr:col>
      <xdr:colOff>492125</xdr:colOff>
      <xdr:row>97</xdr:row>
      <xdr:rowOff>137344</xdr:rowOff>
    </xdr:to>
    <xdr:sp macro="" textlink="">
      <xdr:nvSpPr>
        <xdr:cNvPr id="718" name="円/楕円 717"/>
        <xdr:cNvSpPr/>
      </xdr:nvSpPr>
      <xdr:spPr>
        <a:xfrm>
          <a:off x="12763500" y="1666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153871</xdr:rowOff>
    </xdr:from>
    <xdr:ext cx="534377" cy="259045"/>
    <xdr:sp macro="" textlink="">
      <xdr:nvSpPr>
        <xdr:cNvPr id="719" name="テキスト ボックス 718"/>
        <xdr:cNvSpPr txBox="1"/>
      </xdr:nvSpPr>
      <xdr:spPr>
        <a:xfrm>
          <a:off x="12547111" y="1644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78,952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186689</xdr:colOff>
      <xdr:row>39</xdr:row>
      <xdr:rowOff>44450</xdr:rowOff>
    </xdr:to>
    <xdr:cxnSp macro="">
      <xdr:nvCxnSpPr>
        <xdr:cNvPr id="743" name="直線コネクタ 742"/>
        <xdr:cNvCxnSpPr/>
      </xdr:nvCxnSpPr>
      <xdr:spPr>
        <a:xfrm flipV="1">
          <a:off x="22159595" y="5100320"/>
          <a:ext cx="1269"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74947</xdr:rowOff>
    </xdr:from>
    <xdr:ext cx="469744" cy="259045"/>
    <xdr:sp macro="" textlink="">
      <xdr:nvSpPr>
        <xdr:cNvPr id="746" name="諸支出金最大値テキスト"/>
        <xdr:cNvSpPr txBox="1"/>
      </xdr:nvSpPr>
      <xdr:spPr>
        <a:xfrm>
          <a:off x="22212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7" name="直線コネクタ 746"/>
        <xdr:cNvCxnSpPr/>
      </xdr:nvCxnSpPr>
      <xdr:spPr>
        <a:xfrm>
          <a:off x="22072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78565" cy="259045"/>
    <xdr:sp macro="" textlink="">
      <xdr:nvSpPr>
        <xdr:cNvPr id="749" name="諸支出金平均値テキスト"/>
        <xdr:cNvSpPr txBox="1"/>
      </xdr:nvSpPr>
      <xdr:spPr>
        <a:xfrm>
          <a:off x="22212300" y="64775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0" name="フローチャート : 判断 749"/>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72898</xdr:rowOff>
    </xdr:from>
    <xdr:to>
      <xdr:col>31</xdr:col>
      <xdr:colOff>85725</xdr:colOff>
      <xdr:row>39</xdr:row>
      <xdr:rowOff>3048</xdr:rowOff>
    </xdr:to>
    <xdr:sp macro="" textlink="">
      <xdr:nvSpPr>
        <xdr:cNvPr id="752" name="フローチャート : 判断 751"/>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19575</xdr:rowOff>
    </xdr:from>
    <xdr:ext cx="378565" cy="259045"/>
    <xdr:sp macro="" textlink="">
      <xdr:nvSpPr>
        <xdr:cNvPr id="753" name="テキスト ボックス 752"/>
        <xdr:cNvSpPr txBox="1"/>
      </xdr:nvSpPr>
      <xdr:spPr>
        <a:xfrm>
          <a:off x="21134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88138</xdr:rowOff>
    </xdr:from>
    <xdr:to>
      <xdr:col>29</xdr:col>
      <xdr:colOff>568325</xdr:colOff>
      <xdr:row>38</xdr:row>
      <xdr:rowOff>18288</xdr:rowOff>
    </xdr:to>
    <xdr:sp macro="" textlink="">
      <xdr:nvSpPr>
        <xdr:cNvPr id="755" name="フローチャート : 判断 754"/>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34815</xdr:rowOff>
    </xdr:from>
    <xdr:ext cx="378565" cy="259045"/>
    <xdr:sp macro="" textlink="">
      <xdr:nvSpPr>
        <xdr:cNvPr id="756" name="テキスト ボックス 755"/>
        <xdr:cNvSpPr txBox="1"/>
      </xdr:nvSpPr>
      <xdr:spPr>
        <a:xfrm>
          <a:off x="20245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144907</xdr:rowOff>
    </xdr:from>
    <xdr:to>
      <xdr:col>28</xdr:col>
      <xdr:colOff>365125</xdr:colOff>
      <xdr:row>38</xdr:row>
      <xdr:rowOff>75057</xdr:rowOff>
    </xdr:to>
    <xdr:sp macro="" textlink="">
      <xdr:nvSpPr>
        <xdr:cNvPr id="758" name="フローチャート : 判断 757"/>
        <xdr:cNvSpPr/>
      </xdr:nvSpPr>
      <xdr:spPr>
        <a:xfrm>
          <a:off x="19494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91584</xdr:rowOff>
    </xdr:from>
    <xdr:ext cx="378565" cy="259045"/>
    <xdr:sp macro="" textlink="">
      <xdr:nvSpPr>
        <xdr:cNvPr id="759" name="テキスト ボックス 758"/>
        <xdr:cNvSpPr txBox="1"/>
      </xdr:nvSpPr>
      <xdr:spPr>
        <a:xfrm>
          <a:off x="19356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94615</xdr:rowOff>
    </xdr:from>
    <xdr:to>
      <xdr:col>27</xdr:col>
      <xdr:colOff>161925</xdr:colOff>
      <xdr:row>38</xdr:row>
      <xdr:rowOff>24765</xdr:rowOff>
    </xdr:to>
    <xdr:sp macro="" textlink="">
      <xdr:nvSpPr>
        <xdr:cNvPr id="760" name="フローチャート : 判断 759"/>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41292</xdr:rowOff>
    </xdr:from>
    <xdr:ext cx="378565" cy="259045"/>
    <xdr:sp macro="" textlink="">
      <xdr:nvSpPr>
        <xdr:cNvPr id="761" name="テキスト ボックス 760"/>
        <xdr:cNvSpPr txBox="1"/>
      </xdr:nvSpPr>
      <xdr:spPr>
        <a:xfrm>
          <a:off x="18467017" y="6213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68"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90" name="テキスト ボックス 78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2" name="テキスト ボックス 79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4" name="テキスト ボックス 79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6" name="テキスト ボックス 795"/>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2" name="直線コネクタ 801"/>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3"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5"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6" name="直線コネクタ 805"/>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7" name="直線コネクタ 80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8"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9" name="フローチャート : 判断 808"/>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0" name="直線コネクタ 80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11" name="フローチャート : 判断 810"/>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160817</xdr:rowOff>
    </xdr:from>
    <xdr:ext cx="313932" cy="259045"/>
    <xdr:sp macro="" textlink="">
      <xdr:nvSpPr>
        <xdr:cNvPr id="812" name="テキスト ボックス 811"/>
        <xdr:cNvSpPr txBox="1"/>
      </xdr:nvSpPr>
      <xdr:spPr>
        <a:xfrm>
          <a:off x="21166333" y="993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3" name="直線コネクタ 81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14" name="フローチャート : 判断 813"/>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161960</xdr:rowOff>
    </xdr:from>
    <xdr:ext cx="313932" cy="259045"/>
    <xdr:sp macro="" textlink="">
      <xdr:nvSpPr>
        <xdr:cNvPr id="815" name="テキスト ボックス 814"/>
        <xdr:cNvSpPr txBox="1"/>
      </xdr:nvSpPr>
      <xdr:spPr>
        <a:xfrm>
          <a:off x="20277333" y="9934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6" name="直線コネクタ 81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17" name="フローチャート : 判断 816"/>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163593</xdr:rowOff>
    </xdr:from>
    <xdr:ext cx="313932" cy="259045"/>
    <xdr:sp macro="" textlink="">
      <xdr:nvSpPr>
        <xdr:cNvPr id="818" name="テキスト ボックス 817"/>
        <xdr:cNvSpPr txBox="1"/>
      </xdr:nvSpPr>
      <xdr:spPr>
        <a:xfrm>
          <a:off x="19388333" y="993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19" name="フローチャート : 判断 818"/>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159021</xdr:rowOff>
    </xdr:from>
    <xdr:ext cx="313932" cy="259045"/>
    <xdr:sp macro="" textlink="">
      <xdr:nvSpPr>
        <xdr:cNvPr id="820" name="テキスト ボックス 819"/>
        <xdr:cNvSpPr txBox="1"/>
      </xdr:nvSpPr>
      <xdr:spPr>
        <a:xfrm>
          <a:off x="18499333" y="9931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6" name="円/楕円 82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7"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8" name="円/楕円 82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9" name="テキスト ボックス 82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0" name="円/楕円 82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1" name="テキスト ボックス 830"/>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2" name="円/楕円 83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3" name="テキスト ボックス 832"/>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4" name="円/楕円 83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5" name="テキスト ボックス 834"/>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議会費</a:t>
          </a:r>
          <a:r>
            <a:rPr kumimoji="1" lang="ja-JP" altLang="en-US" sz="1300">
              <a:solidFill>
                <a:schemeClr val="dk1"/>
              </a:solidFill>
              <a:effectLst/>
              <a:latin typeface="+mj-ea"/>
              <a:ea typeface="+mj-ea"/>
              <a:cs typeface="+mn-cs"/>
            </a:rPr>
            <a:t>は、</a:t>
          </a:r>
          <a:r>
            <a:rPr kumimoji="1" lang="ja-JP" altLang="ja-JP" sz="1300">
              <a:solidFill>
                <a:schemeClr val="dk1"/>
              </a:solidFill>
              <a:effectLst/>
              <a:latin typeface="+mj-ea"/>
              <a:ea typeface="+mj-ea"/>
              <a:cs typeface="+mn-cs"/>
            </a:rPr>
            <a:t>類似団体平均に比べ高い水準にあるが、平成</a:t>
          </a:r>
          <a:r>
            <a:rPr kumimoji="1" lang="en-US" altLang="ja-JP" sz="1300">
              <a:solidFill>
                <a:schemeClr val="dk1"/>
              </a:solidFill>
              <a:effectLst/>
              <a:latin typeface="+mj-ea"/>
              <a:ea typeface="+mj-ea"/>
              <a:cs typeface="+mn-cs"/>
            </a:rPr>
            <a:t>28</a:t>
          </a:r>
          <a:r>
            <a:rPr kumimoji="1" lang="ja-JP" altLang="ja-JP" sz="1300">
              <a:solidFill>
                <a:schemeClr val="dk1"/>
              </a:solidFill>
              <a:effectLst/>
              <a:latin typeface="+mj-ea"/>
              <a:ea typeface="+mj-ea"/>
              <a:cs typeface="+mn-cs"/>
            </a:rPr>
            <a:t>年度から議員定数が</a:t>
          </a:r>
          <a:r>
            <a:rPr kumimoji="1" lang="en-US" altLang="ja-JP" sz="1300">
              <a:solidFill>
                <a:schemeClr val="dk1"/>
              </a:solidFill>
              <a:effectLst/>
              <a:latin typeface="+mj-ea"/>
              <a:ea typeface="+mj-ea"/>
              <a:cs typeface="+mn-cs"/>
            </a:rPr>
            <a:t>2</a:t>
          </a:r>
          <a:r>
            <a:rPr kumimoji="1" lang="ja-JP" altLang="ja-JP" sz="1300">
              <a:solidFill>
                <a:schemeClr val="dk1"/>
              </a:solidFill>
              <a:effectLst/>
              <a:latin typeface="+mj-ea"/>
              <a:ea typeface="+mj-ea"/>
              <a:cs typeface="+mn-cs"/>
            </a:rPr>
            <a:t>名減となっている。</a:t>
          </a:r>
          <a:endParaRPr kumimoji="1" lang="en-US" altLang="ja-JP" sz="1300">
            <a:solidFill>
              <a:schemeClr val="dk1"/>
            </a:solidFill>
            <a:effectLst/>
            <a:latin typeface="+mj-ea"/>
            <a:ea typeface="+mj-ea"/>
            <a:cs typeface="+mn-cs"/>
          </a:endParaRPr>
        </a:p>
        <a:p>
          <a:r>
            <a:rPr kumimoji="1" lang="ja-JP" altLang="en-US" sz="1300">
              <a:solidFill>
                <a:schemeClr val="dk1"/>
              </a:solidFill>
              <a:effectLst/>
              <a:latin typeface="+mj-ea"/>
              <a:ea typeface="+mj-ea"/>
              <a:cs typeface="+mn-cs"/>
            </a:rPr>
            <a:t>　</a:t>
          </a:r>
          <a:r>
            <a:rPr kumimoji="1" lang="ja-JP" altLang="ja-JP" sz="1300">
              <a:solidFill>
                <a:schemeClr val="dk1"/>
              </a:solidFill>
              <a:effectLst/>
              <a:latin typeface="+mj-ea"/>
              <a:ea typeface="+mj-ea"/>
              <a:cs typeface="+mn-cs"/>
            </a:rPr>
            <a:t>総務費</a:t>
          </a:r>
          <a:r>
            <a:rPr kumimoji="1" lang="ja-JP" altLang="en-US" sz="1300">
              <a:solidFill>
                <a:schemeClr val="dk1"/>
              </a:solidFill>
              <a:effectLst/>
              <a:latin typeface="+mj-ea"/>
              <a:ea typeface="+mj-ea"/>
              <a:cs typeface="+mn-cs"/>
            </a:rPr>
            <a:t>は、</a:t>
          </a:r>
          <a:r>
            <a:rPr kumimoji="1" lang="ja-JP" altLang="ja-JP" sz="1300">
              <a:solidFill>
                <a:schemeClr val="dk1"/>
              </a:solidFill>
              <a:effectLst/>
              <a:latin typeface="+mj-ea"/>
              <a:ea typeface="+mj-ea"/>
              <a:cs typeface="+mn-cs"/>
            </a:rPr>
            <a:t>類似団体平均に比べ若干高い水準にあるが、電算システムの改修、維持管理等、小規模自治体においても一定の割合でコストがかかり、市面積が広く、人口が散在しているため行政効率が悪</a:t>
          </a:r>
          <a:r>
            <a:rPr kumimoji="1" lang="ja-JP" altLang="en-US" sz="1300">
              <a:solidFill>
                <a:schemeClr val="dk1"/>
              </a:solidFill>
              <a:effectLst/>
              <a:latin typeface="+mj-ea"/>
              <a:ea typeface="+mj-ea"/>
              <a:cs typeface="+mn-cs"/>
            </a:rPr>
            <a:t>い</a:t>
          </a:r>
          <a:r>
            <a:rPr kumimoji="1" lang="ja-JP" altLang="ja-JP" sz="1300">
              <a:solidFill>
                <a:schemeClr val="dk1"/>
              </a:solidFill>
              <a:effectLst/>
              <a:latin typeface="+mj-ea"/>
              <a:ea typeface="+mj-ea"/>
              <a:cs typeface="+mn-cs"/>
            </a:rPr>
            <a:t>ことも要因である。</a:t>
          </a:r>
          <a:endParaRPr kumimoji="1" lang="en-US" altLang="ja-JP" sz="1300">
            <a:solidFill>
              <a:schemeClr val="dk1"/>
            </a:solidFill>
            <a:effectLst/>
            <a:latin typeface="+mj-ea"/>
            <a:ea typeface="+mj-ea"/>
            <a:cs typeface="+mn-cs"/>
          </a:endParaRPr>
        </a:p>
        <a:p>
          <a:r>
            <a:rPr kumimoji="1" lang="ja-JP" altLang="en-US" sz="1300">
              <a:solidFill>
                <a:schemeClr val="dk1"/>
              </a:solidFill>
              <a:effectLst/>
              <a:latin typeface="+mj-ea"/>
              <a:ea typeface="+mj-ea"/>
              <a:cs typeface="+mn-cs"/>
            </a:rPr>
            <a:t>　</a:t>
          </a:r>
          <a:r>
            <a:rPr kumimoji="1" lang="ja-JP" altLang="ja-JP" sz="1300">
              <a:solidFill>
                <a:schemeClr val="dk1"/>
              </a:solidFill>
              <a:effectLst/>
              <a:latin typeface="+mj-ea"/>
              <a:ea typeface="+mj-ea"/>
              <a:cs typeface="+mn-cs"/>
            </a:rPr>
            <a:t>衛生費</a:t>
          </a:r>
          <a:r>
            <a:rPr kumimoji="1" lang="ja-JP" altLang="en-US" sz="1300">
              <a:solidFill>
                <a:schemeClr val="dk1"/>
              </a:solidFill>
              <a:effectLst/>
              <a:latin typeface="+mj-ea"/>
              <a:ea typeface="+mj-ea"/>
              <a:cs typeface="+mn-cs"/>
            </a:rPr>
            <a:t>は、</a:t>
          </a:r>
          <a:r>
            <a:rPr kumimoji="1" lang="ja-JP" altLang="ja-JP" sz="1300">
              <a:solidFill>
                <a:schemeClr val="dk1"/>
              </a:solidFill>
              <a:effectLst/>
              <a:latin typeface="+mj-ea"/>
              <a:ea typeface="+mj-ea"/>
              <a:cs typeface="+mn-cs"/>
            </a:rPr>
            <a:t>類似団体平均に比べ高い水準にある。市内に２つの公立病院を抱える病院事業への繰出しが多額であることが要因となっているが、経営改革のプラン等に沿って公営企業会計の健全化に取り組み、改善を図っていくこととしている。</a:t>
          </a:r>
          <a:endParaRPr lang="ja-JP" altLang="ja-JP" sz="1300">
            <a:effectLst/>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山口県美祢市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j-ea"/>
              <a:ea typeface="+mj-ea"/>
              <a:cs typeface="+mn-cs"/>
            </a:rPr>
            <a:t>　財政調整基金残高は</a:t>
          </a:r>
          <a:r>
            <a:rPr kumimoji="1" lang="ja-JP" altLang="en-US" sz="1300">
              <a:solidFill>
                <a:schemeClr val="dk1"/>
              </a:solidFill>
              <a:effectLst/>
              <a:latin typeface="+mj-ea"/>
              <a:ea typeface="+mj-ea"/>
              <a:cs typeface="+mn-cs"/>
            </a:rPr>
            <a:t>、</a:t>
          </a:r>
          <a:r>
            <a:rPr kumimoji="1" lang="ja-JP" altLang="ja-JP" sz="1300">
              <a:solidFill>
                <a:schemeClr val="dk1"/>
              </a:solidFill>
              <a:effectLst/>
              <a:latin typeface="+mj-ea"/>
              <a:ea typeface="+mj-ea"/>
              <a:cs typeface="+mn-cs"/>
            </a:rPr>
            <a:t>平成</a:t>
          </a:r>
          <a:r>
            <a:rPr kumimoji="1" lang="en-US" altLang="ja-JP" sz="1300">
              <a:solidFill>
                <a:schemeClr val="dk1"/>
              </a:solidFill>
              <a:effectLst/>
              <a:latin typeface="+mj-ea"/>
              <a:ea typeface="+mj-ea"/>
              <a:cs typeface="+mn-cs"/>
            </a:rPr>
            <a:t>27</a:t>
          </a:r>
          <a:r>
            <a:rPr kumimoji="1" lang="ja-JP" altLang="ja-JP" sz="1300">
              <a:solidFill>
                <a:schemeClr val="dk1"/>
              </a:solidFill>
              <a:effectLst/>
              <a:latin typeface="+mj-ea"/>
              <a:ea typeface="+mj-ea"/>
              <a:cs typeface="+mn-cs"/>
            </a:rPr>
            <a:t>年度は基金利子分の積立のみであったため、前年度と比較すると標準財政規模の増により</a:t>
          </a:r>
          <a:r>
            <a:rPr kumimoji="1" lang="en-US" altLang="ja-JP" sz="1300">
              <a:solidFill>
                <a:schemeClr val="dk1"/>
              </a:solidFill>
              <a:effectLst/>
              <a:latin typeface="+mj-ea"/>
              <a:ea typeface="+mj-ea"/>
              <a:cs typeface="+mn-cs"/>
            </a:rPr>
            <a:t>0.3</a:t>
          </a:r>
          <a:r>
            <a:rPr kumimoji="1" lang="ja-JP" altLang="ja-JP" sz="1300">
              <a:solidFill>
                <a:schemeClr val="dk1"/>
              </a:solidFill>
              <a:effectLst/>
              <a:latin typeface="+mj-ea"/>
              <a:ea typeface="+mj-ea"/>
              <a:cs typeface="+mn-cs"/>
            </a:rPr>
            <a:t>ポイントの減となった。</a:t>
          </a:r>
          <a:endParaRPr kumimoji="1" lang="en-US" altLang="ja-JP" sz="1300">
            <a:solidFill>
              <a:schemeClr val="dk1"/>
            </a:solidFill>
            <a:effectLst/>
            <a:latin typeface="+mj-ea"/>
            <a:ea typeface="+mj-ea"/>
            <a:cs typeface="+mn-cs"/>
          </a:endParaRPr>
        </a:p>
        <a:p>
          <a:r>
            <a:rPr kumimoji="1" lang="ja-JP" altLang="en-US" sz="1300">
              <a:solidFill>
                <a:schemeClr val="dk1"/>
              </a:solidFill>
              <a:effectLst/>
              <a:latin typeface="+mj-ea"/>
              <a:ea typeface="+mj-ea"/>
              <a:cs typeface="+mn-cs"/>
            </a:rPr>
            <a:t>　</a:t>
          </a:r>
          <a:r>
            <a:rPr kumimoji="1" lang="ja-JP" altLang="ja-JP" sz="1300">
              <a:solidFill>
                <a:schemeClr val="dk1"/>
              </a:solidFill>
              <a:effectLst/>
              <a:latin typeface="+mj-ea"/>
              <a:ea typeface="+mj-ea"/>
              <a:cs typeface="+mn-cs"/>
            </a:rPr>
            <a:t>実質収支額の比率については</a:t>
          </a:r>
          <a:r>
            <a:rPr kumimoji="1" lang="ja-JP" altLang="en-US" sz="1300">
              <a:solidFill>
                <a:schemeClr val="dk1"/>
              </a:solidFill>
              <a:effectLst/>
              <a:latin typeface="+mj-ea"/>
              <a:ea typeface="+mj-ea"/>
              <a:cs typeface="+mn-cs"/>
            </a:rPr>
            <a:t>、</a:t>
          </a:r>
          <a:r>
            <a:rPr kumimoji="1" lang="ja-JP" altLang="ja-JP" sz="1300">
              <a:solidFill>
                <a:schemeClr val="dk1"/>
              </a:solidFill>
              <a:effectLst/>
              <a:latin typeface="+mj-ea"/>
              <a:ea typeface="+mj-ea"/>
              <a:cs typeface="+mn-cs"/>
            </a:rPr>
            <a:t>前年度と比較して</a:t>
          </a:r>
          <a:r>
            <a:rPr kumimoji="1" lang="en-US" altLang="ja-JP" sz="1300">
              <a:solidFill>
                <a:schemeClr val="dk1"/>
              </a:solidFill>
              <a:effectLst/>
              <a:latin typeface="+mj-ea"/>
              <a:ea typeface="+mj-ea"/>
              <a:cs typeface="+mn-cs"/>
            </a:rPr>
            <a:t>0.97</a:t>
          </a:r>
          <a:r>
            <a:rPr kumimoji="1" lang="ja-JP" altLang="ja-JP" sz="1300">
              <a:solidFill>
                <a:schemeClr val="dk1"/>
              </a:solidFill>
              <a:effectLst/>
              <a:latin typeface="+mj-ea"/>
              <a:ea typeface="+mj-ea"/>
              <a:cs typeface="+mn-cs"/>
            </a:rPr>
            <a:t>ポイント増加した</a:t>
          </a:r>
          <a:r>
            <a:rPr kumimoji="1" lang="ja-JP" altLang="en-US" sz="1300">
              <a:solidFill>
                <a:schemeClr val="dk1"/>
              </a:solidFill>
              <a:effectLst/>
              <a:latin typeface="+mj-ea"/>
              <a:ea typeface="+mj-ea"/>
              <a:cs typeface="+mn-cs"/>
            </a:rPr>
            <a:t>。</a:t>
          </a:r>
          <a:endParaRPr lang="ja-JP" altLang="ja-JP" sz="1300">
            <a:effectLst/>
            <a:latin typeface="+mj-ea"/>
            <a:ea typeface="+mj-ea"/>
          </a:endParaRPr>
        </a:p>
        <a:p>
          <a:r>
            <a:rPr kumimoji="1" lang="ja-JP" altLang="ja-JP" sz="1300">
              <a:solidFill>
                <a:schemeClr val="dk1"/>
              </a:solidFill>
              <a:effectLst/>
              <a:latin typeface="+mj-ea"/>
              <a:ea typeface="+mj-ea"/>
              <a:cs typeface="+mn-cs"/>
            </a:rPr>
            <a:t>　実質単年度収支について</a:t>
          </a:r>
          <a:r>
            <a:rPr kumimoji="1" lang="ja-JP" altLang="en-US" sz="1300">
              <a:solidFill>
                <a:schemeClr val="dk1"/>
              </a:solidFill>
              <a:effectLst/>
              <a:latin typeface="+mj-ea"/>
              <a:ea typeface="+mj-ea"/>
              <a:cs typeface="+mn-cs"/>
            </a:rPr>
            <a:t>は、</a:t>
          </a:r>
          <a:r>
            <a:rPr kumimoji="1" lang="en-US" altLang="ja-JP" sz="1300">
              <a:solidFill>
                <a:schemeClr val="dk1"/>
              </a:solidFill>
              <a:effectLst/>
              <a:latin typeface="+mj-ea"/>
              <a:ea typeface="+mj-ea"/>
              <a:cs typeface="+mn-cs"/>
            </a:rPr>
            <a:t>1.86</a:t>
          </a:r>
          <a:r>
            <a:rPr kumimoji="1" lang="ja-JP" altLang="ja-JP" sz="1300">
              <a:solidFill>
                <a:schemeClr val="dk1"/>
              </a:solidFill>
              <a:effectLst/>
              <a:latin typeface="+mj-ea"/>
              <a:ea typeface="+mj-ea"/>
              <a:cs typeface="+mn-cs"/>
            </a:rPr>
            <a:t>ポイント減少している。これは単年度収支額の減少と財政調整基金への積立を抑制したことによるものである。</a:t>
          </a:r>
          <a:endParaRPr lang="ja-JP" altLang="ja-JP" sz="1300">
            <a:effectLst/>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山口県美祢市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j-ea"/>
              <a:ea typeface="+mj-ea"/>
              <a:cs typeface="+mn-cs"/>
            </a:rPr>
            <a:t>　平成</a:t>
          </a:r>
          <a:r>
            <a:rPr kumimoji="1" lang="en-US" altLang="ja-JP" sz="1300">
              <a:solidFill>
                <a:schemeClr val="dk1"/>
              </a:solidFill>
              <a:effectLst/>
              <a:latin typeface="+mj-ea"/>
              <a:ea typeface="+mj-ea"/>
              <a:cs typeface="+mn-cs"/>
            </a:rPr>
            <a:t>27</a:t>
          </a:r>
          <a:r>
            <a:rPr kumimoji="1" lang="ja-JP" altLang="ja-JP" sz="1300">
              <a:solidFill>
                <a:schemeClr val="dk1"/>
              </a:solidFill>
              <a:effectLst/>
              <a:latin typeface="+mj-ea"/>
              <a:ea typeface="+mj-ea"/>
              <a:cs typeface="+mn-cs"/>
            </a:rPr>
            <a:t>年度においても美祢市は黒字であるため、連結実質赤字比率は該当しない。</a:t>
          </a:r>
          <a:endParaRPr lang="ja-JP" altLang="ja-JP" sz="1300">
            <a:effectLst/>
            <a:latin typeface="+mj-ea"/>
            <a:ea typeface="+mj-ea"/>
          </a:endParaRPr>
        </a:p>
        <a:p>
          <a:r>
            <a:rPr kumimoji="1" lang="ja-JP" altLang="ja-JP" sz="1300">
              <a:solidFill>
                <a:schemeClr val="dk1"/>
              </a:solidFill>
              <a:effectLst/>
              <a:latin typeface="+mj-ea"/>
              <a:ea typeface="+mj-ea"/>
              <a:cs typeface="+mn-cs"/>
            </a:rPr>
            <a:t>　構成分析については観光事業特別会計が資金不足を解消し、</a:t>
          </a:r>
          <a:r>
            <a:rPr kumimoji="1" lang="en-US" altLang="ja-JP" sz="1300">
              <a:solidFill>
                <a:schemeClr val="dk1"/>
              </a:solidFill>
              <a:effectLst/>
              <a:latin typeface="+mj-ea"/>
              <a:ea typeface="+mj-ea"/>
              <a:cs typeface="+mn-cs"/>
            </a:rPr>
            <a:t>1.07</a:t>
          </a:r>
          <a:r>
            <a:rPr kumimoji="1" lang="ja-JP" altLang="en-US" sz="1300">
              <a:solidFill>
                <a:schemeClr val="dk1"/>
              </a:solidFill>
              <a:effectLst/>
              <a:latin typeface="+mj-ea"/>
              <a:ea typeface="+mj-ea"/>
              <a:cs typeface="+mn-cs"/>
            </a:rPr>
            <a:t>％</a:t>
          </a:r>
          <a:r>
            <a:rPr kumimoji="1" lang="ja-JP" altLang="ja-JP" sz="1300">
              <a:solidFill>
                <a:schemeClr val="dk1"/>
              </a:solidFill>
              <a:effectLst/>
              <a:latin typeface="+mj-ea"/>
              <a:ea typeface="+mj-ea"/>
              <a:cs typeface="+mn-cs"/>
            </a:rPr>
            <a:t>の黒字に転じたが、依然として住宅資金貸付事業特別会計で</a:t>
          </a:r>
          <a:r>
            <a:rPr kumimoji="1" lang="en-US" altLang="ja-JP" sz="1300">
              <a:solidFill>
                <a:schemeClr val="dk1"/>
              </a:solidFill>
              <a:effectLst/>
              <a:latin typeface="+mj-ea"/>
              <a:ea typeface="+mj-ea"/>
              <a:cs typeface="+mn-cs"/>
            </a:rPr>
            <a:t>0.26</a:t>
          </a:r>
          <a:r>
            <a:rPr kumimoji="1" lang="ja-JP" altLang="en-US" sz="1300">
              <a:solidFill>
                <a:schemeClr val="dk1"/>
              </a:solidFill>
              <a:effectLst/>
              <a:latin typeface="+mj-ea"/>
              <a:ea typeface="+mj-ea"/>
              <a:cs typeface="+mn-cs"/>
            </a:rPr>
            <a:t>％</a:t>
          </a:r>
          <a:r>
            <a:rPr kumimoji="1" lang="ja-JP" altLang="ja-JP" sz="1300">
              <a:solidFill>
                <a:schemeClr val="dk1"/>
              </a:solidFill>
              <a:effectLst/>
              <a:latin typeface="+mj-ea"/>
              <a:ea typeface="+mj-ea"/>
              <a:cs typeface="+mn-cs"/>
            </a:rPr>
            <a:t>の資金不足が発生している。</a:t>
          </a:r>
          <a:endParaRPr kumimoji="1" lang="en-US" altLang="ja-JP" sz="1300">
            <a:solidFill>
              <a:schemeClr val="dk1"/>
            </a:solidFill>
            <a:effectLst/>
            <a:latin typeface="+mj-ea"/>
            <a:ea typeface="+mj-ea"/>
            <a:cs typeface="+mn-cs"/>
          </a:endParaRPr>
        </a:p>
        <a:p>
          <a:r>
            <a:rPr kumimoji="1" lang="ja-JP" altLang="en-US" sz="1300">
              <a:solidFill>
                <a:schemeClr val="dk1"/>
              </a:solidFill>
              <a:effectLst/>
              <a:latin typeface="+mj-ea"/>
              <a:ea typeface="+mj-ea"/>
              <a:cs typeface="+mn-cs"/>
            </a:rPr>
            <a:t>　</a:t>
          </a:r>
          <a:r>
            <a:rPr kumimoji="1" lang="ja-JP" altLang="ja-JP" sz="1300">
              <a:solidFill>
                <a:schemeClr val="dk1"/>
              </a:solidFill>
              <a:effectLst/>
              <a:latin typeface="+mj-ea"/>
              <a:ea typeface="+mj-ea"/>
              <a:cs typeface="+mn-cs"/>
            </a:rPr>
            <a:t>その他の会計では、病院等事業会計が</a:t>
          </a:r>
          <a:r>
            <a:rPr kumimoji="1" lang="en-US" altLang="ja-JP" sz="1300">
              <a:solidFill>
                <a:schemeClr val="dk1"/>
              </a:solidFill>
              <a:effectLst/>
              <a:latin typeface="+mj-ea"/>
              <a:ea typeface="+mj-ea"/>
              <a:cs typeface="+mn-cs"/>
            </a:rPr>
            <a:t>12.52</a:t>
          </a:r>
          <a:r>
            <a:rPr kumimoji="1" lang="ja-JP" altLang="en-US" sz="1300">
              <a:solidFill>
                <a:schemeClr val="dk1"/>
              </a:solidFill>
              <a:effectLst/>
              <a:latin typeface="+mj-ea"/>
              <a:ea typeface="+mj-ea"/>
              <a:cs typeface="+mn-cs"/>
            </a:rPr>
            <a:t>％</a:t>
          </a:r>
          <a:r>
            <a:rPr kumimoji="1" lang="ja-JP" altLang="ja-JP" sz="1300">
              <a:solidFill>
                <a:schemeClr val="dk1"/>
              </a:solidFill>
              <a:effectLst/>
              <a:latin typeface="+mj-ea"/>
              <a:ea typeface="+mj-ea"/>
              <a:cs typeface="+mn-cs"/>
            </a:rPr>
            <a:t>、一般会計が</a:t>
          </a:r>
          <a:r>
            <a:rPr kumimoji="1" lang="en-US" altLang="ja-JP" sz="1300">
              <a:solidFill>
                <a:schemeClr val="dk1"/>
              </a:solidFill>
              <a:effectLst/>
              <a:latin typeface="+mj-ea"/>
              <a:ea typeface="+mj-ea"/>
              <a:cs typeface="+mn-cs"/>
            </a:rPr>
            <a:t>7.97</a:t>
          </a:r>
          <a:r>
            <a:rPr kumimoji="1" lang="ja-JP" altLang="en-US" sz="1300">
              <a:solidFill>
                <a:schemeClr val="dk1"/>
              </a:solidFill>
              <a:effectLst/>
              <a:latin typeface="+mj-ea"/>
              <a:ea typeface="+mj-ea"/>
              <a:cs typeface="+mn-cs"/>
            </a:rPr>
            <a:t>％</a:t>
          </a:r>
          <a:r>
            <a:rPr kumimoji="1" lang="ja-JP" altLang="ja-JP" sz="1300">
              <a:solidFill>
                <a:schemeClr val="dk1"/>
              </a:solidFill>
              <a:effectLst/>
              <a:latin typeface="+mj-ea"/>
              <a:ea typeface="+mj-ea"/>
              <a:cs typeface="+mn-cs"/>
            </a:rPr>
            <a:t>、水道事業会計が</a:t>
          </a:r>
          <a:r>
            <a:rPr kumimoji="1" lang="en-US" altLang="ja-JP" sz="1300">
              <a:solidFill>
                <a:schemeClr val="dk1"/>
              </a:solidFill>
              <a:effectLst/>
              <a:latin typeface="+mj-ea"/>
              <a:ea typeface="+mj-ea"/>
              <a:cs typeface="+mn-cs"/>
            </a:rPr>
            <a:t>5.05</a:t>
          </a:r>
          <a:r>
            <a:rPr kumimoji="1" lang="ja-JP" altLang="en-US" sz="1300">
              <a:solidFill>
                <a:schemeClr val="dk1"/>
              </a:solidFill>
              <a:effectLst/>
              <a:latin typeface="+mj-ea"/>
              <a:ea typeface="+mj-ea"/>
              <a:cs typeface="+mn-cs"/>
            </a:rPr>
            <a:t>％</a:t>
          </a:r>
          <a:r>
            <a:rPr kumimoji="1" lang="ja-JP" altLang="ja-JP" sz="1300">
              <a:solidFill>
                <a:schemeClr val="dk1"/>
              </a:solidFill>
              <a:effectLst/>
              <a:latin typeface="+mj-ea"/>
              <a:ea typeface="+mj-ea"/>
              <a:cs typeface="+mn-cs"/>
            </a:rPr>
            <a:t>の黒字となった。</a:t>
          </a:r>
          <a:endParaRPr lang="ja-JP" altLang="ja-JP" sz="1300">
            <a:effectLst/>
            <a:latin typeface="+mj-ea"/>
            <a:ea typeface="+mj-ea"/>
          </a:endParaRPr>
        </a:p>
        <a:p>
          <a:r>
            <a:rPr kumimoji="1" lang="ja-JP" altLang="ja-JP" sz="1300">
              <a:solidFill>
                <a:schemeClr val="dk1"/>
              </a:solidFill>
              <a:effectLst/>
              <a:latin typeface="+mj-ea"/>
              <a:ea typeface="+mj-ea"/>
              <a:cs typeface="+mn-cs"/>
            </a:rPr>
            <a:t>　資金が不足している住宅資金貸付事業特別会計は</a:t>
          </a:r>
          <a:r>
            <a:rPr kumimoji="1" lang="ja-JP" altLang="en-US" sz="1300">
              <a:solidFill>
                <a:schemeClr val="dk1"/>
              </a:solidFill>
              <a:effectLst/>
              <a:latin typeface="+mj-ea"/>
              <a:ea typeface="+mj-ea"/>
              <a:cs typeface="+mn-cs"/>
            </a:rPr>
            <a:t>、</a:t>
          </a:r>
          <a:r>
            <a:rPr kumimoji="1" lang="ja-JP" altLang="ja-JP" sz="1300">
              <a:solidFill>
                <a:schemeClr val="dk1"/>
              </a:solidFill>
              <a:effectLst/>
              <a:latin typeface="+mj-ea"/>
              <a:ea typeface="+mj-ea"/>
              <a:cs typeface="+mn-cs"/>
            </a:rPr>
            <a:t>▲</a:t>
          </a:r>
          <a:r>
            <a:rPr kumimoji="1" lang="en-US" altLang="ja-JP" sz="1300">
              <a:solidFill>
                <a:schemeClr val="dk1"/>
              </a:solidFill>
              <a:effectLst/>
              <a:latin typeface="+mj-ea"/>
              <a:ea typeface="+mj-ea"/>
              <a:cs typeface="+mn-cs"/>
            </a:rPr>
            <a:t>0.26</a:t>
          </a:r>
          <a:r>
            <a:rPr kumimoji="1" lang="ja-JP" altLang="en-US" sz="1300">
              <a:solidFill>
                <a:schemeClr val="dk1"/>
              </a:solidFill>
              <a:effectLst/>
              <a:latin typeface="+mj-ea"/>
              <a:ea typeface="+mj-ea"/>
              <a:cs typeface="+mn-cs"/>
            </a:rPr>
            <a:t>％</a:t>
          </a:r>
          <a:r>
            <a:rPr kumimoji="1" lang="ja-JP" altLang="ja-JP" sz="1300">
              <a:solidFill>
                <a:schemeClr val="dk1"/>
              </a:solidFill>
              <a:effectLst/>
              <a:latin typeface="+mj-ea"/>
              <a:ea typeface="+mj-ea"/>
              <a:cs typeface="+mn-cs"/>
            </a:rPr>
            <a:t>で昨年と大きく状況は変わっていない。</a:t>
          </a:r>
          <a:endParaRPr lang="ja-JP" altLang="ja-JP" sz="1300">
            <a:effectLst/>
            <a:latin typeface="+mj-ea"/>
            <a:ea typeface="+mj-ea"/>
          </a:endParaRPr>
        </a:p>
        <a:p>
          <a:r>
            <a:rPr kumimoji="1" lang="ja-JP" altLang="ja-JP" sz="1300">
              <a:solidFill>
                <a:schemeClr val="dk1"/>
              </a:solidFill>
              <a:effectLst/>
              <a:latin typeface="+mj-ea"/>
              <a:ea typeface="+mj-ea"/>
              <a:cs typeface="+mn-cs"/>
            </a:rPr>
            <a:t>　観光事業特別会計においては、経営健全化計画を策定し平成</a:t>
          </a:r>
          <a:r>
            <a:rPr kumimoji="1" lang="en-US" altLang="ja-JP" sz="1300">
              <a:solidFill>
                <a:schemeClr val="dk1"/>
              </a:solidFill>
              <a:effectLst/>
              <a:latin typeface="+mj-ea"/>
              <a:ea typeface="+mj-ea"/>
              <a:cs typeface="+mn-cs"/>
            </a:rPr>
            <a:t>21</a:t>
          </a:r>
          <a:r>
            <a:rPr kumimoji="1" lang="ja-JP" altLang="ja-JP" sz="1300">
              <a:solidFill>
                <a:schemeClr val="dk1"/>
              </a:solidFill>
              <a:effectLst/>
              <a:latin typeface="+mj-ea"/>
              <a:ea typeface="+mj-ea"/>
              <a:cs typeface="+mn-cs"/>
            </a:rPr>
            <a:t>年度から資金不足解消のため、経営の健全化に取り組んできたことにより平成</a:t>
          </a:r>
          <a:r>
            <a:rPr kumimoji="1" lang="en-US" altLang="ja-JP" sz="1300">
              <a:solidFill>
                <a:schemeClr val="dk1"/>
              </a:solidFill>
              <a:effectLst/>
              <a:latin typeface="+mj-ea"/>
              <a:ea typeface="+mj-ea"/>
              <a:cs typeface="+mn-cs"/>
            </a:rPr>
            <a:t>27</a:t>
          </a:r>
          <a:r>
            <a:rPr kumimoji="1" lang="ja-JP" altLang="ja-JP" sz="1300">
              <a:solidFill>
                <a:schemeClr val="dk1"/>
              </a:solidFill>
              <a:effectLst/>
              <a:latin typeface="+mj-ea"/>
              <a:ea typeface="+mj-ea"/>
              <a:cs typeface="+mn-cs"/>
            </a:rPr>
            <a:t>年度において赤字を解消した。</a:t>
          </a:r>
          <a:endParaRPr lang="ja-JP" altLang="ja-JP" sz="1300">
            <a:effectLst/>
            <a:latin typeface="+mj-ea"/>
            <a:ea typeface="+mj-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山口県美祢市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j-ea"/>
              <a:ea typeface="+mj-ea"/>
              <a:cs typeface="+mn-cs"/>
            </a:rPr>
            <a:t>　分子の構造については、元利償還金等（Ａ）の中で、元利償還金が</a:t>
          </a:r>
          <a:r>
            <a:rPr kumimoji="1" lang="en-US" altLang="ja-JP" sz="1300">
              <a:solidFill>
                <a:schemeClr val="dk1"/>
              </a:solidFill>
              <a:effectLst/>
              <a:latin typeface="+mj-ea"/>
              <a:ea typeface="+mj-ea"/>
              <a:cs typeface="+mn-cs"/>
            </a:rPr>
            <a:t>73</a:t>
          </a:r>
          <a:r>
            <a:rPr kumimoji="1" lang="ja-JP" altLang="ja-JP" sz="1300">
              <a:solidFill>
                <a:schemeClr val="dk1"/>
              </a:solidFill>
              <a:effectLst/>
              <a:latin typeface="+mj-ea"/>
              <a:ea typeface="+mj-ea"/>
              <a:cs typeface="+mn-cs"/>
            </a:rPr>
            <a:t>百万円の減少、公営企業債の元利償還金に対する繰入金が百万円の減少、債務負担行為に基づく支出額が</a:t>
          </a:r>
          <a:r>
            <a:rPr kumimoji="1" lang="en-US" altLang="ja-JP" sz="1300">
              <a:solidFill>
                <a:schemeClr val="dk1"/>
              </a:solidFill>
              <a:effectLst/>
              <a:latin typeface="+mj-ea"/>
              <a:ea typeface="+mj-ea"/>
              <a:cs typeface="+mn-cs"/>
            </a:rPr>
            <a:t>21</a:t>
          </a:r>
          <a:r>
            <a:rPr kumimoji="1" lang="ja-JP" altLang="ja-JP" sz="1300">
              <a:solidFill>
                <a:schemeClr val="dk1"/>
              </a:solidFill>
              <a:effectLst/>
              <a:latin typeface="+mj-ea"/>
              <a:ea typeface="+mj-ea"/>
              <a:cs typeface="+mn-cs"/>
            </a:rPr>
            <a:t>百万円減少している。</a:t>
          </a:r>
          <a:endParaRPr lang="ja-JP" altLang="ja-JP" sz="1300">
            <a:effectLst/>
            <a:latin typeface="+mj-ea"/>
            <a:ea typeface="+mj-ea"/>
          </a:endParaRPr>
        </a:p>
        <a:p>
          <a:r>
            <a:rPr kumimoji="1" lang="ja-JP" altLang="ja-JP" sz="1300">
              <a:solidFill>
                <a:schemeClr val="dk1"/>
              </a:solidFill>
              <a:effectLst/>
              <a:latin typeface="+mj-ea"/>
              <a:ea typeface="+mj-ea"/>
              <a:cs typeface="+mn-cs"/>
            </a:rPr>
            <a:t>　算入公債費等が</a:t>
          </a:r>
          <a:r>
            <a:rPr kumimoji="1" lang="en-US" altLang="ja-JP" sz="1300">
              <a:solidFill>
                <a:schemeClr val="dk1"/>
              </a:solidFill>
              <a:effectLst/>
              <a:latin typeface="+mj-ea"/>
              <a:ea typeface="+mj-ea"/>
              <a:cs typeface="+mn-cs"/>
            </a:rPr>
            <a:t>57</a:t>
          </a:r>
          <a:r>
            <a:rPr kumimoji="1" lang="ja-JP" altLang="ja-JP" sz="1300">
              <a:solidFill>
                <a:schemeClr val="dk1"/>
              </a:solidFill>
              <a:effectLst/>
              <a:latin typeface="+mj-ea"/>
              <a:ea typeface="+mj-ea"/>
              <a:cs typeface="+mn-cs"/>
            </a:rPr>
            <a:t>百万円減少しており、実質公債費比率の分子についても</a:t>
          </a:r>
          <a:r>
            <a:rPr kumimoji="1" lang="en-US" altLang="ja-JP" sz="1300">
              <a:solidFill>
                <a:schemeClr val="dk1"/>
              </a:solidFill>
              <a:effectLst/>
              <a:latin typeface="+mj-ea"/>
              <a:ea typeface="+mj-ea"/>
              <a:cs typeface="+mn-cs"/>
            </a:rPr>
            <a:t>40</a:t>
          </a:r>
          <a:r>
            <a:rPr kumimoji="1" lang="ja-JP" altLang="ja-JP" sz="1300">
              <a:solidFill>
                <a:schemeClr val="dk1"/>
              </a:solidFill>
              <a:effectLst/>
              <a:latin typeface="+mj-ea"/>
              <a:ea typeface="+mj-ea"/>
              <a:cs typeface="+mn-cs"/>
            </a:rPr>
            <a:t>百万円減少している。</a:t>
          </a:r>
          <a:endParaRPr lang="ja-JP" altLang="ja-JP" sz="1300">
            <a:effectLst/>
            <a:latin typeface="+mj-ea"/>
            <a:ea typeface="+mj-ea"/>
          </a:endParaRPr>
        </a:p>
        <a:p>
          <a:r>
            <a:rPr kumimoji="1" lang="ja-JP" altLang="ja-JP" sz="1300">
              <a:solidFill>
                <a:schemeClr val="dk1"/>
              </a:solidFill>
              <a:effectLst/>
              <a:latin typeface="+mj-ea"/>
              <a:ea typeface="+mj-ea"/>
              <a:cs typeface="+mn-cs"/>
            </a:rPr>
            <a:t>　引き続き普通建設事業等の必要性・効率性・緊急度を勘案しながら事業の取捨選択を行い、地方債の発行を抑制することにより改善を図る。</a:t>
          </a:r>
          <a:endParaRPr lang="ja-JP" altLang="ja-JP" sz="1300">
            <a:effectLst/>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山口県美祢市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j-ea"/>
              <a:ea typeface="+mj-ea"/>
              <a:cs typeface="+mn-cs"/>
            </a:rPr>
            <a:t>　将来負担額の構造については、一般会計等に係る地方債の現在高が</a:t>
          </a:r>
          <a:r>
            <a:rPr kumimoji="1" lang="en-US" altLang="ja-JP" sz="1300">
              <a:solidFill>
                <a:schemeClr val="dk1"/>
              </a:solidFill>
              <a:effectLst/>
              <a:latin typeface="+mj-ea"/>
              <a:ea typeface="+mj-ea"/>
              <a:cs typeface="+mn-cs"/>
            </a:rPr>
            <a:t>535</a:t>
          </a:r>
          <a:r>
            <a:rPr kumimoji="1" lang="ja-JP" altLang="ja-JP" sz="1300">
              <a:solidFill>
                <a:schemeClr val="dk1"/>
              </a:solidFill>
              <a:effectLst/>
              <a:latin typeface="+mj-ea"/>
              <a:ea typeface="+mj-ea"/>
              <a:cs typeface="+mn-cs"/>
            </a:rPr>
            <a:t>百万円の減少、公営企業債等繰入見込額が</a:t>
          </a:r>
          <a:r>
            <a:rPr kumimoji="1" lang="en-US" altLang="ja-JP" sz="1300">
              <a:solidFill>
                <a:schemeClr val="dk1"/>
              </a:solidFill>
              <a:effectLst/>
              <a:latin typeface="+mj-ea"/>
              <a:ea typeface="+mj-ea"/>
              <a:cs typeface="+mn-cs"/>
            </a:rPr>
            <a:t>527</a:t>
          </a:r>
          <a:r>
            <a:rPr kumimoji="1" lang="ja-JP" altLang="ja-JP" sz="1300">
              <a:solidFill>
                <a:schemeClr val="dk1"/>
              </a:solidFill>
              <a:effectLst/>
              <a:latin typeface="+mj-ea"/>
              <a:ea typeface="+mj-ea"/>
              <a:cs typeface="+mn-cs"/>
            </a:rPr>
            <a:t>百万円の減少、退職手当負担見込額が</a:t>
          </a:r>
          <a:r>
            <a:rPr kumimoji="1" lang="en-US" altLang="ja-JP" sz="1300">
              <a:solidFill>
                <a:schemeClr val="dk1"/>
              </a:solidFill>
              <a:effectLst/>
              <a:latin typeface="+mj-ea"/>
              <a:ea typeface="+mj-ea"/>
              <a:cs typeface="+mn-cs"/>
            </a:rPr>
            <a:t>83</a:t>
          </a:r>
          <a:r>
            <a:rPr kumimoji="1" lang="ja-JP" altLang="ja-JP" sz="1300">
              <a:solidFill>
                <a:schemeClr val="dk1"/>
              </a:solidFill>
              <a:effectLst/>
              <a:latin typeface="+mj-ea"/>
              <a:ea typeface="+mj-ea"/>
              <a:cs typeface="+mn-cs"/>
            </a:rPr>
            <a:t>百万円の減少となっている。</a:t>
          </a:r>
          <a:endParaRPr lang="ja-JP" altLang="ja-JP" sz="1300">
            <a:effectLst/>
            <a:latin typeface="+mj-ea"/>
            <a:ea typeface="+mj-ea"/>
          </a:endParaRPr>
        </a:p>
        <a:p>
          <a:r>
            <a:rPr kumimoji="1" lang="ja-JP" altLang="ja-JP" sz="1300">
              <a:solidFill>
                <a:schemeClr val="dk1"/>
              </a:solidFill>
              <a:effectLst/>
              <a:latin typeface="+mj-ea"/>
              <a:ea typeface="+mj-ea"/>
              <a:cs typeface="+mn-cs"/>
            </a:rPr>
            <a:t>　充当可能財源等の構造については、充当可能基金が</a:t>
          </a:r>
          <a:r>
            <a:rPr kumimoji="1" lang="en-US" altLang="ja-JP" sz="1300">
              <a:solidFill>
                <a:schemeClr val="dk1"/>
              </a:solidFill>
              <a:effectLst/>
              <a:latin typeface="+mj-ea"/>
              <a:ea typeface="+mj-ea"/>
              <a:cs typeface="+mn-cs"/>
            </a:rPr>
            <a:t>571</a:t>
          </a:r>
          <a:r>
            <a:rPr kumimoji="1" lang="ja-JP" altLang="ja-JP" sz="1300">
              <a:solidFill>
                <a:schemeClr val="dk1"/>
              </a:solidFill>
              <a:effectLst/>
              <a:latin typeface="+mj-ea"/>
              <a:ea typeface="+mj-ea"/>
              <a:cs typeface="+mn-cs"/>
            </a:rPr>
            <a:t>百万円の増加、基準財政需要額算入見込額が</a:t>
          </a:r>
          <a:r>
            <a:rPr kumimoji="1" lang="en-US" altLang="ja-JP" sz="1300">
              <a:solidFill>
                <a:schemeClr val="dk1"/>
              </a:solidFill>
              <a:effectLst/>
              <a:latin typeface="+mj-ea"/>
              <a:ea typeface="+mj-ea"/>
              <a:cs typeface="+mn-cs"/>
            </a:rPr>
            <a:t>102</a:t>
          </a:r>
          <a:r>
            <a:rPr kumimoji="1" lang="ja-JP" altLang="ja-JP" sz="1300">
              <a:solidFill>
                <a:schemeClr val="dk1"/>
              </a:solidFill>
              <a:effectLst/>
              <a:latin typeface="+mj-ea"/>
              <a:ea typeface="+mj-ea"/>
              <a:cs typeface="+mn-cs"/>
            </a:rPr>
            <a:t>百万円の増加となっている。</a:t>
          </a:r>
          <a:endParaRPr lang="ja-JP" altLang="ja-JP" sz="1300">
            <a:effectLst/>
            <a:latin typeface="+mj-ea"/>
            <a:ea typeface="+mj-ea"/>
          </a:endParaRPr>
        </a:p>
        <a:p>
          <a:r>
            <a:rPr kumimoji="1" lang="ja-JP" altLang="ja-JP" sz="1300">
              <a:solidFill>
                <a:schemeClr val="dk1"/>
              </a:solidFill>
              <a:effectLst/>
              <a:latin typeface="+mj-ea"/>
              <a:ea typeface="+mj-ea"/>
              <a:cs typeface="+mn-cs"/>
            </a:rPr>
            <a:t>　将来負担額（Ａ）の合計は</a:t>
          </a:r>
          <a:r>
            <a:rPr kumimoji="1" lang="en-US" altLang="ja-JP" sz="1300">
              <a:solidFill>
                <a:schemeClr val="dk1"/>
              </a:solidFill>
              <a:effectLst/>
              <a:latin typeface="+mj-ea"/>
              <a:ea typeface="+mj-ea"/>
              <a:cs typeface="+mn-cs"/>
            </a:rPr>
            <a:t>28,558</a:t>
          </a:r>
          <a:r>
            <a:rPr kumimoji="1" lang="ja-JP" altLang="ja-JP" sz="1300">
              <a:solidFill>
                <a:schemeClr val="dk1"/>
              </a:solidFill>
              <a:effectLst/>
              <a:latin typeface="+mj-ea"/>
              <a:ea typeface="+mj-ea"/>
              <a:cs typeface="+mn-cs"/>
            </a:rPr>
            <a:t>百万円で、</a:t>
          </a:r>
          <a:r>
            <a:rPr kumimoji="1" lang="en-US" altLang="ja-JP" sz="1300">
              <a:solidFill>
                <a:schemeClr val="dk1"/>
              </a:solidFill>
              <a:effectLst/>
              <a:latin typeface="+mj-ea"/>
              <a:ea typeface="+mj-ea"/>
              <a:cs typeface="+mn-cs"/>
            </a:rPr>
            <a:t>1,199</a:t>
          </a:r>
          <a:r>
            <a:rPr kumimoji="1" lang="ja-JP" altLang="ja-JP" sz="1300">
              <a:solidFill>
                <a:schemeClr val="dk1"/>
              </a:solidFill>
              <a:effectLst/>
              <a:latin typeface="+mj-ea"/>
              <a:ea typeface="+mj-ea"/>
              <a:cs typeface="+mn-cs"/>
            </a:rPr>
            <a:t>百万円の減少となり、充当可能財源等（Ｂ）の合計は</a:t>
          </a:r>
          <a:r>
            <a:rPr kumimoji="1" lang="en-US" altLang="ja-JP" sz="1300">
              <a:solidFill>
                <a:schemeClr val="dk1"/>
              </a:solidFill>
              <a:effectLst/>
              <a:latin typeface="+mj-ea"/>
              <a:ea typeface="+mj-ea"/>
              <a:cs typeface="+mn-cs"/>
            </a:rPr>
            <a:t>23,474</a:t>
          </a:r>
          <a:r>
            <a:rPr kumimoji="1" lang="ja-JP" altLang="ja-JP" sz="1300">
              <a:solidFill>
                <a:schemeClr val="dk1"/>
              </a:solidFill>
              <a:effectLst/>
              <a:latin typeface="+mj-ea"/>
              <a:ea typeface="+mj-ea"/>
              <a:cs typeface="+mn-cs"/>
            </a:rPr>
            <a:t>百万円で</a:t>
          </a:r>
          <a:r>
            <a:rPr kumimoji="1" lang="en-US" altLang="ja-JP" sz="1300">
              <a:solidFill>
                <a:schemeClr val="dk1"/>
              </a:solidFill>
              <a:effectLst/>
              <a:latin typeface="+mj-ea"/>
              <a:ea typeface="+mj-ea"/>
              <a:cs typeface="+mn-cs"/>
            </a:rPr>
            <a:t>518</a:t>
          </a:r>
          <a:r>
            <a:rPr kumimoji="1" lang="ja-JP" altLang="ja-JP" sz="1300">
              <a:solidFill>
                <a:schemeClr val="dk1"/>
              </a:solidFill>
              <a:effectLst/>
              <a:latin typeface="+mj-ea"/>
              <a:ea typeface="+mj-ea"/>
              <a:cs typeface="+mn-cs"/>
            </a:rPr>
            <a:t>百万円の増加となるため、将来負担比率の分子は</a:t>
          </a:r>
          <a:r>
            <a:rPr kumimoji="1" lang="en-US" altLang="ja-JP" sz="1300">
              <a:solidFill>
                <a:schemeClr val="dk1"/>
              </a:solidFill>
              <a:effectLst/>
              <a:latin typeface="+mj-ea"/>
              <a:ea typeface="+mj-ea"/>
              <a:cs typeface="+mn-cs"/>
            </a:rPr>
            <a:t>1,717</a:t>
          </a:r>
          <a:r>
            <a:rPr kumimoji="1" lang="ja-JP" altLang="ja-JP" sz="1300">
              <a:solidFill>
                <a:schemeClr val="dk1"/>
              </a:solidFill>
              <a:effectLst/>
              <a:latin typeface="+mj-ea"/>
              <a:ea typeface="+mj-ea"/>
              <a:cs typeface="+mn-cs"/>
            </a:rPr>
            <a:t>百万円の減少となった。</a:t>
          </a:r>
          <a:endParaRPr lang="ja-JP" altLang="ja-JP" sz="1300">
            <a:effectLst/>
            <a:latin typeface="+mj-ea"/>
            <a:ea typeface="+mj-ea"/>
          </a:endParaRPr>
        </a:p>
        <a:p>
          <a:r>
            <a:rPr kumimoji="1" lang="ja-JP" altLang="ja-JP" sz="1300">
              <a:solidFill>
                <a:schemeClr val="dk1"/>
              </a:solidFill>
              <a:effectLst/>
              <a:latin typeface="+mj-ea"/>
              <a:ea typeface="+mj-ea"/>
              <a:cs typeface="+mn-cs"/>
            </a:rPr>
            <a:t>　将来負担比率の数値は改善しているが、今後ともプライマリーバランスに留意するとともに、後世代の負担が過度にならないように努めながら、地方債の活用を図る。</a:t>
          </a:r>
          <a:endParaRPr lang="ja-JP" altLang="ja-JP" sz="1300">
            <a:effectLst/>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山口県美祢市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26,116
25,947
472.64
17,146,639
16,213,269
800,983
10,386,094
18,341,948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58.0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山口県美祢市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26,116
25,947
472.64
17,146,639
16,213,269
800,983
10,386,094
18,341,948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58.0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山口県美祢市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26,116
25,947
472.64
17,146,639
16,213,269
800,983
10,386,094
18,341,948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58.0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17146639</v>
      </c>
      <c r="BO4" s="409"/>
      <c r="BP4" s="409"/>
      <c r="BQ4" s="409"/>
      <c r="BR4" s="409"/>
      <c r="BS4" s="409"/>
      <c r="BT4" s="409"/>
      <c r="BU4" s="410"/>
      <c r="BV4" s="408">
        <v>16771785</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7.7</v>
      </c>
      <c r="CU4" s="586"/>
      <c r="CV4" s="586"/>
      <c r="CW4" s="586"/>
      <c r="CX4" s="586"/>
      <c r="CY4" s="586"/>
      <c r="CZ4" s="586"/>
      <c r="DA4" s="587"/>
      <c r="DB4" s="585">
        <v>6.7</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16213269</v>
      </c>
      <c r="BO5" s="414"/>
      <c r="BP5" s="414"/>
      <c r="BQ5" s="414"/>
      <c r="BR5" s="414"/>
      <c r="BS5" s="414"/>
      <c r="BT5" s="414"/>
      <c r="BU5" s="415"/>
      <c r="BV5" s="413">
        <v>16067650</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91.4</v>
      </c>
      <c r="CU5" s="384"/>
      <c r="CV5" s="384"/>
      <c r="CW5" s="384"/>
      <c r="CX5" s="384"/>
      <c r="CY5" s="384"/>
      <c r="CZ5" s="384"/>
      <c r="DA5" s="385"/>
      <c r="DB5" s="383">
        <v>91</v>
      </c>
      <c r="DC5" s="384"/>
      <c r="DD5" s="384"/>
      <c r="DE5" s="384"/>
      <c r="DF5" s="384"/>
      <c r="DG5" s="384"/>
      <c r="DH5" s="384"/>
      <c r="DI5" s="385"/>
      <c r="DJ5" s="137"/>
      <c r="DK5" s="137"/>
      <c r="DL5" s="137"/>
      <c r="DM5" s="137"/>
      <c r="DN5" s="137"/>
      <c r="DO5" s="137"/>
    </row>
    <row r="6" spans="1:119" ht="18.75" customHeight="1" x14ac:dyDescent="0.15">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933370</v>
      </c>
      <c r="BO6" s="414"/>
      <c r="BP6" s="414"/>
      <c r="BQ6" s="414"/>
      <c r="BR6" s="414"/>
      <c r="BS6" s="414"/>
      <c r="BT6" s="414"/>
      <c r="BU6" s="415"/>
      <c r="BV6" s="413">
        <v>704135</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96.7</v>
      </c>
      <c r="CU6" s="560"/>
      <c r="CV6" s="560"/>
      <c r="CW6" s="560"/>
      <c r="CX6" s="560"/>
      <c r="CY6" s="560"/>
      <c r="CZ6" s="560"/>
      <c r="DA6" s="561"/>
      <c r="DB6" s="559">
        <v>96.8</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132387</v>
      </c>
      <c r="BO7" s="414"/>
      <c r="BP7" s="414"/>
      <c r="BQ7" s="414"/>
      <c r="BR7" s="414"/>
      <c r="BS7" s="414"/>
      <c r="BT7" s="414"/>
      <c r="BU7" s="415"/>
      <c r="BV7" s="413">
        <v>5256</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10386094</v>
      </c>
      <c r="CU7" s="414"/>
      <c r="CV7" s="414"/>
      <c r="CW7" s="414"/>
      <c r="CX7" s="414"/>
      <c r="CY7" s="414"/>
      <c r="CZ7" s="414"/>
      <c r="DA7" s="415"/>
      <c r="DB7" s="413">
        <v>10366316</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800983</v>
      </c>
      <c r="BO8" s="414"/>
      <c r="BP8" s="414"/>
      <c r="BQ8" s="414"/>
      <c r="BR8" s="414"/>
      <c r="BS8" s="414"/>
      <c r="BT8" s="414"/>
      <c r="BU8" s="415"/>
      <c r="BV8" s="413">
        <v>698879</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0.38</v>
      </c>
      <c r="CU8" s="523"/>
      <c r="CV8" s="523"/>
      <c r="CW8" s="523"/>
      <c r="CX8" s="523"/>
      <c r="CY8" s="523"/>
      <c r="CZ8" s="523"/>
      <c r="DA8" s="524"/>
      <c r="DB8" s="522">
        <v>0.37</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26159</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78</v>
      </c>
      <c r="AV9" s="471"/>
      <c r="AW9" s="471"/>
      <c r="AX9" s="471"/>
      <c r="AY9" s="393" t="s">
        <v>98</v>
      </c>
      <c r="AZ9" s="394"/>
      <c r="BA9" s="394"/>
      <c r="BB9" s="394"/>
      <c r="BC9" s="394"/>
      <c r="BD9" s="394"/>
      <c r="BE9" s="394"/>
      <c r="BF9" s="394"/>
      <c r="BG9" s="394"/>
      <c r="BH9" s="394"/>
      <c r="BI9" s="394"/>
      <c r="BJ9" s="394"/>
      <c r="BK9" s="394"/>
      <c r="BL9" s="394"/>
      <c r="BM9" s="395"/>
      <c r="BN9" s="413">
        <v>102104</v>
      </c>
      <c r="BO9" s="414"/>
      <c r="BP9" s="414"/>
      <c r="BQ9" s="414"/>
      <c r="BR9" s="414"/>
      <c r="BS9" s="414"/>
      <c r="BT9" s="414"/>
      <c r="BU9" s="415"/>
      <c r="BV9" s="413">
        <v>-286400</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15.2</v>
      </c>
      <c r="CU9" s="384"/>
      <c r="CV9" s="384"/>
      <c r="CW9" s="384"/>
      <c r="CX9" s="384"/>
      <c r="CY9" s="384"/>
      <c r="CZ9" s="384"/>
      <c r="DA9" s="385"/>
      <c r="DB9" s="383">
        <v>15.7</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28630</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102</v>
      </c>
      <c r="AV10" s="471"/>
      <c r="AW10" s="471"/>
      <c r="AX10" s="471"/>
      <c r="AY10" s="393" t="s">
        <v>103</v>
      </c>
      <c r="AZ10" s="394"/>
      <c r="BA10" s="394"/>
      <c r="BB10" s="394"/>
      <c r="BC10" s="394"/>
      <c r="BD10" s="394"/>
      <c r="BE10" s="394"/>
      <c r="BF10" s="394"/>
      <c r="BG10" s="394"/>
      <c r="BH10" s="394"/>
      <c r="BI10" s="394"/>
      <c r="BJ10" s="394"/>
      <c r="BK10" s="394"/>
      <c r="BL10" s="394"/>
      <c r="BM10" s="395"/>
      <c r="BN10" s="413">
        <v>797</v>
      </c>
      <c r="BO10" s="414"/>
      <c r="BP10" s="414"/>
      <c r="BQ10" s="414"/>
      <c r="BR10" s="414"/>
      <c r="BS10" s="414"/>
      <c r="BT10" s="414"/>
      <c r="BU10" s="415"/>
      <c r="BV10" s="413">
        <v>581980</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102</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x14ac:dyDescent="0.15">
      <c r="A12" s="138"/>
      <c r="B12" s="525" t="s">
        <v>111</v>
      </c>
      <c r="C12" s="526"/>
      <c r="D12" s="526"/>
      <c r="E12" s="526"/>
      <c r="F12" s="526"/>
      <c r="G12" s="526"/>
      <c r="H12" s="526"/>
      <c r="I12" s="526"/>
      <c r="J12" s="526"/>
      <c r="K12" s="527"/>
      <c r="L12" s="534" t="s">
        <v>112</v>
      </c>
      <c r="M12" s="535"/>
      <c r="N12" s="535"/>
      <c r="O12" s="535"/>
      <c r="P12" s="535"/>
      <c r="Q12" s="536"/>
      <c r="R12" s="537">
        <v>26116</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t="s">
        <v>118</v>
      </c>
      <c r="BO12" s="414"/>
      <c r="BP12" s="414"/>
      <c r="BQ12" s="414"/>
      <c r="BR12" s="414"/>
      <c r="BS12" s="414"/>
      <c r="BT12" s="414"/>
      <c r="BU12" s="415"/>
      <c r="BV12" s="413" t="s">
        <v>118</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120</v>
      </c>
      <c r="N13" s="512"/>
      <c r="O13" s="512"/>
      <c r="P13" s="512"/>
      <c r="Q13" s="513"/>
      <c r="R13" s="514">
        <v>25947</v>
      </c>
      <c r="S13" s="515"/>
      <c r="T13" s="515"/>
      <c r="U13" s="515"/>
      <c r="V13" s="516"/>
      <c r="W13" s="502" t="s">
        <v>121</v>
      </c>
      <c r="X13" s="426"/>
      <c r="Y13" s="426"/>
      <c r="Z13" s="426"/>
      <c r="AA13" s="426"/>
      <c r="AB13" s="427"/>
      <c r="AC13" s="389">
        <v>1859</v>
      </c>
      <c r="AD13" s="390"/>
      <c r="AE13" s="390"/>
      <c r="AF13" s="390"/>
      <c r="AG13" s="391"/>
      <c r="AH13" s="389">
        <v>2338</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102901</v>
      </c>
      <c r="BO13" s="414"/>
      <c r="BP13" s="414"/>
      <c r="BQ13" s="414"/>
      <c r="BR13" s="414"/>
      <c r="BS13" s="414"/>
      <c r="BT13" s="414"/>
      <c r="BU13" s="415"/>
      <c r="BV13" s="413">
        <v>295580</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14.7</v>
      </c>
      <c r="CU13" s="384"/>
      <c r="CV13" s="384"/>
      <c r="CW13" s="384"/>
      <c r="CX13" s="384"/>
      <c r="CY13" s="384"/>
      <c r="CZ13" s="384"/>
      <c r="DA13" s="385"/>
      <c r="DB13" s="383">
        <v>15.1</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126</v>
      </c>
      <c r="M14" s="543"/>
      <c r="N14" s="543"/>
      <c r="O14" s="543"/>
      <c r="P14" s="543"/>
      <c r="Q14" s="544"/>
      <c r="R14" s="514">
        <v>26584</v>
      </c>
      <c r="S14" s="515"/>
      <c r="T14" s="515"/>
      <c r="U14" s="515"/>
      <c r="V14" s="516"/>
      <c r="W14" s="517"/>
      <c r="X14" s="429"/>
      <c r="Y14" s="429"/>
      <c r="Z14" s="429"/>
      <c r="AA14" s="429"/>
      <c r="AB14" s="430"/>
      <c r="AC14" s="507">
        <v>13.4</v>
      </c>
      <c r="AD14" s="508"/>
      <c r="AE14" s="508"/>
      <c r="AF14" s="508"/>
      <c r="AG14" s="509"/>
      <c r="AH14" s="507">
        <v>15</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v>58</v>
      </c>
      <c r="CU14" s="486"/>
      <c r="CV14" s="486"/>
      <c r="CW14" s="486"/>
      <c r="CX14" s="486"/>
      <c r="CY14" s="486"/>
      <c r="CZ14" s="486"/>
      <c r="DA14" s="487"/>
      <c r="DB14" s="518">
        <v>78.2</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120</v>
      </c>
      <c r="N15" s="512"/>
      <c r="O15" s="512"/>
      <c r="P15" s="512"/>
      <c r="Q15" s="513"/>
      <c r="R15" s="514">
        <v>26430</v>
      </c>
      <c r="S15" s="515"/>
      <c r="T15" s="515"/>
      <c r="U15" s="515"/>
      <c r="V15" s="516"/>
      <c r="W15" s="502" t="s">
        <v>128</v>
      </c>
      <c r="X15" s="426"/>
      <c r="Y15" s="426"/>
      <c r="Z15" s="426"/>
      <c r="AA15" s="426"/>
      <c r="AB15" s="427"/>
      <c r="AC15" s="389">
        <v>3903</v>
      </c>
      <c r="AD15" s="390"/>
      <c r="AE15" s="390"/>
      <c r="AF15" s="390"/>
      <c r="AG15" s="391"/>
      <c r="AH15" s="389">
        <v>4313</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3103981</v>
      </c>
      <c r="BO15" s="409"/>
      <c r="BP15" s="409"/>
      <c r="BQ15" s="409"/>
      <c r="BR15" s="409"/>
      <c r="BS15" s="409"/>
      <c r="BT15" s="409"/>
      <c r="BU15" s="410"/>
      <c r="BV15" s="408">
        <v>2991224</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28</v>
      </c>
      <c r="AD16" s="508"/>
      <c r="AE16" s="508"/>
      <c r="AF16" s="508"/>
      <c r="AG16" s="509"/>
      <c r="AH16" s="507">
        <v>27.7</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8142528</v>
      </c>
      <c r="BO16" s="414"/>
      <c r="BP16" s="414"/>
      <c r="BQ16" s="414"/>
      <c r="BR16" s="414"/>
      <c r="BS16" s="414"/>
      <c r="BT16" s="414"/>
      <c r="BU16" s="415"/>
      <c r="BV16" s="413">
        <v>7770461</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134</v>
      </c>
      <c r="N17" s="497"/>
      <c r="O17" s="497"/>
      <c r="P17" s="497"/>
      <c r="Q17" s="498"/>
      <c r="R17" s="499" t="s">
        <v>132</v>
      </c>
      <c r="S17" s="500"/>
      <c r="T17" s="500"/>
      <c r="U17" s="500"/>
      <c r="V17" s="501"/>
      <c r="W17" s="502" t="s">
        <v>135</v>
      </c>
      <c r="X17" s="426"/>
      <c r="Y17" s="426"/>
      <c r="Z17" s="426"/>
      <c r="AA17" s="426"/>
      <c r="AB17" s="427"/>
      <c r="AC17" s="389">
        <v>8156</v>
      </c>
      <c r="AD17" s="390"/>
      <c r="AE17" s="390"/>
      <c r="AF17" s="390"/>
      <c r="AG17" s="391"/>
      <c r="AH17" s="389">
        <v>8888</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3922885</v>
      </c>
      <c r="BO17" s="414"/>
      <c r="BP17" s="414"/>
      <c r="BQ17" s="414"/>
      <c r="BR17" s="414"/>
      <c r="BS17" s="414"/>
      <c r="BT17" s="414"/>
      <c r="BU17" s="415"/>
      <c r="BV17" s="413">
        <v>3817646</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137</v>
      </c>
      <c r="C18" s="476"/>
      <c r="D18" s="476"/>
      <c r="E18" s="477"/>
      <c r="F18" s="477"/>
      <c r="G18" s="477"/>
      <c r="H18" s="477"/>
      <c r="I18" s="477"/>
      <c r="J18" s="477"/>
      <c r="K18" s="477"/>
      <c r="L18" s="478">
        <v>472.64</v>
      </c>
      <c r="M18" s="478"/>
      <c r="N18" s="478"/>
      <c r="O18" s="478"/>
      <c r="P18" s="478"/>
      <c r="Q18" s="478"/>
      <c r="R18" s="479"/>
      <c r="S18" s="479"/>
      <c r="T18" s="479"/>
      <c r="U18" s="479"/>
      <c r="V18" s="480"/>
      <c r="W18" s="494"/>
      <c r="X18" s="495"/>
      <c r="Y18" s="495"/>
      <c r="Z18" s="495"/>
      <c r="AA18" s="495"/>
      <c r="AB18" s="503"/>
      <c r="AC18" s="377">
        <v>58.6</v>
      </c>
      <c r="AD18" s="378"/>
      <c r="AE18" s="378"/>
      <c r="AF18" s="378"/>
      <c r="AG18" s="481"/>
      <c r="AH18" s="377">
        <v>57.1</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9727559</v>
      </c>
      <c r="BO18" s="414"/>
      <c r="BP18" s="414"/>
      <c r="BQ18" s="414"/>
      <c r="BR18" s="414"/>
      <c r="BS18" s="414"/>
      <c r="BT18" s="414"/>
      <c r="BU18" s="415"/>
      <c r="BV18" s="413">
        <v>9542111</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139</v>
      </c>
      <c r="C19" s="476"/>
      <c r="D19" s="476"/>
      <c r="E19" s="477"/>
      <c r="F19" s="477"/>
      <c r="G19" s="477"/>
      <c r="H19" s="477"/>
      <c r="I19" s="477"/>
      <c r="J19" s="477"/>
      <c r="K19" s="477"/>
      <c r="L19" s="483">
        <v>55</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12884226</v>
      </c>
      <c r="BO19" s="414"/>
      <c r="BP19" s="414"/>
      <c r="BQ19" s="414"/>
      <c r="BR19" s="414"/>
      <c r="BS19" s="414"/>
      <c r="BT19" s="414"/>
      <c r="BU19" s="415"/>
      <c r="BV19" s="413">
        <v>12917077</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141</v>
      </c>
      <c r="C20" s="476"/>
      <c r="D20" s="476"/>
      <c r="E20" s="477"/>
      <c r="F20" s="477"/>
      <c r="G20" s="477"/>
      <c r="H20" s="477"/>
      <c r="I20" s="477"/>
      <c r="J20" s="477"/>
      <c r="K20" s="477"/>
      <c r="L20" s="483">
        <v>10095</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18341948</v>
      </c>
      <c r="BO23" s="414"/>
      <c r="BP23" s="414"/>
      <c r="BQ23" s="414"/>
      <c r="BR23" s="414"/>
      <c r="BS23" s="414"/>
      <c r="BT23" s="414"/>
      <c r="BU23" s="415"/>
      <c r="BV23" s="413">
        <v>18877038</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150</v>
      </c>
      <c r="F24" s="387"/>
      <c r="G24" s="387"/>
      <c r="H24" s="387"/>
      <c r="I24" s="387"/>
      <c r="J24" s="387"/>
      <c r="K24" s="388"/>
      <c r="L24" s="389">
        <v>1</v>
      </c>
      <c r="M24" s="390"/>
      <c r="N24" s="390"/>
      <c r="O24" s="390"/>
      <c r="P24" s="391"/>
      <c r="Q24" s="389">
        <v>7800</v>
      </c>
      <c r="R24" s="390"/>
      <c r="S24" s="390"/>
      <c r="T24" s="390"/>
      <c r="U24" s="390"/>
      <c r="V24" s="391"/>
      <c r="W24" s="455"/>
      <c r="X24" s="446"/>
      <c r="Y24" s="447"/>
      <c r="Z24" s="386" t="s">
        <v>151</v>
      </c>
      <c r="AA24" s="387"/>
      <c r="AB24" s="387"/>
      <c r="AC24" s="387"/>
      <c r="AD24" s="387"/>
      <c r="AE24" s="387"/>
      <c r="AF24" s="387"/>
      <c r="AG24" s="388"/>
      <c r="AH24" s="389">
        <v>337</v>
      </c>
      <c r="AI24" s="390"/>
      <c r="AJ24" s="390"/>
      <c r="AK24" s="390"/>
      <c r="AL24" s="391"/>
      <c r="AM24" s="389">
        <v>1024480</v>
      </c>
      <c r="AN24" s="390"/>
      <c r="AO24" s="390"/>
      <c r="AP24" s="390"/>
      <c r="AQ24" s="390"/>
      <c r="AR24" s="391"/>
      <c r="AS24" s="389">
        <v>3040</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13683404</v>
      </c>
      <c r="BO24" s="414"/>
      <c r="BP24" s="414"/>
      <c r="BQ24" s="414"/>
      <c r="BR24" s="414"/>
      <c r="BS24" s="414"/>
      <c r="BT24" s="414"/>
      <c r="BU24" s="415"/>
      <c r="BV24" s="413">
        <v>13408443</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153</v>
      </c>
      <c r="F25" s="387"/>
      <c r="G25" s="387"/>
      <c r="H25" s="387"/>
      <c r="I25" s="387"/>
      <c r="J25" s="387"/>
      <c r="K25" s="388"/>
      <c r="L25" s="389">
        <v>1</v>
      </c>
      <c r="M25" s="390"/>
      <c r="N25" s="390"/>
      <c r="O25" s="390"/>
      <c r="P25" s="391"/>
      <c r="Q25" s="389">
        <v>6240</v>
      </c>
      <c r="R25" s="390"/>
      <c r="S25" s="390"/>
      <c r="T25" s="390"/>
      <c r="U25" s="390"/>
      <c r="V25" s="391"/>
      <c r="W25" s="455"/>
      <c r="X25" s="446"/>
      <c r="Y25" s="447"/>
      <c r="Z25" s="386" t="s">
        <v>154</v>
      </c>
      <c r="AA25" s="387"/>
      <c r="AB25" s="387"/>
      <c r="AC25" s="387"/>
      <c r="AD25" s="387"/>
      <c r="AE25" s="387"/>
      <c r="AF25" s="387"/>
      <c r="AG25" s="388"/>
      <c r="AH25" s="389">
        <v>61</v>
      </c>
      <c r="AI25" s="390"/>
      <c r="AJ25" s="390"/>
      <c r="AK25" s="390"/>
      <c r="AL25" s="391"/>
      <c r="AM25" s="389">
        <v>171471</v>
      </c>
      <c r="AN25" s="390"/>
      <c r="AO25" s="390"/>
      <c r="AP25" s="390"/>
      <c r="AQ25" s="390"/>
      <c r="AR25" s="391"/>
      <c r="AS25" s="389">
        <v>2811</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1267342</v>
      </c>
      <c r="BO25" s="409"/>
      <c r="BP25" s="409"/>
      <c r="BQ25" s="409"/>
      <c r="BR25" s="409"/>
      <c r="BS25" s="409"/>
      <c r="BT25" s="409"/>
      <c r="BU25" s="410"/>
      <c r="BV25" s="408">
        <v>1257497</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156</v>
      </c>
      <c r="F26" s="387"/>
      <c r="G26" s="387"/>
      <c r="H26" s="387"/>
      <c r="I26" s="387"/>
      <c r="J26" s="387"/>
      <c r="K26" s="388"/>
      <c r="L26" s="389">
        <v>1</v>
      </c>
      <c r="M26" s="390"/>
      <c r="N26" s="390"/>
      <c r="O26" s="390"/>
      <c r="P26" s="391"/>
      <c r="Q26" s="389">
        <v>5460</v>
      </c>
      <c r="R26" s="390"/>
      <c r="S26" s="390"/>
      <c r="T26" s="390"/>
      <c r="U26" s="390"/>
      <c r="V26" s="391"/>
      <c r="W26" s="455"/>
      <c r="X26" s="446"/>
      <c r="Y26" s="447"/>
      <c r="Z26" s="386" t="s">
        <v>157</v>
      </c>
      <c r="AA26" s="468"/>
      <c r="AB26" s="468"/>
      <c r="AC26" s="468"/>
      <c r="AD26" s="468"/>
      <c r="AE26" s="468"/>
      <c r="AF26" s="468"/>
      <c r="AG26" s="469"/>
      <c r="AH26" s="389">
        <v>19</v>
      </c>
      <c r="AI26" s="390"/>
      <c r="AJ26" s="390"/>
      <c r="AK26" s="390"/>
      <c r="AL26" s="391"/>
      <c r="AM26" s="389">
        <v>53124</v>
      </c>
      <c r="AN26" s="390"/>
      <c r="AO26" s="390"/>
      <c r="AP26" s="390"/>
      <c r="AQ26" s="390"/>
      <c r="AR26" s="391"/>
      <c r="AS26" s="389">
        <v>2796</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159</v>
      </c>
      <c r="F27" s="387"/>
      <c r="G27" s="387"/>
      <c r="H27" s="387"/>
      <c r="I27" s="387"/>
      <c r="J27" s="387"/>
      <c r="K27" s="388"/>
      <c r="L27" s="389">
        <v>1</v>
      </c>
      <c r="M27" s="390"/>
      <c r="N27" s="390"/>
      <c r="O27" s="390"/>
      <c r="P27" s="391"/>
      <c r="Q27" s="389">
        <v>4000</v>
      </c>
      <c r="R27" s="390"/>
      <c r="S27" s="390"/>
      <c r="T27" s="390"/>
      <c r="U27" s="390"/>
      <c r="V27" s="391"/>
      <c r="W27" s="455"/>
      <c r="X27" s="446"/>
      <c r="Y27" s="447"/>
      <c r="Z27" s="386" t="s">
        <v>160</v>
      </c>
      <c r="AA27" s="387"/>
      <c r="AB27" s="387"/>
      <c r="AC27" s="387"/>
      <c r="AD27" s="387"/>
      <c r="AE27" s="387"/>
      <c r="AF27" s="387"/>
      <c r="AG27" s="388"/>
      <c r="AH27" s="389" t="s">
        <v>118</v>
      </c>
      <c r="AI27" s="390"/>
      <c r="AJ27" s="390"/>
      <c r="AK27" s="390"/>
      <c r="AL27" s="391"/>
      <c r="AM27" s="389" t="s">
        <v>118</v>
      </c>
      <c r="AN27" s="390"/>
      <c r="AO27" s="390"/>
      <c r="AP27" s="390"/>
      <c r="AQ27" s="390"/>
      <c r="AR27" s="391"/>
      <c r="AS27" s="389" t="s">
        <v>118</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t="s">
        <v>118</v>
      </c>
      <c r="BO27" s="417"/>
      <c r="BP27" s="417"/>
      <c r="BQ27" s="417"/>
      <c r="BR27" s="417"/>
      <c r="BS27" s="417"/>
      <c r="BT27" s="417"/>
      <c r="BU27" s="418"/>
      <c r="BV27" s="416" t="s">
        <v>118</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162</v>
      </c>
      <c r="F28" s="387"/>
      <c r="G28" s="387"/>
      <c r="H28" s="387"/>
      <c r="I28" s="387"/>
      <c r="J28" s="387"/>
      <c r="K28" s="388"/>
      <c r="L28" s="389">
        <v>1</v>
      </c>
      <c r="M28" s="390"/>
      <c r="N28" s="390"/>
      <c r="O28" s="390"/>
      <c r="P28" s="391"/>
      <c r="Q28" s="389">
        <v>3400</v>
      </c>
      <c r="R28" s="390"/>
      <c r="S28" s="390"/>
      <c r="T28" s="390"/>
      <c r="U28" s="390"/>
      <c r="V28" s="391"/>
      <c r="W28" s="455"/>
      <c r="X28" s="446"/>
      <c r="Y28" s="447"/>
      <c r="Z28" s="386" t="s">
        <v>163</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2444609</v>
      </c>
      <c r="BO28" s="409"/>
      <c r="BP28" s="409"/>
      <c r="BQ28" s="409"/>
      <c r="BR28" s="409"/>
      <c r="BS28" s="409"/>
      <c r="BT28" s="409"/>
      <c r="BU28" s="410"/>
      <c r="BV28" s="408">
        <v>2443812</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166</v>
      </c>
      <c r="F29" s="387"/>
      <c r="G29" s="387"/>
      <c r="H29" s="387"/>
      <c r="I29" s="387"/>
      <c r="J29" s="387"/>
      <c r="K29" s="388"/>
      <c r="L29" s="389">
        <v>14</v>
      </c>
      <c r="M29" s="390"/>
      <c r="N29" s="390"/>
      <c r="O29" s="390"/>
      <c r="P29" s="391"/>
      <c r="Q29" s="389">
        <v>3000</v>
      </c>
      <c r="R29" s="390"/>
      <c r="S29" s="390"/>
      <c r="T29" s="390"/>
      <c r="U29" s="390"/>
      <c r="V29" s="391"/>
      <c r="W29" s="456"/>
      <c r="X29" s="457"/>
      <c r="Y29" s="458"/>
      <c r="Z29" s="386" t="s">
        <v>167</v>
      </c>
      <c r="AA29" s="387"/>
      <c r="AB29" s="387"/>
      <c r="AC29" s="387"/>
      <c r="AD29" s="387"/>
      <c r="AE29" s="387"/>
      <c r="AF29" s="387"/>
      <c r="AG29" s="388"/>
      <c r="AH29" s="389">
        <v>337</v>
      </c>
      <c r="AI29" s="390"/>
      <c r="AJ29" s="390"/>
      <c r="AK29" s="390"/>
      <c r="AL29" s="391"/>
      <c r="AM29" s="389">
        <v>1024480</v>
      </c>
      <c r="AN29" s="390"/>
      <c r="AO29" s="390"/>
      <c r="AP29" s="390"/>
      <c r="AQ29" s="390"/>
      <c r="AR29" s="391"/>
      <c r="AS29" s="389">
        <v>3040</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1297586</v>
      </c>
      <c r="BO29" s="414"/>
      <c r="BP29" s="414"/>
      <c r="BQ29" s="414"/>
      <c r="BR29" s="414"/>
      <c r="BS29" s="414"/>
      <c r="BT29" s="414"/>
      <c r="BU29" s="415"/>
      <c r="BV29" s="413">
        <v>1297227</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100.4</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2482298</v>
      </c>
      <c r="BO30" s="417"/>
      <c r="BP30" s="417"/>
      <c r="BQ30" s="417"/>
      <c r="BR30" s="417"/>
      <c r="BS30" s="417"/>
      <c r="BT30" s="417"/>
      <c r="BU30" s="418"/>
      <c r="BV30" s="416">
        <v>1913472</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4</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f>IF(AO34="","",MAX(C34:D43,U34:V43)+1)</f>
        <v>7</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10</v>
      </c>
      <c r="BF34" s="373"/>
      <c r="BG34" s="372" t="str">
        <f>IF('各会計、関係団体の財政状況及び健全化判断比率'!B34="","",'各会計、関係団体の財政状況及び健全化判断比率'!B34)</f>
        <v>農業集落排水事業特別会計</v>
      </c>
      <c r="BH34" s="372"/>
      <c r="BI34" s="372"/>
      <c r="BJ34" s="372"/>
      <c r="BK34" s="372"/>
      <c r="BL34" s="372"/>
      <c r="BM34" s="372"/>
      <c r="BN34" s="372"/>
      <c r="BO34" s="372"/>
      <c r="BP34" s="372"/>
      <c r="BQ34" s="372"/>
      <c r="BR34" s="372"/>
      <c r="BS34" s="372"/>
      <c r="BT34" s="372"/>
      <c r="BU34" s="372"/>
      <c r="BV34" s="165"/>
      <c r="BW34" s="373">
        <f>IF(BY34="","",MAX(C34:D43,U34:V43,AM34:AN43,BE34:BF43)+1)</f>
        <v>12</v>
      </c>
      <c r="BX34" s="373"/>
      <c r="BY34" s="372" t="str">
        <f>IF('各会計、関係団体の財政状況及び健全化判断比率'!B68="","",'各会計、関係団体の財政状況及び健全化判断比率'!B68)</f>
        <v>養護老人ホーム秋楽園組合一般会計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22</v>
      </c>
      <c r="CP34" s="373"/>
      <c r="CQ34" s="372" t="str">
        <f>IF('各会計、関係団体の財政状況及び健全化判断比率'!BS7="","",'各会計、関係団体の財政状況及び健全化判断比率'!BS7)</f>
        <v>美祢観光開発</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環境衛生事業特別会計</v>
      </c>
      <c r="F35" s="372"/>
      <c r="G35" s="372"/>
      <c r="H35" s="372"/>
      <c r="I35" s="372"/>
      <c r="J35" s="372"/>
      <c r="K35" s="372"/>
      <c r="L35" s="372"/>
      <c r="M35" s="372"/>
      <c r="N35" s="372"/>
      <c r="O35" s="372"/>
      <c r="P35" s="372"/>
      <c r="Q35" s="372"/>
      <c r="R35" s="372"/>
      <c r="S35" s="372"/>
      <c r="T35" s="165"/>
      <c r="U35" s="373">
        <f>IF(W35="","",U34+1)</f>
        <v>5</v>
      </c>
      <c r="V35" s="373"/>
      <c r="W35" s="372" t="str">
        <f>IF('各会計、関係団体の財政状況及び健全化判断比率'!B29="","",'各会計、関係団体の財政状況及び健全化判断比率'!B29)</f>
        <v>介護保険事業特別会計</v>
      </c>
      <c r="X35" s="372"/>
      <c r="Y35" s="372"/>
      <c r="Z35" s="372"/>
      <c r="AA35" s="372"/>
      <c r="AB35" s="372"/>
      <c r="AC35" s="372"/>
      <c r="AD35" s="372"/>
      <c r="AE35" s="372"/>
      <c r="AF35" s="372"/>
      <c r="AG35" s="372"/>
      <c r="AH35" s="372"/>
      <c r="AI35" s="372"/>
      <c r="AJ35" s="372"/>
      <c r="AK35" s="372"/>
      <c r="AL35" s="165"/>
      <c r="AM35" s="373">
        <f t="shared" ref="AM35:AM43" si="0">IF(AO35="","",AM34+1)</f>
        <v>8</v>
      </c>
      <c r="AN35" s="373"/>
      <c r="AO35" s="372" t="str">
        <f>IF('各会計、関係団体の財政状況及び健全化判断比率'!B32="","",'各会計、関係団体の財政状況及び健全化判断比率'!B32)</f>
        <v>病院等事業会計</v>
      </c>
      <c r="AP35" s="372"/>
      <c r="AQ35" s="372"/>
      <c r="AR35" s="372"/>
      <c r="AS35" s="372"/>
      <c r="AT35" s="372"/>
      <c r="AU35" s="372"/>
      <c r="AV35" s="372"/>
      <c r="AW35" s="372"/>
      <c r="AX35" s="372"/>
      <c r="AY35" s="372"/>
      <c r="AZ35" s="372"/>
      <c r="BA35" s="372"/>
      <c r="BB35" s="372"/>
      <c r="BC35" s="372"/>
      <c r="BD35" s="165"/>
      <c r="BE35" s="373">
        <f t="shared" ref="BE35:BE43" si="1">IF(BG35="","",BE34+1)</f>
        <v>11</v>
      </c>
      <c r="BF35" s="373"/>
      <c r="BG35" s="372" t="str">
        <f>IF('各会計、関係団体の財政状況及び健全化判断比率'!B35="","",'各会計、関係団体の財政状況及び健全化判断比率'!B35)</f>
        <v>観光事業特別会計</v>
      </c>
      <c r="BH35" s="372"/>
      <c r="BI35" s="372"/>
      <c r="BJ35" s="372"/>
      <c r="BK35" s="372"/>
      <c r="BL35" s="372"/>
      <c r="BM35" s="372"/>
      <c r="BN35" s="372"/>
      <c r="BO35" s="372"/>
      <c r="BP35" s="372"/>
      <c r="BQ35" s="372"/>
      <c r="BR35" s="372"/>
      <c r="BS35" s="372"/>
      <c r="BT35" s="372"/>
      <c r="BU35" s="372"/>
      <c r="BV35" s="165"/>
      <c r="BW35" s="373">
        <f t="shared" ref="BW35:BW43" si="2">IF(BY35="","",BW34+1)</f>
        <v>13</v>
      </c>
      <c r="BX35" s="373"/>
      <c r="BY35" s="372" t="str">
        <f>IF('各会計、関係団体の財政状況及び健全化判断比率'!B69="","",'各会計、関係団体の財政状況及び健全化判断比率'!B69)</f>
        <v>美祢市萩市競艇組合競艇事業一般会計</v>
      </c>
      <c r="BZ35" s="372"/>
      <c r="CA35" s="372"/>
      <c r="CB35" s="372"/>
      <c r="CC35" s="372"/>
      <c r="CD35" s="372"/>
      <c r="CE35" s="372"/>
      <c r="CF35" s="372"/>
      <c r="CG35" s="372"/>
      <c r="CH35" s="372"/>
      <c r="CI35" s="372"/>
      <c r="CJ35" s="372"/>
      <c r="CK35" s="372"/>
      <c r="CL35" s="372"/>
      <c r="CM35" s="372"/>
      <c r="CN35" s="165"/>
      <c r="CO35" s="373">
        <f t="shared" ref="CO35:CO43" si="3">IF(CQ35="","",CO34+1)</f>
        <v>23</v>
      </c>
      <c r="CP35" s="373"/>
      <c r="CQ35" s="372" t="str">
        <f>IF('各会計、関係団体の財政状況及び健全化判断比率'!BS8="","",'各会計、関係団体の財政状況及び健全化判断比率'!BS8)</f>
        <v>美祢農林開発</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f>IF(E36="","",C35+1)</f>
        <v>3</v>
      </c>
      <c r="D36" s="373"/>
      <c r="E36" s="372" t="str">
        <f>IF('各会計、関係団体の財政状況及び健全化判断比率'!B9="","",'各会計、関係団体の財政状況及び健全化判断比率'!B9)</f>
        <v>住宅資金貸付事業特別会計</v>
      </c>
      <c r="F36" s="372"/>
      <c r="G36" s="372"/>
      <c r="H36" s="372"/>
      <c r="I36" s="372"/>
      <c r="J36" s="372"/>
      <c r="K36" s="372"/>
      <c r="L36" s="372"/>
      <c r="M36" s="372"/>
      <c r="N36" s="372"/>
      <c r="O36" s="372"/>
      <c r="P36" s="372"/>
      <c r="Q36" s="372"/>
      <c r="R36" s="372"/>
      <c r="S36" s="372"/>
      <c r="T36" s="165"/>
      <c r="U36" s="373">
        <f t="shared" ref="U36:U43" si="4">IF(W36="","",U35+1)</f>
        <v>6</v>
      </c>
      <c r="V36" s="373"/>
      <c r="W36" s="372" t="str">
        <f>IF('各会計、関係団体の財政状況及び健全化判断比率'!B30="","",'各会計、関係団体の財政状況及び健全化判断比率'!B30)</f>
        <v>後期高齢者医療事業特別会計</v>
      </c>
      <c r="X36" s="372"/>
      <c r="Y36" s="372"/>
      <c r="Z36" s="372"/>
      <c r="AA36" s="372"/>
      <c r="AB36" s="372"/>
      <c r="AC36" s="372"/>
      <c r="AD36" s="372"/>
      <c r="AE36" s="372"/>
      <c r="AF36" s="372"/>
      <c r="AG36" s="372"/>
      <c r="AH36" s="372"/>
      <c r="AI36" s="372"/>
      <c r="AJ36" s="372"/>
      <c r="AK36" s="372"/>
      <c r="AL36" s="165"/>
      <c r="AM36" s="373">
        <f t="shared" si="0"/>
        <v>9</v>
      </c>
      <c r="AN36" s="373"/>
      <c r="AO36" s="372" t="str">
        <f>IF('各会計、関係団体の財政状況及び健全化判断比率'!B33="","",'各会計、関係団体の財政状況及び健全化判断比率'!B33)</f>
        <v>公共下水道事業会計</v>
      </c>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14</v>
      </c>
      <c r="BX36" s="373"/>
      <c r="BY36" s="372" t="str">
        <f>IF('各会計、関係団体の財政状況及び健全化判断比率'!B70="","",'各会計、関係団体の財政状況及び健全化判断比率'!B70)</f>
        <v>美祢市萩市競艇組合競艇事業特別会計</v>
      </c>
      <c r="BZ36" s="372"/>
      <c r="CA36" s="372"/>
      <c r="CB36" s="372"/>
      <c r="CC36" s="372"/>
      <c r="CD36" s="372"/>
      <c r="CE36" s="372"/>
      <c r="CF36" s="372"/>
      <c r="CG36" s="372"/>
      <c r="CH36" s="372"/>
      <c r="CI36" s="372"/>
      <c r="CJ36" s="372"/>
      <c r="CK36" s="372"/>
      <c r="CL36" s="372"/>
      <c r="CM36" s="372"/>
      <c r="CN36" s="165"/>
      <c r="CO36" s="373">
        <f t="shared" si="3"/>
        <v>24</v>
      </c>
      <c r="CP36" s="373"/>
      <c r="CQ36" s="372" t="str">
        <f>IF('各会計、関係団体の財政状況及び健全化判断比率'!BS9="","",'各会計、関係団体の財政状況及び健全化判断比率'!BS9)</f>
        <v>やまぐち農林振興公社</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15</v>
      </c>
      <c r="BX37" s="373"/>
      <c r="BY37" s="372" t="str">
        <f>IF('各会計、関係団体の財政状況及び健全化判断比率'!B71="","",'各会計、関係団体の財政状況及び健全化判断比率'!B71)</f>
        <v>山口県市町総合事務組合一般会計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16</v>
      </c>
      <c r="BX38" s="373"/>
      <c r="BY38" s="372" t="str">
        <f>IF('各会計、関係団体の財政状況及び健全化判断比率'!B72="","",'各会計、関係団体の財政状況及び健全化判断比率'!B72)</f>
        <v>山口県市町総合事務組合退職手当特別会計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17</v>
      </c>
      <c r="BX39" s="373"/>
      <c r="BY39" s="372" t="str">
        <f>IF('各会計、関係団体の財政状況及び健全化判断比率'!B73="","",'各会計、関係団体の財政状況及び健全化判断比率'!B73)</f>
        <v>山口県市町総合事務組合消防団員補償等特別会計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18</v>
      </c>
      <c r="BX40" s="373"/>
      <c r="BY40" s="372" t="str">
        <f>IF('各会計、関係団体の財政状況及び健全化判断比率'!B74="","",'各会計、関係団体の財政状況及び健全化判断比率'!B74)</f>
        <v>山口県総合事務組合非常勤職員公務災害補償特別会計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19</v>
      </c>
      <c r="BX41" s="373"/>
      <c r="BY41" s="372" t="str">
        <f>IF('各会計、関係団体の財政状況及び健全化判断比率'!B75="","",'各会計、関係団体の財政状況及び健全化判断比率'!B75)</f>
        <v>山口県市町総合事務組合山口県市町公平委員会特別会計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20</v>
      </c>
      <c r="BX42" s="373"/>
      <c r="BY42" s="372" t="str">
        <f>IF('各会計、関係団体の財政状況及び健全化判断比率'!B76="","",'各会計、関係団体の財政状況及び健全化判断比率'!B76)</f>
        <v>山口県市町総合事務組合交通災害共済特別会計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21</v>
      </c>
      <c r="BX43" s="373"/>
      <c r="BY43" s="372" t="str">
        <f>IF('各会計、関係団体の財政状況及び健全化判断比率'!B77="","",'各会計、関係団体の財政状況及び健全化判断比率'!B77)</f>
        <v>山口県市町総合事務組合山口県自治会館管理特別会計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205</v>
      </c>
      <c r="C5" s="706"/>
      <c r="D5" s="706"/>
      <c r="E5" s="706"/>
      <c r="F5" s="706"/>
      <c r="G5" s="706"/>
      <c r="H5" s="706"/>
      <c r="I5" s="706"/>
      <c r="J5" s="706"/>
      <c r="K5" s="706"/>
      <c r="L5" s="706"/>
      <c r="M5" s="706"/>
      <c r="N5" s="706"/>
      <c r="O5" s="706"/>
      <c r="P5" s="706"/>
      <c r="Q5" s="707"/>
      <c r="R5" s="668">
        <v>3472980</v>
      </c>
      <c r="S5" s="669"/>
      <c r="T5" s="669"/>
      <c r="U5" s="669"/>
      <c r="V5" s="669"/>
      <c r="W5" s="669"/>
      <c r="X5" s="669"/>
      <c r="Y5" s="716"/>
      <c r="Z5" s="729">
        <v>20.3</v>
      </c>
      <c r="AA5" s="729"/>
      <c r="AB5" s="729"/>
      <c r="AC5" s="729"/>
      <c r="AD5" s="730">
        <v>3379357</v>
      </c>
      <c r="AE5" s="730"/>
      <c r="AF5" s="730"/>
      <c r="AG5" s="730"/>
      <c r="AH5" s="730"/>
      <c r="AI5" s="730"/>
      <c r="AJ5" s="730"/>
      <c r="AK5" s="730"/>
      <c r="AL5" s="717">
        <v>33.6</v>
      </c>
      <c r="AM5" s="686"/>
      <c r="AN5" s="686"/>
      <c r="AO5" s="718"/>
      <c r="AP5" s="705" t="s">
        <v>206</v>
      </c>
      <c r="AQ5" s="706"/>
      <c r="AR5" s="706"/>
      <c r="AS5" s="706"/>
      <c r="AT5" s="706"/>
      <c r="AU5" s="706"/>
      <c r="AV5" s="706"/>
      <c r="AW5" s="706"/>
      <c r="AX5" s="706"/>
      <c r="AY5" s="706"/>
      <c r="AZ5" s="706"/>
      <c r="BA5" s="706"/>
      <c r="BB5" s="706"/>
      <c r="BC5" s="706"/>
      <c r="BD5" s="706"/>
      <c r="BE5" s="706"/>
      <c r="BF5" s="707"/>
      <c r="BG5" s="618">
        <v>3378067</v>
      </c>
      <c r="BH5" s="619"/>
      <c r="BI5" s="619"/>
      <c r="BJ5" s="619"/>
      <c r="BK5" s="619"/>
      <c r="BL5" s="619"/>
      <c r="BM5" s="619"/>
      <c r="BN5" s="620"/>
      <c r="BO5" s="671">
        <v>97.3</v>
      </c>
      <c r="BP5" s="671"/>
      <c r="BQ5" s="671"/>
      <c r="BR5" s="671"/>
      <c r="BS5" s="672">
        <v>69562</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199</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x14ac:dyDescent="0.15">
      <c r="B6" s="615" t="s">
        <v>210</v>
      </c>
      <c r="C6" s="616"/>
      <c r="D6" s="616"/>
      <c r="E6" s="616"/>
      <c r="F6" s="616"/>
      <c r="G6" s="616"/>
      <c r="H6" s="616"/>
      <c r="I6" s="616"/>
      <c r="J6" s="616"/>
      <c r="K6" s="616"/>
      <c r="L6" s="616"/>
      <c r="M6" s="616"/>
      <c r="N6" s="616"/>
      <c r="O6" s="616"/>
      <c r="P6" s="616"/>
      <c r="Q6" s="617"/>
      <c r="R6" s="618">
        <v>155706</v>
      </c>
      <c r="S6" s="619"/>
      <c r="T6" s="619"/>
      <c r="U6" s="619"/>
      <c r="V6" s="619"/>
      <c r="W6" s="619"/>
      <c r="X6" s="619"/>
      <c r="Y6" s="620"/>
      <c r="Z6" s="671">
        <v>0.9</v>
      </c>
      <c r="AA6" s="671"/>
      <c r="AB6" s="671"/>
      <c r="AC6" s="671"/>
      <c r="AD6" s="672">
        <v>155706</v>
      </c>
      <c r="AE6" s="672"/>
      <c r="AF6" s="672"/>
      <c r="AG6" s="672"/>
      <c r="AH6" s="672"/>
      <c r="AI6" s="672"/>
      <c r="AJ6" s="672"/>
      <c r="AK6" s="672"/>
      <c r="AL6" s="641">
        <v>1.5</v>
      </c>
      <c r="AM6" s="673"/>
      <c r="AN6" s="673"/>
      <c r="AO6" s="674"/>
      <c r="AP6" s="615" t="s">
        <v>211</v>
      </c>
      <c r="AQ6" s="616"/>
      <c r="AR6" s="616"/>
      <c r="AS6" s="616"/>
      <c r="AT6" s="616"/>
      <c r="AU6" s="616"/>
      <c r="AV6" s="616"/>
      <c r="AW6" s="616"/>
      <c r="AX6" s="616"/>
      <c r="AY6" s="616"/>
      <c r="AZ6" s="616"/>
      <c r="BA6" s="616"/>
      <c r="BB6" s="616"/>
      <c r="BC6" s="616"/>
      <c r="BD6" s="616"/>
      <c r="BE6" s="616"/>
      <c r="BF6" s="617"/>
      <c r="BG6" s="618">
        <v>3378067</v>
      </c>
      <c r="BH6" s="619"/>
      <c r="BI6" s="619"/>
      <c r="BJ6" s="619"/>
      <c r="BK6" s="619"/>
      <c r="BL6" s="619"/>
      <c r="BM6" s="619"/>
      <c r="BN6" s="620"/>
      <c r="BO6" s="671">
        <v>97.3</v>
      </c>
      <c r="BP6" s="671"/>
      <c r="BQ6" s="671"/>
      <c r="BR6" s="671"/>
      <c r="BS6" s="672">
        <v>69562</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163745</v>
      </c>
      <c r="CS6" s="619"/>
      <c r="CT6" s="619"/>
      <c r="CU6" s="619"/>
      <c r="CV6" s="619"/>
      <c r="CW6" s="619"/>
      <c r="CX6" s="619"/>
      <c r="CY6" s="620"/>
      <c r="CZ6" s="671">
        <v>1</v>
      </c>
      <c r="DA6" s="671"/>
      <c r="DB6" s="671"/>
      <c r="DC6" s="671"/>
      <c r="DD6" s="624" t="s">
        <v>213</v>
      </c>
      <c r="DE6" s="619"/>
      <c r="DF6" s="619"/>
      <c r="DG6" s="619"/>
      <c r="DH6" s="619"/>
      <c r="DI6" s="619"/>
      <c r="DJ6" s="619"/>
      <c r="DK6" s="619"/>
      <c r="DL6" s="619"/>
      <c r="DM6" s="619"/>
      <c r="DN6" s="619"/>
      <c r="DO6" s="619"/>
      <c r="DP6" s="620"/>
      <c r="DQ6" s="624">
        <v>163745</v>
      </c>
      <c r="DR6" s="619"/>
      <c r="DS6" s="619"/>
      <c r="DT6" s="619"/>
      <c r="DU6" s="619"/>
      <c r="DV6" s="619"/>
      <c r="DW6" s="619"/>
      <c r="DX6" s="619"/>
      <c r="DY6" s="619"/>
      <c r="DZ6" s="619"/>
      <c r="EA6" s="619"/>
      <c r="EB6" s="619"/>
      <c r="EC6" s="654"/>
    </row>
    <row r="7" spans="2:143" ht="11.25" customHeight="1" x14ac:dyDescent="0.15">
      <c r="B7" s="615" t="s">
        <v>214</v>
      </c>
      <c r="C7" s="616"/>
      <c r="D7" s="616"/>
      <c r="E7" s="616"/>
      <c r="F7" s="616"/>
      <c r="G7" s="616"/>
      <c r="H7" s="616"/>
      <c r="I7" s="616"/>
      <c r="J7" s="616"/>
      <c r="K7" s="616"/>
      <c r="L7" s="616"/>
      <c r="M7" s="616"/>
      <c r="N7" s="616"/>
      <c r="O7" s="616"/>
      <c r="P7" s="616"/>
      <c r="Q7" s="617"/>
      <c r="R7" s="618">
        <v>6913</v>
      </c>
      <c r="S7" s="619"/>
      <c r="T7" s="619"/>
      <c r="U7" s="619"/>
      <c r="V7" s="619"/>
      <c r="W7" s="619"/>
      <c r="X7" s="619"/>
      <c r="Y7" s="620"/>
      <c r="Z7" s="671">
        <v>0</v>
      </c>
      <c r="AA7" s="671"/>
      <c r="AB7" s="671"/>
      <c r="AC7" s="671"/>
      <c r="AD7" s="672">
        <v>6913</v>
      </c>
      <c r="AE7" s="672"/>
      <c r="AF7" s="672"/>
      <c r="AG7" s="672"/>
      <c r="AH7" s="672"/>
      <c r="AI7" s="672"/>
      <c r="AJ7" s="672"/>
      <c r="AK7" s="672"/>
      <c r="AL7" s="641">
        <v>0.1</v>
      </c>
      <c r="AM7" s="673"/>
      <c r="AN7" s="673"/>
      <c r="AO7" s="674"/>
      <c r="AP7" s="615" t="s">
        <v>215</v>
      </c>
      <c r="AQ7" s="616"/>
      <c r="AR7" s="616"/>
      <c r="AS7" s="616"/>
      <c r="AT7" s="616"/>
      <c r="AU7" s="616"/>
      <c r="AV7" s="616"/>
      <c r="AW7" s="616"/>
      <c r="AX7" s="616"/>
      <c r="AY7" s="616"/>
      <c r="AZ7" s="616"/>
      <c r="BA7" s="616"/>
      <c r="BB7" s="616"/>
      <c r="BC7" s="616"/>
      <c r="BD7" s="616"/>
      <c r="BE7" s="616"/>
      <c r="BF7" s="617"/>
      <c r="BG7" s="618">
        <v>1434467</v>
      </c>
      <c r="BH7" s="619"/>
      <c r="BI7" s="619"/>
      <c r="BJ7" s="619"/>
      <c r="BK7" s="619"/>
      <c r="BL7" s="619"/>
      <c r="BM7" s="619"/>
      <c r="BN7" s="620"/>
      <c r="BO7" s="671">
        <v>41.3</v>
      </c>
      <c r="BP7" s="671"/>
      <c r="BQ7" s="671"/>
      <c r="BR7" s="671"/>
      <c r="BS7" s="672">
        <v>69562</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2656062</v>
      </c>
      <c r="CS7" s="619"/>
      <c r="CT7" s="619"/>
      <c r="CU7" s="619"/>
      <c r="CV7" s="619"/>
      <c r="CW7" s="619"/>
      <c r="CX7" s="619"/>
      <c r="CY7" s="620"/>
      <c r="CZ7" s="671">
        <v>16.399999999999999</v>
      </c>
      <c r="DA7" s="671"/>
      <c r="DB7" s="671"/>
      <c r="DC7" s="671"/>
      <c r="DD7" s="624">
        <v>21977</v>
      </c>
      <c r="DE7" s="619"/>
      <c r="DF7" s="619"/>
      <c r="DG7" s="619"/>
      <c r="DH7" s="619"/>
      <c r="DI7" s="619"/>
      <c r="DJ7" s="619"/>
      <c r="DK7" s="619"/>
      <c r="DL7" s="619"/>
      <c r="DM7" s="619"/>
      <c r="DN7" s="619"/>
      <c r="DO7" s="619"/>
      <c r="DP7" s="620"/>
      <c r="DQ7" s="624">
        <v>2256948</v>
      </c>
      <c r="DR7" s="619"/>
      <c r="DS7" s="619"/>
      <c r="DT7" s="619"/>
      <c r="DU7" s="619"/>
      <c r="DV7" s="619"/>
      <c r="DW7" s="619"/>
      <c r="DX7" s="619"/>
      <c r="DY7" s="619"/>
      <c r="DZ7" s="619"/>
      <c r="EA7" s="619"/>
      <c r="EB7" s="619"/>
      <c r="EC7" s="654"/>
    </row>
    <row r="8" spans="2:143" ht="11.25" customHeight="1" x14ac:dyDescent="0.15">
      <c r="B8" s="615" t="s">
        <v>217</v>
      </c>
      <c r="C8" s="616"/>
      <c r="D8" s="616"/>
      <c r="E8" s="616"/>
      <c r="F8" s="616"/>
      <c r="G8" s="616"/>
      <c r="H8" s="616"/>
      <c r="I8" s="616"/>
      <c r="J8" s="616"/>
      <c r="K8" s="616"/>
      <c r="L8" s="616"/>
      <c r="M8" s="616"/>
      <c r="N8" s="616"/>
      <c r="O8" s="616"/>
      <c r="P8" s="616"/>
      <c r="Q8" s="617"/>
      <c r="R8" s="618">
        <v>14978</v>
      </c>
      <c r="S8" s="619"/>
      <c r="T8" s="619"/>
      <c r="U8" s="619"/>
      <c r="V8" s="619"/>
      <c r="W8" s="619"/>
      <c r="X8" s="619"/>
      <c r="Y8" s="620"/>
      <c r="Z8" s="671">
        <v>0.1</v>
      </c>
      <c r="AA8" s="671"/>
      <c r="AB8" s="671"/>
      <c r="AC8" s="671"/>
      <c r="AD8" s="672">
        <v>14978</v>
      </c>
      <c r="AE8" s="672"/>
      <c r="AF8" s="672"/>
      <c r="AG8" s="672"/>
      <c r="AH8" s="672"/>
      <c r="AI8" s="672"/>
      <c r="AJ8" s="672"/>
      <c r="AK8" s="672"/>
      <c r="AL8" s="641">
        <v>0.1</v>
      </c>
      <c r="AM8" s="673"/>
      <c r="AN8" s="673"/>
      <c r="AO8" s="674"/>
      <c r="AP8" s="615" t="s">
        <v>218</v>
      </c>
      <c r="AQ8" s="616"/>
      <c r="AR8" s="616"/>
      <c r="AS8" s="616"/>
      <c r="AT8" s="616"/>
      <c r="AU8" s="616"/>
      <c r="AV8" s="616"/>
      <c r="AW8" s="616"/>
      <c r="AX8" s="616"/>
      <c r="AY8" s="616"/>
      <c r="AZ8" s="616"/>
      <c r="BA8" s="616"/>
      <c r="BB8" s="616"/>
      <c r="BC8" s="616"/>
      <c r="BD8" s="616"/>
      <c r="BE8" s="616"/>
      <c r="BF8" s="617"/>
      <c r="BG8" s="618">
        <v>44081</v>
      </c>
      <c r="BH8" s="619"/>
      <c r="BI8" s="619"/>
      <c r="BJ8" s="619"/>
      <c r="BK8" s="619"/>
      <c r="BL8" s="619"/>
      <c r="BM8" s="619"/>
      <c r="BN8" s="620"/>
      <c r="BO8" s="671">
        <v>1.3</v>
      </c>
      <c r="BP8" s="671"/>
      <c r="BQ8" s="671"/>
      <c r="BR8" s="671"/>
      <c r="BS8" s="624" t="s">
        <v>109</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4218678</v>
      </c>
      <c r="CS8" s="619"/>
      <c r="CT8" s="619"/>
      <c r="CU8" s="619"/>
      <c r="CV8" s="619"/>
      <c r="CW8" s="619"/>
      <c r="CX8" s="619"/>
      <c r="CY8" s="620"/>
      <c r="CZ8" s="671">
        <v>26</v>
      </c>
      <c r="DA8" s="671"/>
      <c r="DB8" s="671"/>
      <c r="DC8" s="671"/>
      <c r="DD8" s="624">
        <v>6267</v>
      </c>
      <c r="DE8" s="619"/>
      <c r="DF8" s="619"/>
      <c r="DG8" s="619"/>
      <c r="DH8" s="619"/>
      <c r="DI8" s="619"/>
      <c r="DJ8" s="619"/>
      <c r="DK8" s="619"/>
      <c r="DL8" s="619"/>
      <c r="DM8" s="619"/>
      <c r="DN8" s="619"/>
      <c r="DO8" s="619"/>
      <c r="DP8" s="620"/>
      <c r="DQ8" s="624">
        <v>2244630</v>
      </c>
      <c r="DR8" s="619"/>
      <c r="DS8" s="619"/>
      <c r="DT8" s="619"/>
      <c r="DU8" s="619"/>
      <c r="DV8" s="619"/>
      <c r="DW8" s="619"/>
      <c r="DX8" s="619"/>
      <c r="DY8" s="619"/>
      <c r="DZ8" s="619"/>
      <c r="EA8" s="619"/>
      <c r="EB8" s="619"/>
      <c r="EC8" s="654"/>
    </row>
    <row r="9" spans="2:143" ht="11.25" customHeight="1" x14ac:dyDescent="0.15">
      <c r="B9" s="615" t="s">
        <v>220</v>
      </c>
      <c r="C9" s="616"/>
      <c r="D9" s="616"/>
      <c r="E9" s="616"/>
      <c r="F9" s="616"/>
      <c r="G9" s="616"/>
      <c r="H9" s="616"/>
      <c r="I9" s="616"/>
      <c r="J9" s="616"/>
      <c r="K9" s="616"/>
      <c r="L9" s="616"/>
      <c r="M9" s="616"/>
      <c r="N9" s="616"/>
      <c r="O9" s="616"/>
      <c r="P9" s="616"/>
      <c r="Q9" s="617"/>
      <c r="R9" s="618">
        <v>14662</v>
      </c>
      <c r="S9" s="619"/>
      <c r="T9" s="619"/>
      <c r="U9" s="619"/>
      <c r="V9" s="619"/>
      <c r="W9" s="619"/>
      <c r="X9" s="619"/>
      <c r="Y9" s="620"/>
      <c r="Z9" s="671">
        <v>0.1</v>
      </c>
      <c r="AA9" s="671"/>
      <c r="AB9" s="671"/>
      <c r="AC9" s="671"/>
      <c r="AD9" s="672">
        <v>14662</v>
      </c>
      <c r="AE9" s="672"/>
      <c r="AF9" s="672"/>
      <c r="AG9" s="672"/>
      <c r="AH9" s="672"/>
      <c r="AI9" s="672"/>
      <c r="AJ9" s="672"/>
      <c r="AK9" s="672"/>
      <c r="AL9" s="641">
        <v>0.1</v>
      </c>
      <c r="AM9" s="673"/>
      <c r="AN9" s="673"/>
      <c r="AO9" s="674"/>
      <c r="AP9" s="615" t="s">
        <v>221</v>
      </c>
      <c r="AQ9" s="616"/>
      <c r="AR9" s="616"/>
      <c r="AS9" s="616"/>
      <c r="AT9" s="616"/>
      <c r="AU9" s="616"/>
      <c r="AV9" s="616"/>
      <c r="AW9" s="616"/>
      <c r="AX9" s="616"/>
      <c r="AY9" s="616"/>
      <c r="AZ9" s="616"/>
      <c r="BA9" s="616"/>
      <c r="BB9" s="616"/>
      <c r="BC9" s="616"/>
      <c r="BD9" s="616"/>
      <c r="BE9" s="616"/>
      <c r="BF9" s="617"/>
      <c r="BG9" s="618">
        <v>922825</v>
      </c>
      <c r="BH9" s="619"/>
      <c r="BI9" s="619"/>
      <c r="BJ9" s="619"/>
      <c r="BK9" s="619"/>
      <c r="BL9" s="619"/>
      <c r="BM9" s="619"/>
      <c r="BN9" s="620"/>
      <c r="BO9" s="671">
        <v>26.6</v>
      </c>
      <c r="BP9" s="671"/>
      <c r="BQ9" s="671"/>
      <c r="BR9" s="671"/>
      <c r="BS9" s="624" t="s">
        <v>109</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2007613</v>
      </c>
      <c r="CS9" s="619"/>
      <c r="CT9" s="619"/>
      <c r="CU9" s="619"/>
      <c r="CV9" s="619"/>
      <c r="CW9" s="619"/>
      <c r="CX9" s="619"/>
      <c r="CY9" s="620"/>
      <c r="CZ9" s="671">
        <v>12.4</v>
      </c>
      <c r="DA9" s="671"/>
      <c r="DB9" s="671"/>
      <c r="DC9" s="671"/>
      <c r="DD9" s="624">
        <v>35846</v>
      </c>
      <c r="DE9" s="619"/>
      <c r="DF9" s="619"/>
      <c r="DG9" s="619"/>
      <c r="DH9" s="619"/>
      <c r="DI9" s="619"/>
      <c r="DJ9" s="619"/>
      <c r="DK9" s="619"/>
      <c r="DL9" s="619"/>
      <c r="DM9" s="619"/>
      <c r="DN9" s="619"/>
      <c r="DO9" s="619"/>
      <c r="DP9" s="620"/>
      <c r="DQ9" s="624">
        <v>1752656</v>
      </c>
      <c r="DR9" s="619"/>
      <c r="DS9" s="619"/>
      <c r="DT9" s="619"/>
      <c r="DU9" s="619"/>
      <c r="DV9" s="619"/>
      <c r="DW9" s="619"/>
      <c r="DX9" s="619"/>
      <c r="DY9" s="619"/>
      <c r="DZ9" s="619"/>
      <c r="EA9" s="619"/>
      <c r="EB9" s="619"/>
      <c r="EC9" s="654"/>
    </row>
    <row r="10" spans="2:143" ht="11.25" customHeight="1" x14ac:dyDescent="0.15">
      <c r="B10" s="615" t="s">
        <v>223</v>
      </c>
      <c r="C10" s="616"/>
      <c r="D10" s="616"/>
      <c r="E10" s="616"/>
      <c r="F10" s="616"/>
      <c r="G10" s="616"/>
      <c r="H10" s="616"/>
      <c r="I10" s="616"/>
      <c r="J10" s="616"/>
      <c r="K10" s="616"/>
      <c r="L10" s="616"/>
      <c r="M10" s="616"/>
      <c r="N10" s="616"/>
      <c r="O10" s="616"/>
      <c r="P10" s="616"/>
      <c r="Q10" s="617"/>
      <c r="R10" s="618">
        <v>520162</v>
      </c>
      <c r="S10" s="619"/>
      <c r="T10" s="619"/>
      <c r="U10" s="619"/>
      <c r="V10" s="619"/>
      <c r="W10" s="619"/>
      <c r="X10" s="619"/>
      <c r="Y10" s="620"/>
      <c r="Z10" s="671">
        <v>3</v>
      </c>
      <c r="AA10" s="671"/>
      <c r="AB10" s="671"/>
      <c r="AC10" s="671"/>
      <c r="AD10" s="672">
        <v>520162</v>
      </c>
      <c r="AE10" s="672"/>
      <c r="AF10" s="672"/>
      <c r="AG10" s="672"/>
      <c r="AH10" s="672"/>
      <c r="AI10" s="672"/>
      <c r="AJ10" s="672"/>
      <c r="AK10" s="672"/>
      <c r="AL10" s="641">
        <v>5.2</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72710</v>
      </c>
      <c r="BH10" s="619"/>
      <c r="BI10" s="619"/>
      <c r="BJ10" s="619"/>
      <c r="BK10" s="619"/>
      <c r="BL10" s="619"/>
      <c r="BM10" s="619"/>
      <c r="BN10" s="620"/>
      <c r="BO10" s="671">
        <v>2.1</v>
      </c>
      <c r="BP10" s="671"/>
      <c r="BQ10" s="671"/>
      <c r="BR10" s="671"/>
      <c r="BS10" s="624" t="s">
        <v>109</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53870</v>
      </c>
      <c r="CS10" s="619"/>
      <c r="CT10" s="619"/>
      <c r="CU10" s="619"/>
      <c r="CV10" s="619"/>
      <c r="CW10" s="619"/>
      <c r="CX10" s="619"/>
      <c r="CY10" s="620"/>
      <c r="CZ10" s="671">
        <v>0.3</v>
      </c>
      <c r="DA10" s="671"/>
      <c r="DB10" s="671"/>
      <c r="DC10" s="671"/>
      <c r="DD10" s="624">
        <v>7328</v>
      </c>
      <c r="DE10" s="619"/>
      <c r="DF10" s="619"/>
      <c r="DG10" s="619"/>
      <c r="DH10" s="619"/>
      <c r="DI10" s="619"/>
      <c r="DJ10" s="619"/>
      <c r="DK10" s="619"/>
      <c r="DL10" s="619"/>
      <c r="DM10" s="619"/>
      <c r="DN10" s="619"/>
      <c r="DO10" s="619"/>
      <c r="DP10" s="620"/>
      <c r="DQ10" s="624">
        <v>41326</v>
      </c>
      <c r="DR10" s="619"/>
      <c r="DS10" s="619"/>
      <c r="DT10" s="619"/>
      <c r="DU10" s="619"/>
      <c r="DV10" s="619"/>
      <c r="DW10" s="619"/>
      <c r="DX10" s="619"/>
      <c r="DY10" s="619"/>
      <c r="DZ10" s="619"/>
      <c r="EA10" s="619"/>
      <c r="EB10" s="619"/>
      <c r="EC10" s="654"/>
    </row>
    <row r="11" spans="2:143" ht="11.25" customHeight="1" x14ac:dyDescent="0.15">
      <c r="B11" s="615" t="s">
        <v>226</v>
      </c>
      <c r="C11" s="616"/>
      <c r="D11" s="616"/>
      <c r="E11" s="616"/>
      <c r="F11" s="616"/>
      <c r="G11" s="616"/>
      <c r="H11" s="616"/>
      <c r="I11" s="616"/>
      <c r="J11" s="616"/>
      <c r="K11" s="616"/>
      <c r="L11" s="616"/>
      <c r="M11" s="616"/>
      <c r="N11" s="616"/>
      <c r="O11" s="616"/>
      <c r="P11" s="616"/>
      <c r="Q11" s="617"/>
      <c r="R11" s="618">
        <v>17379</v>
      </c>
      <c r="S11" s="619"/>
      <c r="T11" s="619"/>
      <c r="U11" s="619"/>
      <c r="V11" s="619"/>
      <c r="W11" s="619"/>
      <c r="X11" s="619"/>
      <c r="Y11" s="620"/>
      <c r="Z11" s="671">
        <v>0.1</v>
      </c>
      <c r="AA11" s="671"/>
      <c r="AB11" s="671"/>
      <c r="AC11" s="671"/>
      <c r="AD11" s="672">
        <v>17379</v>
      </c>
      <c r="AE11" s="672"/>
      <c r="AF11" s="672"/>
      <c r="AG11" s="672"/>
      <c r="AH11" s="672"/>
      <c r="AI11" s="672"/>
      <c r="AJ11" s="672"/>
      <c r="AK11" s="672"/>
      <c r="AL11" s="641">
        <v>0.2</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394851</v>
      </c>
      <c r="BH11" s="619"/>
      <c r="BI11" s="619"/>
      <c r="BJ11" s="619"/>
      <c r="BK11" s="619"/>
      <c r="BL11" s="619"/>
      <c r="BM11" s="619"/>
      <c r="BN11" s="620"/>
      <c r="BO11" s="671">
        <v>11.4</v>
      </c>
      <c r="BP11" s="671"/>
      <c r="BQ11" s="671"/>
      <c r="BR11" s="671"/>
      <c r="BS11" s="624">
        <v>69562</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1000281</v>
      </c>
      <c r="CS11" s="619"/>
      <c r="CT11" s="619"/>
      <c r="CU11" s="619"/>
      <c r="CV11" s="619"/>
      <c r="CW11" s="619"/>
      <c r="CX11" s="619"/>
      <c r="CY11" s="620"/>
      <c r="CZ11" s="671">
        <v>6.2</v>
      </c>
      <c r="DA11" s="671"/>
      <c r="DB11" s="671"/>
      <c r="DC11" s="671"/>
      <c r="DD11" s="624">
        <v>142694</v>
      </c>
      <c r="DE11" s="619"/>
      <c r="DF11" s="619"/>
      <c r="DG11" s="619"/>
      <c r="DH11" s="619"/>
      <c r="DI11" s="619"/>
      <c r="DJ11" s="619"/>
      <c r="DK11" s="619"/>
      <c r="DL11" s="619"/>
      <c r="DM11" s="619"/>
      <c r="DN11" s="619"/>
      <c r="DO11" s="619"/>
      <c r="DP11" s="620"/>
      <c r="DQ11" s="624">
        <v>558803</v>
      </c>
      <c r="DR11" s="619"/>
      <c r="DS11" s="619"/>
      <c r="DT11" s="619"/>
      <c r="DU11" s="619"/>
      <c r="DV11" s="619"/>
      <c r="DW11" s="619"/>
      <c r="DX11" s="619"/>
      <c r="DY11" s="619"/>
      <c r="DZ11" s="619"/>
      <c r="EA11" s="619"/>
      <c r="EB11" s="619"/>
      <c r="EC11" s="654"/>
    </row>
    <row r="12" spans="2:143" ht="11.25" customHeight="1" x14ac:dyDescent="0.15">
      <c r="B12" s="615" t="s">
        <v>229</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1629567</v>
      </c>
      <c r="BH12" s="619"/>
      <c r="BI12" s="619"/>
      <c r="BJ12" s="619"/>
      <c r="BK12" s="619"/>
      <c r="BL12" s="619"/>
      <c r="BM12" s="619"/>
      <c r="BN12" s="620"/>
      <c r="BO12" s="671">
        <v>46.9</v>
      </c>
      <c r="BP12" s="671"/>
      <c r="BQ12" s="671"/>
      <c r="BR12" s="671"/>
      <c r="BS12" s="624" t="s">
        <v>109</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471065</v>
      </c>
      <c r="CS12" s="619"/>
      <c r="CT12" s="619"/>
      <c r="CU12" s="619"/>
      <c r="CV12" s="619"/>
      <c r="CW12" s="619"/>
      <c r="CX12" s="619"/>
      <c r="CY12" s="620"/>
      <c r="CZ12" s="671">
        <v>2.9</v>
      </c>
      <c r="DA12" s="671"/>
      <c r="DB12" s="671"/>
      <c r="DC12" s="671"/>
      <c r="DD12" s="624">
        <v>57082</v>
      </c>
      <c r="DE12" s="619"/>
      <c r="DF12" s="619"/>
      <c r="DG12" s="619"/>
      <c r="DH12" s="619"/>
      <c r="DI12" s="619"/>
      <c r="DJ12" s="619"/>
      <c r="DK12" s="619"/>
      <c r="DL12" s="619"/>
      <c r="DM12" s="619"/>
      <c r="DN12" s="619"/>
      <c r="DO12" s="619"/>
      <c r="DP12" s="620"/>
      <c r="DQ12" s="624">
        <v>358579</v>
      </c>
      <c r="DR12" s="619"/>
      <c r="DS12" s="619"/>
      <c r="DT12" s="619"/>
      <c r="DU12" s="619"/>
      <c r="DV12" s="619"/>
      <c r="DW12" s="619"/>
      <c r="DX12" s="619"/>
      <c r="DY12" s="619"/>
      <c r="DZ12" s="619"/>
      <c r="EA12" s="619"/>
      <c r="EB12" s="619"/>
      <c r="EC12" s="654"/>
    </row>
    <row r="13" spans="2:143" ht="11.25" customHeight="1" x14ac:dyDescent="0.15">
      <c r="B13" s="615" t="s">
        <v>232</v>
      </c>
      <c r="C13" s="616"/>
      <c r="D13" s="616"/>
      <c r="E13" s="616"/>
      <c r="F13" s="616"/>
      <c r="G13" s="616"/>
      <c r="H13" s="616"/>
      <c r="I13" s="616"/>
      <c r="J13" s="616"/>
      <c r="K13" s="616"/>
      <c r="L13" s="616"/>
      <c r="M13" s="616"/>
      <c r="N13" s="616"/>
      <c r="O13" s="616"/>
      <c r="P13" s="616"/>
      <c r="Q13" s="617"/>
      <c r="R13" s="618">
        <v>36104</v>
      </c>
      <c r="S13" s="619"/>
      <c r="T13" s="619"/>
      <c r="U13" s="619"/>
      <c r="V13" s="619"/>
      <c r="W13" s="619"/>
      <c r="X13" s="619"/>
      <c r="Y13" s="620"/>
      <c r="Z13" s="671">
        <v>0.2</v>
      </c>
      <c r="AA13" s="671"/>
      <c r="AB13" s="671"/>
      <c r="AC13" s="671"/>
      <c r="AD13" s="672">
        <v>36104</v>
      </c>
      <c r="AE13" s="672"/>
      <c r="AF13" s="672"/>
      <c r="AG13" s="672"/>
      <c r="AH13" s="672"/>
      <c r="AI13" s="672"/>
      <c r="AJ13" s="672"/>
      <c r="AK13" s="672"/>
      <c r="AL13" s="641">
        <v>0.4</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1616335</v>
      </c>
      <c r="BH13" s="619"/>
      <c r="BI13" s="619"/>
      <c r="BJ13" s="619"/>
      <c r="BK13" s="619"/>
      <c r="BL13" s="619"/>
      <c r="BM13" s="619"/>
      <c r="BN13" s="620"/>
      <c r="BO13" s="671">
        <v>46.5</v>
      </c>
      <c r="BP13" s="671"/>
      <c r="BQ13" s="671"/>
      <c r="BR13" s="671"/>
      <c r="BS13" s="624" t="s">
        <v>109</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1124347</v>
      </c>
      <c r="CS13" s="619"/>
      <c r="CT13" s="619"/>
      <c r="CU13" s="619"/>
      <c r="CV13" s="619"/>
      <c r="CW13" s="619"/>
      <c r="CX13" s="619"/>
      <c r="CY13" s="620"/>
      <c r="CZ13" s="671">
        <v>6.9</v>
      </c>
      <c r="DA13" s="671"/>
      <c r="DB13" s="671"/>
      <c r="DC13" s="671"/>
      <c r="DD13" s="624">
        <v>322518</v>
      </c>
      <c r="DE13" s="619"/>
      <c r="DF13" s="619"/>
      <c r="DG13" s="619"/>
      <c r="DH13" s="619"/>
      <c r="DI13" s="619"/>
      <c r="DJ13" s="619"/>
      <c r="DK13" s="619"/>
      <c r="DL13" s="619"/>
      <c r="DM13" s="619"/>
      <c r="DN13" s="619"/>
      <c r="DO13" s="619"/>
      <c r="DP13" s="620"/>
      <c r="DQ13" s="624">
        <v>939886</v>
      </c>
      <c r="DR13" s="619"/>
      <c r="DS13" s="619"/>
      <c r="DT13" s="619"/>
      <c r="DU13" s="619"/>
      <c r="DV13" s="619"/>
      <c r="DW13" s="619"/>
      <c r="DX13" s="619"/>
      <c r="DY13" s="619"/>
      <c r="DZ13" s="619"/>
      <c r="EA13" s="619"/>
      <c r="EB13" s="619"/>
      <c r="EC13" s="654"/>
    </row>
    <row r="14" spans="2:143" ht="11.25" customHeight="1" x14ac:dyDescent="0.15">
      <c r="B14" s="615" t="s">
        <v>235</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83409</v>
      </c>
      <c r="BH14" s="619"/>
      <c r="BI14" s="619"/>
      <c r="BJ14" s="619"/>
      <c r="BK14" s="619"/>
      <c r="BL14" s="619"/>
      <c r="BM14" s="619"/>
      <c r="BN14" s="620"/>
      <c r="BO14" s="671">
        <v>2.4</v>
      </c>
      <c r="BP14" s="671"/>
      <c r="BQ14" s="671"/>
      <c r="BR14" s="671"/>
      <c r="BS14" s="624" t="s">
        <v>109</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559575</v>
      </c>
      <c r="CS14" s="619"/>
      <c r="CT14" s="619"/>
      <c r="CU14" s="619"/>
      <c r="CV14" s="619"/>
      <c r="CW14" s="619"/>
      <c r="CX14" s="619"/>
      <c r="CY14" s="620"/>
      <c r="CZ14" s="671">
        <v>3.5</v>
      </c>
      <c r="DA14" s="671"/>
      <c r="DB14" s="671"/>
      <c r="DC14" s="671"/>
      <c r="DD14" s="624">
        <v>52065</v>
      </c>
      <c r="DE14" s="619"/>
      <c r="DF14" s="619"/>
      <c r="DG14" s="619"/>
      <c r="DH14" s="619"/>
      <c r="DI14" s="619"/>
      <c r="DJ14" s="619"/>
      <c r="DK14" s="619"/>
      <c r="DL14" s="619"/>
      <c r="DM14" s="619"/>
      <c r="DN14" s="619"/>
      <c r="DO14" s="619"/>
      <c r="DP14" s="620"/>
      <c r="DQ14" s="624">
        <v>493875</v>
      </c>
      <c r="DR14" s="619"/>
      <c r="DS14" s="619"/>
      <c r="DT14" s="619"/>
      <c r="DU14" s="619"/>
      <c r="DV14" s="619"/>
      <c r="DW14" s="619"/>
      <c r="DX14" s="619"/>
      <c r="DY14" s="619"/>
      <c r="DZ14" s="619"/>
      <c r="EA14" s="619"/>
      <c r="EB14" s="619"/>
      <c r="EC14" s="654"/>
    </row>
    <row r="15" spans="2:143" ht="11.25" customHeight="1" x14ac:dyDescent="0.15">
      <c r="B15" s="615" t="s">
        <v>238</v>
      </c>
      <c r="C15" s="616"/>
      <c r="D15" s="616"/>
      <c r="E15" s="616"/>
      <c r="F15" s="616"/>
      <c r="G15" s="616"/>
      <c r="H15" s="616"/>
      <c r="I15" s="616"/>
      <c r="J15" s="616"/>
      <c r="K15" s="616"/>
      <c r="L15" s="616"/>
      <c r="M15" s="616"/>
      <c r="N15" s="616"/>
      <c r="O15" s="616"/>
      <c r="P15" s="616"/>
      <c r="Q15" s="617"/>
      <c r="R15" s="618">
        <v>6763</v>
      </c>
      <c r="S15" s="619"/>
      <c r="T15" s="619"/>
      <c r="U15" s="619"/>
      <c r="V15" s="619"/>
      <c r="W15" s="619"/>
      <c r="X15" s="619"/>
      <c r="Y15" s="620"/>
      <c r="Z15" s="671">
        <v>0</v>
      </c>
      <c r="AA15" s="671"/>
      <c r="AB15" s="671"/>
      <c r="AC15" s="671"/>
      <c r="AD15" s="672">
        <v>6763</v>
      </c>
      <c r="AE15" s="672"/>
      <c r="AF15" s="672"/>
      <c r="AG15" s="672"/>
      <c r="AH15" s="672"/>
      <c r="AI15" s="672"/>
      <c r="AJ15" s="672"/>
      <c r="AK15" s="672"/>
      <c r="AL15" s="641">
        <v>0.1</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170386</v>
      </c>
      <c r="BH15" s="619"/>
      <c r="BI15" s="619"/>
      <c r="BJ15" s="619"/>
      <c r="BK15" s="619"/>
      <c r="BL15" s="619"/>
      <c r="BM15" s="619"/>
      <c r="BN15" s="620"/>
      <c r="BO15" s="671">
        <v>4.9000000000000004</v>
      </c>
      <c r="BP15" s="671"/>
      <c r="BQ15" s="671"/>
      <c r="BR15" s="671"/>
      <c r="BS15" s="624" t="s">
        <v>109</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1655179</v>
      </c>
      <c r="CS15" s="619"/>
      <c r="CT15" s="619"/>
      <c r="CU15" s="619"/>
      <c r="CV15" s="619"/>
      <c r="CW15" s="619"/>
      <c r="CX15" s="619"/>
      <c r="CY15" s="620"/>
      <c r="CZ15" s="671">
        <v>10.199999999999999</v>
      </c>
      <c r="DA15" s="671"/>
      <c r="DB15" s="671"/>
      <c r="DC15" s="671"/>
      <c r="DD15" s="624">
        <v>540334</v>
      </c>
      <c r="DE15" s="619"/>
      <c r="DF15" s="619"/>
      <c r="DG15" s="619"/>
      <c r="DH15" s="619"/>
      <c r="DI15" s="619"/>
      <c r="DJ15" s="619"/>
      <c r="DK15" s="619"/>
      <c r="DL15" s="619"/>
      <c r="DM15" s="619"/>
      <c r="DN15" s="619"/>
      <c r="DO15" s="619"/>
      <c r="DP15" s="620"/>
      <c r="DQ15" s="624">
        <v>1076073</v>
      </c>
      <c r="DR15" s="619"/>
      <c r="DS15" s="619"/>
      <c r="DT15" s="619"/>
      <c r="DU15" s="619"/>
      <c r="DV15" s="619"/>
      <c r="DW15" s="619"/>
      <c r="DX15" s="619"/>
      <c r="DY15" s="619"/>
      <c r="DZ15" s="619"/>
      <c r="EA15" s="619"/>
      <c r="EB15" s="619"/>
      <c r="EC15" s="654"/>
    </row>
    <row r="16" spans="2:143" ht="11.25" customHeight="1" x14ac:dyDescent="0.15">
      <c r="B16" s="615" t="s">
        <v>241</v>
      </c>
      <c r="C16" s="616"/>
      <c r="D16" s="616"/>
      <c r="E16" s="616"/>
      <c r="F16" s="616"/>
      <c r="G16" s="616"/>
      <c r="H16" s="616"/>
      <c r="I16" s="616"/>
      <c r="J16" s="616"/>
      <c r="K16" s="616"/>
      <c r="L16" s="616"/>
      <c r="M16" s="616"/>
      <c r="N16" s="616"/>
      <c r="O16" s="616"/>
      <c r="P16" s="616"/>
      <c r="Q16" s="617"/>
      <c r="R16" s="618">
        <v>7119812</v>
      </c>
      <c r="S16" s="619"/>
      <c r="T16" s="619"/>
      <c r="U16" s="619"/>
      <c r="V16" s="619"/>
      <c r="W16" s="619"/>
      <c r="X16" s="619"/>
      <c r="Y16" s="620"/>
      <c r="Z16" s="671">
        <v>41.5</v>
      </c>
      <c r="AA16" s="671"/>
      <c r="AB16" s="671"/>
      <c r="AC16" s="671"/>
      <c r="AD16" s="672">
        <v>5878063</v>
      </c>
      <c r="AE16" s="672"/>
      <c r="AF16" s="672"/>
      <c r="AG16" s="672"/>
      <c r="AH16" s="672"/>
      <c r="AI16" s="672"/>
      <c r="AJ16" s="672"/>
      <c r="AK16" s="672"/>
      <c r="AL16" s="641">
        <v>58.4</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v>60238</v>
      </c>
      <c r="BH16" s="619"/>
      <c r="BI16" s="619"/>
      <c r="BJ16" s="619"/>
      <c r="BK16" s="619"/>
      <c r="BL16" s="619"/>
      <c r="BM16" s="619"/>
      <c r="BN16" s="620"/>
      <c r="BO16" s="671">
        <v>1.7</v>
      </c>
      <c r="BP16" s="671"/>
      <c r="BQ16" s="671"/>
      <c r="BR16" s="671"/>
      <c r="BS16" s="624" t="s">
        <v>109</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182331</v>
      </c>
      <c r="CS16" s="619"/>
      <c r="CT16" s="619"/>
      <c r="CU16" s="619"/>
      <c r="CV16" s="619"/>
      <c r="CW16" s="619"/>
      <c r="CX16" s="619"/>
      <c r="CY16" s="620"/>
      <c r="CZ16" s="671">
        <v>1.1000000000000001</v>
      </c>
      <c r="DA16" s="671"/>
      <c r="DB16" s="671"/>
      <c r="DC16" s="671"/>
      <c r="DD16" s="624" t="s">
        <v>109</v>
      </c>
      <c r="DE16" s="619"/>
      <c r="DF16" s="619"/>
      <c r="DG16" s="619"/>
      <c r="DH16" s="619"/>
      <c r="DI16" s="619"/>
      <c r="DJ16" s="619"/>
      <c r="DK16" s="619"/>
      <c r="DL16" s="619"/>
      <c r="DM16" s="619"/>
      <c r="DN16" s="619"/>
      <c r="DO16" s="619"/>
      <c r="DP16" s="620"/>
      <c r="DQ16" s="624">
        <v>100119</v>
      </c>
      <c r="DR16" s="619"/>
      <c r="DS16" s="619"/>
      <c r="DT16" s="619"/>
      <c r="DU16" s="619"/>
      <c r="DV16" s="619"/>
      <c r="DW16" s="619"/>
      <c r="DX16" s="619"/>
      <c r="DY16" s="619"/>
      <c r="DZ16" s="619"/>
      <c r="EA16" s="619"/>
      <c r="EB16" s="619"/>
      <c r="EC16" s="654"/>
    </row>
    <row r="17" spans="2:133" ht="11.25" customHeight="1" x14ac:dyDescent="0.15">
      <c r="B17" s="615" t="s">
        <v>244</v>
      </c>
      <c r="C17" s="616"/>
      <c r="D17" s="616"/>
      <c r="E17" s="616"/>
      <c r="F17" s="616"/>
      <c r="G17" s="616"/>
      <c r="H17" s="616"/>
      <c r="I17" s="616"/>
      <c r="J17" s="616"/>
      <c r="K17" s="616"/>
      <c r="L17" s="616"/>
      <c r="M17" s="616"/>
      <c r="N17" s="616"/>
      <c r="O17" s="616"/>
      <c r="P17" s="616"/>
      <c r="Q17" s="617"/>
      <c r="R17" s="618">
        <v>5878063</v>
      </c>
      <c r="S17" s="619"/>
      <c r="T17" s="619"/>
      <c r="U17" s="619"/>
      <c r="V17" s="619"/>
      <c r="W17" s="619"/>
      <c r="X17" s="619"/>
      <c r="Y17" s="620"/>
      <c r="Z17" s="671">
        <v>34.299999999999997</v>
      </c>
      <c r="AA17" s="671"/>
      <c r="AB17" s="671"/>
      <c r="AC17" s="671"/>
      <c r="AD17" s="672">
        <v>5878063</v>
      </c>
      <c r="AE17" s="672"/>
      <c r="AF17" s="672"/>
      <c r="AG17" s="672"/>
      <c r="AH17" s="672"/>
      <c r="AI17" s="672"/>
      <c r="AJ17" s="672"/>
      <c r="AK17" s="672"/>
      <c r="AL17" s="641">
        <v>58.4</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2120523</v>
      </c>
      <c r="CS17" s="619"/>
      <c r="CT17" s="619"/>
      <c r="CU17" s="619"/>
      <c r="CV17" s="619"/>
      <c r="CW17" s="619"/>
      <c r="CX17" s="619"/>
      <c r="CY17" s="620"/>
      <c r="CZ17" s="671">
        <v>13.1</v>
      </c>
      <c r="DA17" s="671"/>
      <c r="DB17" s="671"/>
      <c r="DC17" s="671"/>
      <c r="DD17" s="624" t="s">
        <v>109</v>
      </c>
      <c r="DE17" s="619"/>
      <c r="DF17" s="619"/>
      <c r="DG17" s="619"/>
      <c r="DH17" s="619"/>
      <c r="DI17" s="619"/>
      <c r="DJ17" s="619"/>
      <c r="DK17" s="619"/>
      <c r="DL17" s="619"/>
      <c r="DM17" s="619"/>
      <c r="DN17" s="619"/>
      <c r="DO17" s="619"/>
      <c r="DP17" s="620"/>
      <c r="DQ17" s="624">
        <v>1964216</v>
      </c>
      <c r="DR17" s="619"/>
      <c r="DS17" s="619"/>
      <c r="DT17" s="619"/>
      <c r="DU17" s="619"/>
      <c r="DV17" s="619"/>
      <c r="DW17" s="619"/>
      <c r="DX17" s="619"/>
      <c r="DY17" s="619"/>
      <c r="DZ17" s="619"/>
      <c r="EA17" s="619"/>
      <c r="EB17" s="619"/>
      <c r="EC17" s="654"/>
    </row>
    <row r="18" spans="2:133" ht="11.25" customHeight="1" x14ac:dyDescent="0.15">
      <c r="B18" s="615" t="s">
        <v>247</v>
      </c>
      <c r="C18" s="616"/>
      <c r="D18" s="616"/>
      <c r="E18" s="616"/>
      <c r="F18" s="616"/>
      <c r="G18" s="616"/>
      <c r="H18" s="616"/>
      <c r="I18" s="616"/>
      <c r="J18" s="616"/>
      <c r="K18" s="616"/>
      <c r="L18" s="616"/>
      <c r="M18" s="616"/>
      <c r="N18" s="616"/>
      <c r="O18" s="616"/>
      <c r="P18" s="616"/>
      <c r="Q18" s="617"/>
      <c r="R18" s="618">
        <v>1241749</v>
      </c>
      <c r="S18" s="619"/>
      <c r="T18" s="619"/>
      <c r="U18" s="619"/>
      <c r="V18" s="619"/>
      <c r="W18" s="619"/>
      <c r="X18" s="619"/>
      <c r="Y18" s="620"/>
      <c r="Z18" s="671">
        <v>7.2</v>
      </c>
      <c r="AA18" s="671"/>
      <c r="AB18" s="671"/>
      <c r="AC18" s="671"/>
      <c r="AD18" s="672" t="s">
        <v>109</v>
      </c>
      <c r="AE18" s="672"/>
      <c r="AF18" s="672"/>
      <c r="AG18" s="672"/>
      <c r="AH18" s="672"/>
      <c r="AI18" s="672"/>
      <c r="AJ18" s="672"/>
      <c r="AK18" s="672"/>
      <c r="AL18" s="641" t="s">
        <v>109</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x14ac:dyDescent="0.15">
      <c r="B19" s="615" t="s">
        <v>250</v>
      </c>
      <c r="C19" s="616"/>
      <c r="D19" s="616"/>
      <c r="E19" s="616"/>
      <c r="F19" s="616"/>
      <c r="G19" s="616"/>
      <c r="H19" s="616"/>
      <c r="I19" s="616"/>
      <c r="J19" s="616"/>
      <c r="K19" s="616"/>
      <c r="L19" s="616"/>
      <c r="M19" s="616"/>
      <c r="N19" s="616"/>
      <c r="O19" s="616"/>
      <c r="P19" s="616"/>
      <c r="Q19" s="617"/>
      <c r="R19" s="618" t="s">
        <v>109</v>
      </c>
      <c r="S19" s="619"/>
      <c r="T19" s="619"/>
      <c r="U19" s="619"/>
      <c r="V19" s="619"/>
      <c r="W19" s="619"/>
      <c r="X19" s="619"/>
      <c r="Y19" s="620"/>
      <c r="Z19" s="671" t="s">
        <v>109</v>
      </c>
      <c r="AA19" s="671"/>
      <c r="AB19" s="671"/>
      <c r="AC19" s="671"/>
      <c r="AD19" s="672" t="s">
        <v>109</v>
      </c>
      <c r="AE19" s="672"/>
      <c r="AF19" s="672"/>
      <c r="AG19" s="672"/>
      <c r="AH19" s="672"/>
      <c r="AI19" s="672"/>
      <c r="AJ19" s="672"/>
      <c r="AK19" s="672"/>
      <c r="AL19" s="641" t="s">
        <v>109</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94913</v>
      </c>
      <c r="BH19" s="619"/>
      <c r="BI19" s="619"/>
      <c r="BJ19" s="619"/>
      <c r="BK19" s="619"/>
      <c r="BL19" s="619"/>
      <c r="BM19" s="619"/>
      <c r="BN19" s="620"/>
      <c r="BO19" s="671">
        <v>2.7</v>
      </c>
      <c r="BP19" s="671"/>
      <c r="BQ19" s="671"/>
      <c r="BR19" s="671"/>
      <c r="BS19" s="624" t="s">
        <v>109</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x14ac:dyDescent="0.15">
      <c r="B20" s="615" t="s">
        <v>253</v>
      </c>
      <c r="C20" s="616"/>
      <c r="D20" s="616"/>
      <c r="E20" s="616"/>
      <c r="F20" s="616"/>
      <c r="G20" s="616"/>
      <c r="H20" s="616"/>
      <c r="I20" s="616"/>
      <c r="J20" s="616"/>
      <c r="K20" s="616"/>
      <c r="L20" s="616"/>
      <c r="M20" s="616"/>
      <c r="N20" s="616"/>
      <c r="O20" s="616"/>
      <c r="P20" s="616"/>
      <c r="Q20" s="617"/>
      <c r="R20" s="618">
        <v>11365459</v>
      </c>
      <c r="S20" s="619"/>
      <c r="T20" s="619"/>
      <c r="U20" s="619"/>
      <c r="V20" s="619"/>
      <c r="W20" s="619"/>
      <c r="X20" s="619"/>
      <c r="Y20" s="620"/>
      <c r="Z20" s="671">
        <v>66.3</v>
      </c>
      <c r="AA20" s="671"/>
      <c r="AB20" s="671"/>
      <c r="AC20" s="671"/>
      <c r="AD20" s="672">
        <v>10030087</v>
      </c>
      <c r="AE20" s="672"/>
      <c r="AF20" s="672"/>
      <c r="AG20" s="672"/>
      <c r="AH20" s="672"/>
      <c r="AI20" s="672"/>
      <c r="AJ20" s="672"/>
      <c r="AK20" s="672"/>
      <c r="AL20" s="641">
        <v>99.7</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94913</v>
      </c>
      <c r="BH20" s="619"/>
      <c r="BI20" s="619"/>
      <c r="BJ20" s="619"/>
      <c r="BK20" s="619"/>
      <c r="BL20" s="619"/>
      <c r="BM20" s="619"/>
      <c r="BN20" s="620"/>
      <c r="BO20" s="671">
        <v>2.7</v>
      </c>
      <c r="BP20" s="671"/>
      <c r="BQ20" s="671"/>
      <c r="BR20" s="671"/>
      <c r="BS20" s="624" t="s">
        <v>109</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16213269</v>
      </c>
      <c r="CS20" s="619"/>
      <c r="CT20" s="619"/>
      <c r="CU20" s="619"/>
      <c r="CV20" s="619"/>
      <c r="CW20" s="619"/>
      <c r="CX20" s="619"/>
      <c r="CY20" s="620"/>
      <c r="CZ20" s="671">
        <v>100</v>
      </c>
      <c r="DA20" s="671"/>
      <c r="DB20" s="671"/>
      <c r="DC20" s="671"/>
      <c r="DD20" s="624">
        <v>1186111</v>
      </c>
      <c r="DE20" s="619"/>
      <c r="DF20" s="619"/>
      <c r="DG20" s="619"/>
      <c r="DH20" s="619"/>
      <c r="DI20" s="619"/>
      <c r="DJ20" s="619"/>
      <c r="DK20" s="619"/>
      <c r="DL20" s="619"/>
      <c r="DM20" s="619"/>
      <c r="DN20" s="619"/>
      <c r="DO20" s="619"/>
      <c r="DP20" s="620"/>
      <c r="DQ20" s="624">
        <v>11950856</v>
      </c>
      <c r="DR20" s="619"/>
      <c r="DS20" s="619"/>
      <c r="DT20" s="619"/>
      <c r="DU20" s="619"/>
      <c r="DV20" s="619"/>
      <c r="DW20" s="619"/>
      <c r="DX20" s="619"/>
      <c r="DY20" s="619"/>
      <c r="DZ20" s="619"/>
      <c r="EA20" s="619"/>
      <c r="EB20" s="619"/>
      <c r="EC20" s="654"/>
    </row>
    <row r="21" spans="2:133" ht="11.25" customHeight="1" x14ac:dyDescent="0.15">
      <c r="B21" s="615" t="s">
        <v>256</v>
      </c>
      <c r="C21" s="616"/>
      <c r="D21" s="616"/>
      <c r="E21" s="616"/>
      <c r="F21" s="616"/>
      <c r="G21" s="616"/>
      <c r="H21" s="616"/>
      <c r="I21" s="616"/>
      <c r="J21" s="616"/>
      <c r="K21" s="616"/>
      <c r="L21" s="616"/>
      <c r="M21" s="616"/>
      <c r="N21" s="616"/>
      <c r="O21" s="616"/>
      <c r="P21" s="616"/>
      <c r="Q21" s="617"/>
      <c r="R21" s="618">
        <v>4960</v>
      </c>
      <c r="S21" s="619"/>
      <c r="T21" s="619"/>
      <c r="U21" s="619"/>
      <c r="V21" s="619"/>
      <c r="W21" s="619"/>
      <c r="X21" s="619"/>
      <c r="Y21" s="620"/>
      <c r="Z21" s="671">
        <v>0</v>
      </c>
      <c r="AA21" s="671"/>
      <c r="AB21" s="671"/>
      <c r="AC21" s="671"/>
      <c r="AD21" s="672">
        <v>4960</v>
      </c>
      <c r="AE21" s="672"/>
      <c r="AF21" s="672"/>
      <c r="AG21" s="672"/>
      <c r="AH21" s="672"/>
      <c r="AI21" s="672"/>
      <c r="AJ21" s="672"/>
      <c r="AK21" s="672"/>
      <c r="AL21" s="641">
        <v>0</v>
      </c>
      <c r="AM21" s="673"/>
      <c r="AN21" s="673"/>
      <c r="AO21" s="674"/>
      <c r="AP21" s="712" t="s">
        <v>257</v>
      </c>
      <c r="AQ21" s="719"/>
      <c r="AR21" s="719"/>
      <c r="AS21" s="719"/>
      <c r="AT21" s="719"/>
      <c r="AU21" s="719"/>
      <c r="AV21" s="719"/>
      <c r="AW21" s="719"/>
      <c r="AX21" s="719"/>
      <c r="AY21" s="719"/>
      <c r="AZ21" s="719"/>
      <c r="BA21" s="719"/>
      <c r="BB21" s="719"/>
      <c r="BC21" s="719"/>
      <c r="BD21" s="719"/>
      <c r="BE21" s="719"/>
      <c r="BF21" s="714"/>
      <c r="BG21" s="618">
        <v>1290</v>
      </c>
      <c r="BH21" s="619"/>
      <c r="BI21" s="619"/>
      <c r="BJ21" s="619"/>
      <c r="BK21" s="619"/>
      <c r="BL21" s="619"/>
      <c r="BM21" s="619"/>
      <c r="BN21" s="620"/>
      <c r="BO21" s="671">
        <v>0</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258</v>
      </c>
      <c r="C22" s="616"/>
      <c r="D22" s="616"/>
      <c r="E22" s="616"/>
      <c r="F22" s="616"/>
      <c r="G22" s="616"/>
      <c r="H22" s="616"/>
      <c r="I22" s="616"/>
      <c r="J22" s="616"/>
      <c r="K22" s="616"/>
      <c r="L22" s="616"/>
      <c r="M22" s="616"/>
      <c r="N22" s="616"/>
      <c r="O22" s="616"/>
      <c r="P22" s="616"/>
      <c r="Q22" s="617"/>
      <c r="R22" s="618">
        <v>69782</v>
      </c>
      <c r="S22" s="619"/>
      <c r="T22" s="619"/>
      <c r="U22" s="619"/>
      <c r="V22" s="619"/>
      <c r="W22" s="619"/>
      <c r="X22" s="619"/>
      <c r="Y22" s="620"/>
      <c r="Z22" s="671">
        <v>0.4</v>
      </c>
      <c r="AA22" s="671"/>
      <c r="AB22" s="671"/>
      <c r="AC22" s="671"/>
      <c r="AD22" s="672" t="s">
        <v>109</v>
      </c>
      <c r="AE22" s="672"/>
      <c r="AF22" s="672"/>
      <c r="AG22" s="672"/>
      <c r="AH22" s="672"/>
      <c r="AI22" s="672"/>
      <c r="AJ22" s="672"/>
      <c r="AK22" s="672"/>
      <c r="AL22" s="641" t="s">
        <v>109</v>
      </c>
      <c r="AM22" s="673"/>
      <c r="AN22" s="673"/>
      <c r="AO22" s="674"/>
      <c r="AP22" s="712" t="s">
        <v>259</v>
      </c>
      <c r="AQ22" s="719"/>
      <c r="AR22" s="719"/>
      <c r="AS22" s="719"/>
      <c r="AT22" s="719"/>
      <c r="AU22" s="719"/>
      <c r="AV22" s="719"/>
      <c r="AW22" s="719"/>
      <c r="AX22" s="719"/>
      <c r="AY22" s="719"/>
      <c r="AZ22" s="719"/>
      <c r="BA22" s="719"/>
      <c r="BB22" s="719"/>
      <c r="BC22" s="719"/>
      <c r="BD22" s="719"/>
      <c r="BE22" s="719"/>
      <c r="BF22" s="714"/>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261</v>
      </c>
      <c r="C23" s="616"/>
      <c r="D23" s="616"/>
      <c r="E23" s="616"/>
      <c r="F23" s="616"/>
      <c r="G23" s="616"/>
      <c r="H23" s="616"/>
      <c r="I23" s="616"/>
      <c r="J23" s="616"/>
      <c r="K23" s="616"/>
      <c r="L23" s="616"/>
      <c r="M23" s="616"/>
      <c r="N23" s="616"/>
      <c r="O23" s="616"/>
      <c r="P23" s="616"/>
      <c r="Q23" s="617"/>
      <c r="R23" s="618">
        <v>335617</v>
      </c>
      <c r="S23" s="619"/>
      <c r="T23" s="619"/>
      <c r="U23" s="619"/>
      <c r="V23" s="619"/>
      <c r="W23" s="619"/>
      <c r="X23" s="619"/>
      <c r="Y23" s="620"/>
      <c r="Z23" s="671">
        <v>2</v>
      </c>
      <c r="AA23" s="671"/>
      <c r="AB23" s="671"/>
      <c r="AC23" s="671"/>
      <c r="AD23" s="672">
        <v>13987</v>
      </c>
      <c r="AE23" s="672"/>
      <c r="AF23" s="672"/>
      <c r="AG23" s="672"/>
      <c r="AH23" s="672"/>
      <c r="AI23" s="672"/>
      <c r="AJ23" s="672"/>
      <c r="AK23" s="672"/>
      <c r="AL23" s="641">
        <v>0.1</v>
      </c>
      <c r="AM23" s="673"/>
      <c r="AN23" s="673"/>
      <c r="AO23" s="674"/>
      <c r="AP23" s="712" t="s">
        <v>262</v>
      </c>
      <c r="AQ23" s="719"/>
      <c r="AR23" s="719"/>
      <c r="AS23" s="719"/>
      <c r="AT23" s="719"/>
      <c r="AU23" s="719"/>
      <c r="AV23" s="719"/>
      <c r="AW23" s="719"/>
      <c r="AX23" s="719"/>
      <c r="AY23" s="719"/>
      <c r="AZ23" s="719"/>
      <c r="BA23" s="719"/>
      <c r="BB23" s="719"/>
      <c r="BC23" s="719"/>
      <c r="BD23" s="719"/>
      <c r="BE23" s="719"/>
      <c r="BF23" s="714"/>
      <c r="BG23" s="618">
        <v>93623</v>
      </c>
      <c r="BH23" s="619"/>
      <c r="BI23" s="619"/>
      <c r="BJ23" s="619"/>
      <c r="BK23" s="619"/>
      <c r="BL23" s="619"/>
      <c r="BM23" s="619"/>
      <c r="BN23" s="620"/>
      <c r="BO23" s="671">
        <v>2.7</v>
      </c>
      <c r="BP23" s="671"/>
      <c r="BQ23" s="671"/>
      <c r="BR23" s="671"/>
      <c r="BS23" s="624" t="s">
        <v>109</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x14ac:dyDescent="0.15">
      <c r="B24" s="615" t="s">
        <v>268</v>
      </c>
      <c r="C24" s="616"/>
      <c r="D24" s="616"/>
      <c r="E24" s="616"/>
      <c r="F24" s="616"/>
      <c r="G24" s="616"/>
      <c r="H24" s="616"/>
      <c r="I24" s="616"/>
      <c r="J24" s="616"/>
      <c r="K24" s="616"/>
      <c r="L24" s="616"/>
      <c r="M24" s="616"/>
      <c r="N24" s="616"/>
      <c r="O24" s="616"/>
      <c r="P24" s="616"/>
      <c r="Q24" s="617"/>
      <c r="R24" s="618">
        <v>57626</v>
      </c>
      <c r="S24" s="619"/>
      <c r="T24" s="619"/>
      <c r="U24" s="619"/>
      <c r="V24" s="619"/>
      <c r="W24" s="619"/>
      <c r="X24" s="619"/>
      <c r="Y24" s="620"/>
      <c r="Z24" s="671">
        <v>0.3</v>
      </c>
      <c r="AA24" s="671"/>
      <c r="AB24" s="671"/>
      <c r="AC24" s="671"/>
      <c r="AD24" s="672" t="s">
        <v>109</v>
      </c>
      <c r="AE24" s="672"/>
      <c r="AF24" s="672"/>
      <c r="AG24" s="672"/>
      <c r="AH24" s="672"/>
      <c r="AI24" s="672"/>
      <c r="AJ24" s="672"/>
      <c r="AK24" s="672"/>
      <c r="AL24" s="641" t="s">
        <v>109</v>
      </c>
      <c r="AM24" s="673"/>
      <c r="AN24" s="673"/>
      <c r="AO24" s="674"/>
      <c r="AP24" s="712" t="s">
        <v>269</v>
      </c>
      <c r="AQ24" s="719"/>
      <c r="AR24" s="719"/>
      <c r="AS24" s="719"/>
      <c r="AT24" s="719"/>
      <c r="AU24" s="719"/>
      <c r="AV24" s="719"/>
      <c r="AW24" s="719"/>
      <c r="AX24" s="719"/>
      <c r="AY24" s="719"/>
      <c r="AZ24" s="719"/>
      <c r="BA24" s="719"/>
      <c r="BB24" s="719"/>
      <c r="BC24" s="719"/>
      <c r="BD24" s="719"/>
      <c r="BE24" s="719"/>
      <c r="BF24" s="714"/>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7358771</v>
      </c>
      <c r="CS24" s="669"/>
      <c r="CT24" s="669"/>
      <c r="CU24" s="669"/>
      <c r="CV24" s="669"/>
      <c r="CW24" s="669"/>
      <c r="CX24" s="669"/>
      <c r="CY24" s="716"/>
      <c r="CZ24" s="720">
        <v>45.4</v>
      </c>
      <c r="DA24" s="721"/>
      <c r="DB24" s="721"/>
      <c r="DC24" s="722"/>
      <c r="DD24" s="715">
        <v>5469174</v>
      </c>
      <c r="DE24" s="669"/>
      <c r="DF24" s="669"/>
      <c r="DG24" s="669"/>
      <c r="DH24" s="669"/>
      <c r="DI24" s="669"/>
      <c r="DJ24" s="669"/>
      <c r="DK24" s="716"/>
      <c r="DL24" s="715">
        <v>5401751</v>
      </c>
      <c r="DM24" s="669"/>
      <c r="DN24" s="669"/>
      <c r="DO24" s="669"/>
      <c r="DP24" s="669"/>
      <c r="DQ24" s="669"/>
      <c r="DR24" s="669"/>
      <c r="DS24" s="669"/>
      <c r="DT24" s="669"/>
      <c r="DU24" s="669"/>
      <c r="DV24" s="716"/>
      <c r="DW24" s="717">
        <v>50.7</v>
      </c>
      <c r="DX24" s="686"/>
      <c r="DY24" s="686"/>
      <c r="DZ24" s="686"/>
      <c r="EA24" s="686"/>
      <c r="EB24" s="686"/>
      <c r="EC24" s="718"/>
    </row>
    <row r="25" spans="2:133" ht="11.25" customHeight="1" x14ac:dyDescent="0.15">
      <c r="B25" s="615" t="s">
        <v>271</v>
      </c>
      <c r="C25" s="616"/>
      <c r="D25" s="616"/>
      <c r="E25" s="616"/>
      <c r="F25" s="616"/>
      <c r="G25" s="616"/>
      <c r="H25" s="616"/>
      <c r="I25" s="616"/>
      <c r="J25" s="616"/>
      <c r="K25" s="616"/>
      <c r="L25" s="616"/>
      <c r="M25" s="616"/>
      <c r="N25" s="616"/>
      <c r="O25" s="616"/>
      <c r="P25" s="616"/>
      <c r="Q25" s="617"/>
      <c r="R25" s="618">
        <v>1563701</v>
      </c>
      <c r="S25" s="619"/>
      <c r="T25" s="619"/>
      <c r="U25" s="619"/>
      <c r="V25" s="619"/>
      <c r="W25" s="619"/>
      <c r="X25" s="619"/>
      <c r="Y25" s="620"/>
      <c r="Z25" s="671">
        <v>9.1</v>
      </c>
      <c r="AA25" s="671"/>
      <c r="AB25" s="671"/>
      <c r="AC25" s="671"/>
      <c r="AD25" s="672" t="s">
        <v>109</v>
      </c>
      <c r="AE25" s="672"/>
      <c r="AF25" s="672"/>
      <c r="AG25" s="672"/>
      <c r="AH25" s="672"/>
      <c r="AI25" s="672"/>
      <c r="AJ25" s="672"/>
      <c r="AK25" s="672"/>
      <c r="AL25" s="641" t="s">
        <v>109</v>
      </c>
      <c r="AM25" s="673"/>
      <c r="AN25" s="673"/>
      <c r="AO25" s="674"/>
      <c r="AP25" s="712" t="s">
        <v>272</v>
      </c>
      <c r="AQ25" s="719"/>
      <c r="AR25" s="719"/>
      <c r="AS25" s="719"/>
      <c r="AT25" s="719"/>
      <c r="AU25" s="719"/>
      <c r="AV25" s="719"/>
      <c r="AW25" s="719"/>
      <c r="AX25" s="719"/>
      <c r="AY25" s="719"/>
      <c r="AZ25" s="719"/>
      <c r="BA25" s="719"/>
      <c r="BB25" s="719"/>
      <c r="BC25" s="719"/>
      <c r="BD25" s="719"/>
      <c r="BE25" s="719"/>
      <c r="BF25" s="714"/>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2969134</v>
      </c>
      <c r="CS25" s="637"/>
      <c r="CT25" s="637"/>
      <c r="CU25" s="637"/>
      <c r="CV25" s="637"/>
      <c r="CW25" s="637"/>
      <c r="CX25" s="637"/>
      <c r="CY25" s="638"/>
      <c r="CZ25" s="621">
        <v>18.3</v>
      </c>
      <c r="DA25" s="639"/>
      <c r="DB25" s="639"/>
      <c r="DC25" s="640"/>
      <c r="DD25" s="624">
        <v>2811710</v>
      </c>
      <c r="DE25" s="637"/>
      <c r="DF25" s="637"/>
      <c r="DG25" s="637"/>
      <c r="DH25" s="637"/>
      <c r="DI25" s="637"/>
      <c r="DJ25" s="637"/>
      <c r="DK25" s="638"/>
      <c r="DL25" s="624">
        <v>2744679</v>
      </c>
      <c r="DM25" s="637"/>
      <c r="DN25" s="637"/>
      <c r="DO25" s="637"/>
      <c r="DP25" s="637"/>
      <c r="DQ25" s="637"/>
      <c r="DR25" s="637"/>
      <c r="DS25" s="637"/>
      <c r="DT25" s="637"/>
      <c r="DU25" s="637"/>
      <c r="DV25" s="638"/>
      <c r="DW25" s="641">
        <v>25.8</v>
      </c>
      <c r="DX25" s="642"/>
      <c r="DY25" s="642"/>
      <c r="DZ25" s="642"/>
      <c r="EA25" s="642"/>
      <c r="EB25" s="642"/>
      <c r="EC25" s="643"/>
    </row>
    <row r="26" spans="2:133" ht="11.25" customHeight="1" x14ac:dyDescent="0.15">
      <c r="B26" s="709" t="s">
        <v>274</v>
      </c>
      <c r="C26" s="710"/>
      <c r="D26" s="710"/>
      <c r="E26" s="710"/>
      <c r="F26" s="710"/>
      <c r="G26" s="710"/>
      <c r="H26" s="710"/>
      <c r="I26" s="710"/>
      <c r="J26" s="710"/>
      <c r="K26" s="710"/>
      <c r="L26" s="710"/>
      <c r="M26" s="710"/>
      <c r="N26" s="710"/>
      <c r="O26" s="710"/>
      <c r="P26" s="710"/>
      <c r="Q26" s="711"/>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12" t="s">
        <v>275</v>
      </c>
      <c r="AQ26" s="713"/>
      <c r="AR26" s="713"/>
      <c r="AS26" s="713"/>
      <c r="AT26" s="713"/>
      <c r="AU26" s="713"/>
      <c r="AV26" s="713"/>
      <c r="AW26" s="713"/>
      <c r="AX26" s="713"/>
      <c r="AY26" s="713"/>
      <c r="AZ26" s="713"/>
      <c r="BA26" s="713"/>
      <c r="BB26" s="713"/>
      <c r="BC26" s="713"/>
      <c r="BD26" s="713"/>
      <c r="BE26" s="713"/>
      <c r="BF26" s="714"/>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1868148</v>
      </c>
      <c r="CS26" s="619"/>
      <c r="CT26" s="619"/>
      <c r="CU26" s="619"/>
      <c r="CV26" s="619"/>
      <c r="CW26" s="619"/>
      <c r="CX26" s="619"/>
      <c r="CY26" s="620"/>
      <c r="CZ26" s="621">
        <v>11.5</v>
      </c>
      <c r="DA26" s="639"/>
      <c r="DB26" s="639"/>
      <c r="DC26" s="640"/>
      <c r="DD26" s="624">
        <v>1768035</v>
      </c>
      <c r="DE26" s="619"/>
      <c r="DF26" s="619"/>
      <c r="DG26" s="619"/>
      <c r="DH26" s="619"/>
      <c r="DI26" s="619"/>
      <c r="DJ26" s="619"/>
      <c r="DK26" s="620"/>
      <c r="DL26" s="624" t="s">
        <v>213</v>
      </c>
      <c r="DM26" s="619"/>
      <c r="DN26" s="619"/>
      <c r="DO26" s="619"/>
      <c r="DP26" s="619"/>
      <c r="DQ26" s="619"/>
      <c r="DR26" s="619"/>
      <c r="DS26" s="619"/>
      <c r="DT26" s="619"/>
      <c r="DU26" s="619"/>
      <c r="DV26" s="620"/>
      <c r="DW26" s="641" t="s">
        <v>213</v>
      </c>
      <c r="DX26" s="642"/>
      <c r="DY26" s="642"/>
      <c r="DZ26" s="642"/>
      <c r="EA26" s="642"/>
      <c r="EB26" s="642"/>
      <c r="EC26" s="643"/>
    </row>
    <row r="27" spans="2:133" ht="11.25" customHeight="1" x14ac:dyDescent="0.15">
      <c r="B27" s="615" t="s">
        <v>277</v>
      </c>
      <c r="C27" s="616"/>
      <c r="D27" s="616"/>
      <c r="E27" s="616"/>
      <c r="F27" s="616"/>
      <c r="G27" s="616"/>
      <c r="H27" s="616"/>
      <c r="I27" s="616"/>
      <c r="J27" s="616"/>
      <c r="K27" s="616"/>
      <c r="L27" s="616"/>
      <c r="M27" s="616"/>
      <c r="N27" s="616"/>
      <c r="O27" s="616"/>
      <c r="P27" s="616"/>
      <c r="Q27" s="617"/>
      <c r="R27" s="618">
        <v>1159424</v>
      </c>
      <c r="S27" s="619"/>
      <c r="T27" s="619"/>
      <c r="U27" s="619"/>
      <c r="V27" s="619"/>
      <c r="W27" s="619"/>
      <c r="X27" s="619"/>
      <c r="Y27" s="620"/>
      <c r="Z27" s="671">
        <v>6.8</v>
      </c>
      <c r="AA27" s="671"/>
      <c r="AB27" s="671"/>
      <c r="AC27" s="671"/>
      <c r="AD27" s="672" t="s">
        <v>109</v>
      </c>
      <c r="AE27" s="672"/>
      <c r="AF27" s="672"/>
      <c r="AG27" s="672"/>
      <c r="AH27" s="672"/>
      <c r="AI27" s="672"/>
      <c r="AJ27" s="672"/>
      <c r="AK27" s="672"/>
      <c r="AL27" s="641" t="s">
        <v>109</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3472980</v>
      </c>
      <c r="BH27" s="619"/>
      <c r="BI27" s="619"/>
      <c r="BJ27" s="619"/>
      <c r="BK27" s="619"/>
      <c r="BL27" s="619"/>
      <c r="BM27" s="619"/>
      <c r="BN27" s="620"/>
      <c r="BO27" s="671">
        <v>100</v>
      </c>
      <c r="BP27" s="671"/>
      <c r="BQ27" s="671"/>
      <c r="BR27" s="671"/>
      <c r="BS27" s="624">
        <v>69562</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2269114</v>
      </c>
      <c r="CS27" s="637"/>
      <c r="CT27" s="637"/>
      <c r="CU27" s="637"/>
      <c r="CV27" s="637"/>
      <c r="CW27" s="637"/>
      <c r="CX27" s="637"/>
      <c r="CY27" s="638"/>
      <c r="CZ27" s="621">
        <v>14</v>
      </c>
      <c r="DA27" s="639"/>
      <c r="DB27" s="639"/>
      <c r="DC27" s="640"/>
      <c r="DD27" s="624">
        <v>693248</v>
      </c>
      <c r="DE27" s="637"/>
      <c r="DF27" s="637"/>
      <c r="DG27" s="637"/>
      <c r="DH27" s="637"/>
      <c r="DI27" s="637"/>
      <c r="DJ27" s="637"/>
      <c r="DK27" s="638"/>
      <c r="DL27" s="624">
        <v>692856</v>
      </c>
      <c r="DM27" s="637"/>
      <c r="DN27" s="637"/>
      <c r="DO27" s="637"/>
      <c r="DP27" s="637"/>
      <c r="DQ27" s="637"/>
      <c r="DR27" s="637"/>
      <c r="DS27" s="637"/>
      <c r="DT27" s="637"/>
      <c r="DU27" s="637"/>
      <c r="DV27" s="638"/>
      <c r="DW27" s="641">
        <v>6.5</v>
      </c>
      <c r="DX27" s="642"/>
      <c r="DY27" s="642"/>
      <c r="DZ27" s="642"/>
      <c r="EA27" s="642"/>
      <c r="EB27" s="642"/>
      <c r="EC27" s="643"/>
    </row>
    <row r="28" spans="2:133" ht="11.25" customHeight="1" x14ac:dyDescent="0.15">
      <c r="B28" s="615" t="s">
        <v>280</v>
      </c>
      <c r="C28" s="616"/>
      <c r="D28" s="616"/>
      <c r="E28" s="616"/>
      <c r="F28" s="616"/>
      <c r="G28" s="616"/>
      <c r="H28" s="616"/>
      <c r="I28" s="616"/>
      <c r="J28" s="616"/>
      <c r="K28" s="616"/>
      <c r="L28" s="616"/>
      <c r="M28" s="616"/>
      <c r="N28" s="616"/>
      <c r="O28" s="616"/>
      <c r="P28" s="616"/>
      <c r="Q28" s="617"/>
      <c r="R28" s="618">
        <v>49262</v>
      </c>
      <c r="S28" s="619"/>
      <c r="T28" s="619"/>
      <c r="U28" s="619"/>
      <c r="V28" s="619"/>
      <c r="W28" s="619"/>
      <c r="X28" s="619"/>
      <c r="Y28" s="620"/>
      <c r="Z28" s="671">
        <v>0.3</v>
      </c>
      <c r="AA28" s="671"/>
      <c r="AB28" s="671"/>
      <c r="AC28" s="671"/>
      <c r="AD28" s="672">
        <v>9622</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2120523</v>
      </c>
      <c r="CS28" s="619"/>
      <c r="CT28" s="619"/>
      <c r="CU28" s="619"/>
      <c r="CV28" s="619"/>
      <c r="CW28" s="619"/>
      <c r="CX28" s="619"/>
      <c r="CY28" s="620"/>
      <c r="CZ28" s="621">
        <v>13.1</v>
      </c>
      <c r="DA28" s="639"/>
      <c r="DB28" s="639"/>
      <c r="DC28" s="640"/>
      <c r="DD28" s="624">
        <v>1964216</v>
      </c>
      <c r="DE28" s="619"/>
      <c r="DF28" s="619"/>
      <c r="DG28" s="619"/>
      <c r="DH28" s="619"/>
      <c r="DI28" s="619"/>
      <c r="DJ28" s="619"/>
      <c r="DK28" s="620"/>
      <c r="DL28" s="624">
        <v>1964216</v>
      </c>
      <c r="DM28" s="619"/>
      <c r="DN28" s="619"/>
      <c r="DO28" s="619"/>
      <c r="DP28" s="619"/>
      <c r="DQ28" s="619"/>
      <c r="DR28" s="619"/>
      <c r="DS28" s="619"/>
      <c r="DT28" s="619"/>
      <c r="DU28" s="619"/>
      <c r="DV28" s="620"/>
      <c r="DW28" s="641">
        <v>18.5</v>
      </c>
      <c r="DX28" s="642"/>
      <c r="DY28" s="642"/>
      <c r="DZ28" s="642"/>
      <c r="EA28" s="642"/>
      <c r="EB28" s="642"/>
      <c r="EC28" s="643"/>
    </row>
    <row r="29" spans="2:133" ht="11.25" customHeight="1" x14ac:dyDescent="0.15">
      <c r="B29" s="615" t="s">
        <v>282</v>
      </c>
      <c r="C29" s="616"/>
      <c r="D29" s="616"/>
      <c r="E29" s="616"/>
      <c r="F29" s="616"/>
      <c r="G29" s="616"/>
      <c r="H29" s="616"/>
      <c r="I29" s="616"/>
      <c r="J29" s="616"/>
      <c r="K29" s="616"/>
      <c r="L29" s="616"/>
      <c r="M29" s="616"/>
      <c r="N29" s="616"/>
      <c r="O29" s="616"/>
      <c r="P29" s="616"/>
      <c r="Q29" s="617"/>
      <c r="R29" s="618">
        <v>122330</v>
      </c>
      <c r="S29" s="619"/>
      <c r="T29" s="619"/>
      <c r="U29" s="619"/>
      <c r="V29" s="619"/>
      <c r="W29" s="619"/>
      <c r="X29" s="619"/>
      <c r="Y29" s="620"/>
      <c r="Z29" s="671">
        <v>0.7</v>
      </c>
      <c r="AA29" s="671"/>
      <c r="AB29" s="671"/>
      <c r="AC29" s="671"/>
      <c r="AD29" s="672" t="s">
        <v>109</v>
      </c>
      <c r="AE29" s="672"/>
      <c r="AF29" s="672"/>
      <c r="AG29" s="672"/>
      <c r="AH29" s="672"/>
      <c r="AI29" s="672"/>
      <c r="AJ29" s="672"/>
      <c r="AK29" s="672"/>
      <c r="AL29" s="641" t="s">
        <v>109</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2120523</v>
      </c>
      <c r="CS29" s="637"/>
      <c r="CT29" s="637"/>
      <c r="CU29" s="637"/>
      <c r="CV29" s="637"/>
      <c r="CW29" s="637"/>
      <c r="CX29" s="637"/>
      <c r="CY29" s="638"/>
      <c r="CZ29" s="621">
        <v>13.1</v>
      </c>
      <c r="DA29" s="639"/>
      <c r="DB29" s="639"/>
      <c r="DC29" s="640"/>
      <c r="DD29" s="624">
        <v>1964216</v>
      </c>
      <c r="DE29" s="637"/>
      <c r="DF29" s="637"/>
      <c r="DG29" s="637"/>
      <c r="DH29" s="637"/>
      <c r="DI29" s="637"/>
      <c r="DJ29" s="637"/>
      <c r="DK29" s="638"/>
      <c r="DL29" s="624">
        <v>1964216</v>
      </c>
      <c r="DM29" s="637"/>
      <c r="DN29" s="637"/>
      <c r="DO29" s="637"/>
      <c r="DP29" s="637"/>
      <c r="DQ29" s="637"/>
      <c r="DR29" s="637"/>
      <c r="DS29" s="637"/>
      <c r="DT29" s="637"/>
      <c r="DU29" s="637"/>
      <c r="DV29" s="638"/>
      <c r="DW29" s="641">
        <v>18.5</v>
      </c>
      <c r="DX29" s="642"/>
      <c r="DY29" s="642"/>
      <c r="DZ29" s="642"/>
      <c r="EA29" s="642"/>
      <c r="EB29" s="642"/>
      <c r="EC29" s="643"/>
    </row>
    <row r="30" spans="2:133" ht="11.25" customHeight="1" x14ac:dyDescent="0.15">
      <c r="B30" s="615" t="s">
        <v>287</v>
      </c>
      <c r="C30" s="616"/>
      <c r="D30" s="616"/>
      <c r="E30" s="616"/>
      <c r="F30" s="616"/>
      <c r="G30" s="616"/>
      <c r="H30" s="616"/>
      <c r="I30" s="616"/>
      <c r="J30" s="616"/>
      <c r="K30" s="616"/>
      <c r="L30" s="616"/>
      <c r="M30" s="616"/>
      <c r="N30" s="616"/>
      <c r="O30" s="616"/>
      <c r="P30" s="616"/>
      <c r="Q30" s="617"/>
      <c r="R30" s="618">
        <v>69928</v>
      </c>
      <c r="S30" s="619"/>
      <c r="T30" s="619"/>
      <c r="U30" s="619"/>
      <c r="V30" s="619"/>
      <c r="W30" s="619"/>
      <c r="X30" s="619"/>
      <c r="Y30" s="620"/>
      <c r="Z30" s="671">
        <v>0.4</v>
      </c>
      <c r="AA30" s="671"/>
      <c r="AB30" s="671"/>
      <c r="AC30" s="671"/>
      <c r="AD30" s="672" t="s">
        <v>109</v>
      </c>
      <c r="AE30" s="672"/>
      <c r="AF30" s="672"/>
      <c r="AG30" s="672"/>
      <c r="AH30" s="672"/>
      <c r="AI30" s="672"/>
      <c r="AJ30" s="672"/>
      <c r="AK30" s="672"/>
      <c r="AL30" s="641" t="s">
        <v>109</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99.1</v>
      </c>
      <c r="BH30" s="685"/>
      <c r="BI30" s="685"/>
      <c r="BJ30" s="685"/>
      <c r="BK30" s="685"/>
      <c r="BL30" s="685"/>
      <c r="BM30" s="686">
        <v>95.4</v>
      </c>
      <c r="BN30" s="685"/>
      <c r="BO30" s="685"/>
      <c r="BP30" s="685"/>
      <c r="BQ30" s="687"/>
      <c r="BR30" s="684">
        <v>99</v>
      </c>
      <c r="BS30" s="685"/>
      <c r="BT30" s="685"/>
      <c r="BU30" s="685"/>
      <c r="BV30" s="685"/>
      <c r="BW30" s="685"/>
      <c r="BX30" s="686">
        <v>94.7</v>
      </c>
      <c r="BY30" s="685"/>
      <c r="BZ30" s="685"/>
      <c r="CA30" s="685"/>
      <c r="CB30" s="687"/>
      <c r="CD30" s="690"/>
      <c r="CE30" s="691"/>
      <c r="CF30" s="655" t="s">
        <v>290</v>
      </c>
      <c r="CG30" s="652"/>
      <c r="CH30" s="652"/>
      <c r="CI30" s="652"/>
      <c r="CJ30" s="652"/>
      <c r="CK30" s="652"/>
      <c r="CL30" s="652"/>
      <c r="CM30" s="652"/>
      <c r="CN30" s="652"/>
      <c r="CO30" s="652"/>
      <c r="CP30" s="652"/>
      <c r="CQ30" s="653"/>
      <c r="CR30" s="618">
        <v>1920590</v>
      </c>
      <c r="CS30" s="619"/>
      <c r="CT30" s="619"/>
      <c r="CU30" s="619"/>
      <c r="CV30" s="619"/>
      <c r="CW30" s="619"/>
      <c r="CX30" s="619"/>
      <c r="CY30" s="620"/>
      <c r="CZ30" s="621">
        <v>11.8</v>
      </c>
      <c r="DA30" s="639"/>
      <c r="DB30" s="639"/>
      <c r="DC30" s="640"/>
      <c r="DD30" s="624">
        <v>1789795</v>
      </c>
      <c r="DE30" s="619"/>
      <c r="DF30" s="619"/>
      <c r="DG30" s="619"/>
      <c r="DH30" s="619"/>
      <c r="DI30" s="619"/>
      <c r="DJ30" s="619"/>
      <c r="DK30" s="620"/>
      <c r="DL30" s="624">
        <v>1789795</v>
      </c>
      <c r="DM30" s="619"/>
      <c r="DN30" s="619"/>
      <c r="DO30" s="619"/>
      <c r="DP30" s="619"/>
      <c r="DQ30" s="619"/>
      <c r="DR30" s="619"/>
      <c r="DS30" s="619"/>
      <c r="DT30" s="619"/>
      <c r="DU30" s="619"/>
      <c r="DV30" s="620"/>
      <c r="DW30" s="641">
        <v>16.8</v>
      </c>
      <c r="DX30" s="642"/>
      <c r="DY30" s="642"/>
      <c r="DZ30" s="642"/>
      <c r="EA30" s="642"/>
      <c r="EB30" s="642"/>
      <c r="EC30" s="643"/>
    </row>
    <row r="31" spans="2:133" ht="11.25" customHeight="1" x14ac:dyDescent="0.15">
      <c r="B31" s="615" t="s">
        <v>291</v>
      </c>
      <c r="C31" s="616"/>
      <c r="D31" s="616"/>
      <c r="E31" s="616"/>
      <c r="F31" s="616"/>
      <c r="G31" s="616"/>
      <c r="H31" s="616"/>
      <c r="I31" s="616"/>
      <c r="J31" s="616"/>
      <c r="K31" s="616"/>
      <c r="L31" s="616"/>
      <c r="M31" s="616"/>
      <c r="N31" s="616"/>
      <c r="O31" s="616"/>
      <c r="P31" s="616"/>
      <c r="Q31" s="617"/>
      <c r="R31" s="618">
        <v>704135</v>
      </c>
      <c r="S31" s="619"/>
      <c r="T31" s="619"/>
      <c r="U31" s="619"/>
      <c r="V31" s="619"/>
      <c r="W31" s="619"/>
      <c r="X31" s="619"/>
      <c r="Y31" s="620"/>
      <c r="Z31" s="671">
        <v>4.0999999999999996</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99.4</v>
      </c>
      <c r="BH31" s="637"/>
      <c r="BI31" s="637"/>
      <c r="BJ31" s="637"/>
      <c r="BK31" s="637"/>
      <c r="BL31" s="637"/>
      <c r="BM31" s="673">
        <v>97.9</v>
      </c>
      <c r="BN31" s="683"/>
      <c r="BO31" s="683"/>
      <c r="BP31" s="683"/>
      <c r="BQ31" s="647"/>
      <c r="BR31" s="682">
        <v>99.4</v>
      </c>
      <c r="BS31" s="637"/>
      <c r="BT31" s="637"/>
      <c r="BU31" s="637"/>
      <c r="BV31" s="637"/>
      <c r="BW31" s="637"/>
      <c r="BX31" s="673">
        <v>97.5</v>
      </c>
      <c r="BY31" s="683"/>
      <c r="BZ31" s="683"/>
      <c r="CA31" s="683"/>
      <c r="CB31" s="647"/>
      <c r="CD31" s="690"/>
      <c r="CE31" s="691"/>
      <c r="CF31" s="655" t="s">
        <v>294</v>
      </c>
      <c r="CG31" s="652"/>
      <c r="CH31" s="652"/>
      <c r="CI31" s="652"/>
      <c r="CJ31" s="652"/>
      <c r="CK31" s="652"/>
      <c r="CL31" s="652"/>
      <c r="CM31" s="652"/>
      <c r="CN31" s="652"/>
      <c r="CO31" s="652"/>
      <c r="CP31" s="652"/>
      <c r="CQ31" s="653"/>
      <c r="CR31" s="618">
        <v>199933</v>
      </c>
      <c r="CS31" s="637"/>
      <c r="CT31" s="637"/>
      <c r="CU31" s="637"/>
      <c r="CV31" s="637"/>
      <c r="CW31" s="637"/>
      <c r="CX31" s="637"/>
      <c r="CY31" s="638"/>
      <c r="CZ31" s="621">
        <v>1.2</v>
      </c>
      <c r="DA31" s="639"/>
      <c r="DB31" s="639"/>
      <c r="DC31" s="640"/>
      <c r="DD31" s="624">
        <v>174421</v>
      </c>
      <c r="DE31" s="637"/>
      <c r="DF31" s="637"/>
      <c r="DG31" s="637"/>
      <c r="DH31" s="637"/>
      <c r="DI31" s="637"/>
      <c r="DJ31" s="637"/>
      <c r="DK31" s="638"/>
      <c r="DL31" s="624">
        <v>174421</v>
      </c>
      <c r="DM31" s="637"/>
      <c r="DN31" s="637"/>
      <c r="DO31" s="637"/>
      <c r="DP31" s="637"/>
      <c r="DQ31" s="637"/>
      <c r="DR31" s="637"/>
      <c r="DS31" s="637"/>
      <c r="DT31" s="637"/>
      <c r="DU31" s="637"/>
      <c r="DV31" s="638"/>
      <c r="DW31" s="641">
        <v>1.6</v>
      </c>
      <c r="DX31" s="642"/>
      <c r="DY31" s="642"/>
      <c r="DZ31" s="642"/>
      <c r="EA31" s="642"/>
      <c r="EB31" s="642"/>
      <c r="EC31" s="643"/>
    </row>
    <row r="32" spans="2:133" ht="11.25" customHeight="1" x14ac:dyDescent="0.15">
      <c r="B32" s="615" t="s">
        <v>295</v>
      </c>
      <c r="C32" s="616"/>
      <c r="D32" s="616"/>
      <c r="E32" s="616"/>
      <c r="F32" s="616"/>
      <c r="G32" s="616"/>
      <c r="H32" s="616"/>
      <c r="I32" s="616"/>
      <c r="J32" s="616"/>
      <c r="K32" s="616"/>
      <c r="L32" s="616"/>
      <c r="M32" s="616"/>
      <c r="N32" s="616"/>
      <c r="O32" s="616"/>
      <c r="P32" s="616"/>
      <c r="Q32" s="617"/>
      <c r="R32" s="618">
        <v>258915</v>
      </c>
      <c r="S32" s="619"/>
      <c r="T32" s="619"/>
      <c r="U32" s="619"/>
      <c r="V32" s="619"/>
      <c r="W32" s="619"/>
      <c r="X32" s="619"/>
      <c r="Y32" s="620"/>
      <c r="Z32" s="671">
        <v>1.5</v>
      </c>
      <c r="AA32" s="671"/>
      <c r="AB32" s="671"/>
      <c r="AC32" s="671"/>
      <c r="AD32" s="672">
        <v>875</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98.8</v>
      </c>
      <c r="BH32" s="603"/>
      <c r="BI32" s="603"/>
      <c r="BJ32" s="603"/>
      <c r="BK32" s="603"/>
      <c r="BL32" s="603"/>
      <c r="BM32" s="666">
        <v>92.7</v>
      </c>
      <c r="BN32" s="603"/>
      <c r="BO32" s="603"/>
      <c r="BP32" s="603"/>
      <c r="BQ32" s="660"/>
      <c r="BR32" s="681">
        <v>98.4</v>
      </c>
      <c r="BS32" s="603"/>
      <c r="BT32" s="603"/>
      <c r="BU32" s="603"/>
      <c r="BV32" s="603"/>
      <c r="BW32" s="603"/>
      <c r="BX32" s="666">
        <v>91.8</v>
      </c>
      <c r="BY32" s="603"/>
      <c r="BZ32" s="603"/>
      <c r="CA32" s="603"/>
      <c r="CB32" s="660"/>
      <c r="CD32" s="692"/>
      <c r="CE32" s="693"/>
      <c r="CF32" s="655" t="s">
        <v>297</v>
      </c>
      <c r="CG32" s="652"/>
      <c r="CH32" s="652"/>
      <c r="CI32" s="652"/>
      <c r="CJ32" s="652"/>
      <c r="CK32" s="652"/>
      <c r="CL32" s="652"/>
      <c r="CM32" s="652"/>
      <c r="CN32" s="652"/>
      <c r="CO32" s="652"/>
      <c r="CP32" s="652"/>
      <c r="CQ32" s="653"/>
      <c r="CR32" s="618" t="s">
        <v>109</v>
      </c>
      <c r="CS32" s="619"/>
      <c r="CT32" s="619"/>
      <c r="CU32" s="619"/>
      <c r="CV32" s="619"/>
      <c r="CW32" s="619"/>
      <c r="CX32" s="619"/>
      <c r="CY32" s="620"/>
      <c r="CZ32" s="621" t="s">
        <v>109</v>
      </c>
      <c r="DA32" s="639"/>
      <c r="DB32" s="639"/>
      <c r="DC32" s="640"/>
      <c r="DD32" s="624" t="s">
        <v>109</v>
      </c>
      <c r="DE32" s="619"/>
      <c r="DF32" s="619"/>
      <c r="DG32" s="619"/>
      <c r="DH32" s="619"/>
      <c r="DI32" s="619"/>
      <c r="DJ32" s="619"/>
      <c r="DK32" s="620"/>
      <c r="DL32" s="624" t="s">
        <v>109</v>
      </c>
      <c r="DM32" s="619"/>
      <c r="DN32" s="619"/>
      <c r="DO32" s="619"/>
      <c r="DP32" s="619"/>
      <c r="DQ32" s="619"/>
      <c r="DR32" s="619"/>
      <c r="DS32" s="619"/>
      <c r="DT32" s="619"/>
      <c r="DU32" s="619"/>
      <c r="DV32" s="620"/>
      <c r="DW32" s="641" t="s">
        <v>109</v>
      </c>
      <c r="DX32" s="642"/>
      <c r="DY32" s="642"/>
      <c r="DZ32" s="642"/>
      <c r="EA32" s="642"/>
      <c r="EB32" s="642"/>
      <c r="EC32" s="643"/>
    </row>
    <row r="33" spans="2:133" ht="11.25" customHeight="1" x14ac:dyDescent="0.15">
      <c r="B33" s="615" t="s">
        <v>298</v>
      </c>
      <c r="C33" s="616"/>
      <c r="D33" s="616"/>
      <c r="E33" s="616"/>
      <c r="F33" s="616"/>
      <c r="G33" s="616"/>
      <c r="H33" s="616"/>
      <c r="I33" s="616"/>
      <c r="J33" s="616"/>
      <c r="K33" s="616"/>
      <c r="L33" s="616"/>
      <c r="M33" s="616"/>
      <c r="N33" s="616"/>
      <c r="O33" s="616"/>
      <c r="P33" s="616"/>
      <c r="Q33" s="617"/>
      <c r="R33" s="618">
        <v>1385500</v>
      </c>
      <c r="S33" s="619"/>
      <c r="T33" s="619"/>
      <c r="U33" s="619"/>
      <c r="V33" s="619"/>
      <c r="W33" s="619"/>
      <c r="X33" s="619"/>
      <c r="Y33" s="620"/>
      <c r="Z33" s="671">
        <v>8.1</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7486056</v>
      </c>
      <c r="CS33" s="637"/>
      <c r="CT33" s="637"/>
      <c r="CU33" s="637"/>
      <c r="CV33" s="637"/>
      <c r="CW33" s="637"/>
      <c r="CX33" s="637"/>
      <c r="CY33" s="638"/>
      <c r="CZ33" s="621">
        <v>46.2</v>
      </c>
      <c r="DA33" s="639"/>
      <c r="DB33" s="639"/>
      <c r="DC33" s="640"/>
      <c r="DD33" s="624">
        <v>5955579</v>
      </c>
      <c r="DE33" s="637"/>
      <c r="DF33" s="637"/>
      <c r="DG33" s="637"/>
      <c r="DH33" s="637"/>
      <c r="DI33" s="637"/>
      <c r="DJ33" s="637"/>
      <c r="DK33" s="638"/>
      <c r="DL33" s="624">
        <v>4325808</v>
      </c>
      <c r="DM33" s="637"/>
      <c r="DN33" s="637"/>
      <c r="DO33" s="637"/>
      <c r="DP33" s="637"/>
      <c r="DQ33" s="637"/>
      <c r="DR33" s="637"/>
      <c r="DS33" s="637"/>
      <c r="DT33" s="637"/>
      <c r="DU33" s="637"/>
      <c r="DV33" s="638"/>
      <c r="DW33" s="641">
        <v>40.6</v>
      </c>
      <c r="DX33" s="642"/>
      <c r="DY33" s="642"/>
      <c r="DZ33" s="642"/>
      <c r="EA33" s="642"/>
      <c r="EB33" s="642"/>
      <c r="EC33" s="643"/>
    </row>
    <row r="34" spans="2:133" ht="11.25" customHeight="1" x14ac:dyDescent="0.15">
      <c r="B34" s="615" t="s">
        <v>300</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2263729</v>
      </c>
      <c r="CS34" s="619"/>
      <c r="CT34" s="619"/>
      <c r="CU34" s="619"/>
      <c r="CV34" s="619"/>
      <c r="CW34" s="619"/>
      <c r="CX34" s="619"/>
      <c r="CY34" s="620"/>
      <c r="CZ34" s="621">
        <v>14</v>
      </c>
      <c r="DA34" s="639"/>
      <c r="DB34" s="639"/>
      <c r="DC34" s="640"/>
      <c r="DD34" s="624">
        <v>1715889</v>
      </c>
      <c r="DE34" s="619"/>
      <c r="DF34" s="619"/>
      <c r="DG34" s="619"/>
      <c r="DH34" s="619"/>
      <c r="DI34" s="619"/>
      <c r="DJ34" s="619"/>
      <c r="DK34" s="620"/>
      <c r="DL34" s="624">
        <v>1418062</v>
      </c>
      <c r="DM34" s="619"/>
      <c r="DN34" s="619"/>
      <c r="DO34" s="619"/>
      <c r="DP34" s="619"/>
      <c r="DQ34" s="619"/>
      <c r="DR34" s="619"/>
      <c r="DS34" s="619"/>
      <c r="DT34" s="619"/>
      <c r="DU34" s="619"/>
      <c r="DV34" s="620"/>
      <c r="DW34" s="641">
        <v>13.3</v>
      </c>
      <c r="DX34" s="642"/>
      <c r="DY34" s="642"/>
      <c r="DZ34" s="642"/>
      <c r="EA34" s="642"/>
      <c r="EB34" s="642"/>
      <c r="EC34" s="643"/>
    </row>
    <row r="35" spans="2:133" ht="11.25" customHeight="1" x14ac:dyDescent="0.15">
      <c r="B35" s="615" t="s">
        <v>304</v>
      </c>
      <c r="C35" s="616"/>
      <c r="D35" s="616"/>
      <c r="E35" s="616"/>
      <c r="F35" s="616"/>
      <c r="G35" s="616"/>
      <c r="H35" s="616"/>
      <c r="I35" s="616"/>
      <c r="J35" s="616"/>
      <c r="K35" s="616"/>
      <c r="L35" s="616"/>
      <c r="M35" s="616"/>
      <c r="N35" s="616"/>
      <c r="O35" s="616"/>
      <c r="P35" s="616"/>
      <c r="Q35" s="617"/>
      <c r="R35" s="618">
        <v>585100</v>
      </c>
      <c r="S35" s="619"/>
      <c r="T35" s="619"/>
      <c r="U35" s="619"/>
      <c r="V35" s="619"/>
      <c r="W35" s="619"/>
      <c r="X35" s="619"/>
      <c r="Y35" s="620"/>
      <c r="Z35" s="671">
        <v>3.4</v>
      </c>
      <c r="AA35" s="671"/>
      <c r="AB35" s="671"/>
      <c r="AC35" s="671"/>
      <c r="AD35" s="672" t="s">
        <v>109</v>
      </c>
      <c r="AE35" s="672"/>
      <c r="AF35" s="672"/>
      <c r="AG35" s="672"/>
      <c r="AH35" s="672"/>
      <c r="AI35" s="672"/>
      <c r="AJ35" s="672"/>
      <c r="AK35" s="672"/>
      <c r="AL35" s="641" t="s">
        <v>109</v>
      </c>
      <c r="AM35" s="673"/>
      <c r="AN35" s="673"/>
      <c r="AO35" s="674"/>
      <c r="AP35" s="186"/>
      <c r="AQ35" s="675" t="s">
        <v>305</v>
      </c>
      <c r="AR35" s="676"/>
      <c r="AS35" s="676"/>
      <c r="AT35" s="676"/>
      <c r="AU35" s="676"/>
      <c r="AV35" s="676"/>
      <c r="AW35" s="676"/>
      <c r="AX35" s="676"/>
      <c r="AY35" s="677"/>
      <c r="AZ35" s="668">
        <v>3194012</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284504</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115482</v>
      </c>
      <c r="CS35" s="637"/>
      <c r="CT35" s="637"/>
      <c r="CU35" s="637"/>
      <c r="CV35" s="637"/>
      <c r="CW35" s="637"/>
      <c r="CX35" s="637"/>
      <c r="CY35" s="638"/>
      <c r="CZ35" s="621">
        <v>0.7</v>
      </c>
      <c r="DA35" s="639"/>
      <c r="DB35" s="639"/>
      <c r="DC35" s="640"/>
      <c r="DD35" s="624">
        <v>97600</v>
      </c>
      <c r="DE35" s="637"/>
      <c r="DF35" s="637"/>
      <c r="DG35" s="637"/>
      <c r="DH35" s="637"/>
      <c r="DI35" s="637"/>
      <c r="DJ35" s="637"/>
      <c r="DK35" s="638"/>
      <c r="DL35" s="624">
        <v>97600</v>
      </c>
      <c r="DM35" s="637"/>
      <c r="DN35" s="637"/>
      <c r="DO35" s="637"/>
      <c r="DP35" s="637"/>
      <c r="DQ35" s="637"/>
      <c r="DR35" s="637"/>
      <c r="DS35" s="637"/>
      <c r="DT35" s="637"/>
      <c r="DU35" s="637"/>
      <c r="DV35" s="638"/>
      <c r="DW35" s="641">
        <v>0.9</v>
      </c>
      <c r="DX35" s="642"/>
      <c r="DY35" s="642"/>
      <c r="DZ35" s="642"/>
      <c r="EA35" s="642"/>
      <c r="EB35" s="642"/>
      <c r="EC35" s="643"/>
    </row>
    <row r="36" spans="2:133" ht="11.25" customHeight="1" x14ac:dyDescent="0.15">
      <c r="B36" s="599" t="s">
        <v>308</v>
      </c>
      <c r="C36" s="600"/>
      <c r="D36" s="600"/>
      <c r="E36" s="600"/>
      <c r="F36" s="600"/>
      <c r="G36" s="600"/>
      <c r="H36" s="600"/>
      <c r="I36" s="600"/>
      <c r="J36" s="600"/>
      <c r="K36" s="600"/>
      <c r="L36" s="600"/>
      <c r="M36" s="600"/>
      <c r="N36" s="600"/>
      <c r="O36" s="600"/>
      <c r="P36" s="600"/>
      <c r="Q36" s="601"/>
      <c r="R36" s="602">
        <v>17146639</v>
      </c>
      <c r="S36" s="659"/>
      <c r="T36" s="659"/>
      <c r="U36" s="659"/>
      <c r="V36" s="659"/>
      <c r="W36" s="659"/>
      <c r="X36" s="659"/>
      <c r="Y36" s="662"/>
      <c r="Z36" s="663">
        <v>100</v>
      </c>
      <c r="AA36" s="663"/>
      <c r="AB36" s="663"/>
      <c r="AC36" s="663"/>
      <c r="AD36" s="664">
        <v>10059531</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850838</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202920</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2773061</v>
      </c>
      <c r="CS36" s="619"/>
      <c r="CT36" s="619"/>
      <c r="CU36" s="619"/>
      <c r="CV36" s="619"/>
      <c r="CW36" s="619"/>
      <c r="CX36" s="619"/>
      <c r="CY36" s="620"/>
      <c r="CZ36" s="621">
        <v>17.100000000000001</v>
      </c>
      <c r="DA36" s="639"/>
      <c r="DB36" s="639"/>
      <c r="DC36" s="640"/>
      <c r="DD36" s="624">
        <v>2207256</v>
      </c>
      <c r="DE36" s="619"/>
      <c r="DF36" s="619"/>
      <c r="DG36" s="619"/>
      <c r="DH36" s="619"/>
      <c r="DI36" s="619"/>
      <c r="DJ36" s="619"/>
      <c r="DK36" s="620"/>
      <c r="DL36" s="624">
        <v>1660251</v>
      </c>
      <c r="DM36" s="619"/>
      <c r="DN36" s="619"/>
      <c r="DO36" s="619"/>
      <c r="DP36" s="619"/>
      <c r="DQ36" s="619"/>
      <c r="DR36" s="619"/>
      <c r="DS36" s="619"/>
      <c r="DT36" s="619"/>
      <c r="DU36" s="619"/>
      <c r="DV36" s="620"/>
      <c r="DW36" s="641">
        <v>15.6</v>
      </c>
      <c r="DX36" s="642"/>
      <c r="DY36" s="642"/>
      <c r="DZ36" s="642"/>
      <c r="EA36" s="642"/>
      <c r="EB36" s="642"/>
      <c r="EC36" s="643"/>
    </row>
    <row r="37" spans="2:133" ht="11.25" customHeight="1" x14ac:dyDescent="0.15">
      <c r="AQ37" s="644" t="s">
        <v>312</v>
      </c>
      <c r="AR37" s="645"/>
      <c r="AS37" s="645"/>
      <c r="AT37" s="645"/>
      <c r="AU37" s="645"/>
      <c r="AV37" s="645"/>
      <c r="AW37" s="645"/>
      <c r="AX37" s="645"/>
      <c r="AY37" s="646"/>
      <c r="AZ37" s="618">
        <v>717412</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3893</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32393</v>
      </c>
      <c r="CS37" s="637"/>
      <c r="CT37" s="637"/>
      <c r="CU37" s="637"/>
      <c r="CV37" s="637"/>
      <c r="CW37" s="637"/>
      <c r="CX37" s="637"/>
      <c r="CY37" s="638"/>
      <c r="CZ37" s="621">
        <v>0.2</v>
      </c>
      <c r="DA37" s="639"/>
      <c r="DB37" s="639"/>
      <c r="DC37" s="640"/>
      <c r="DD37" s="624">
        <v>32393</v>
      </c>
      <c r="DE37" s="637"/>
      <c r="DF37" s="637"/>
      <c r="DG37" s="637"/>
      <c r="DH37" s="637"/>
      <c r="DI37" s="637"/>
      <c r="DJ37" s="637"/>
      <c r="DK37" s="638"/>
      <c r="DL37" s="624">
        <v>32393</v>
      </c>
      <c r="DM37" s="637"/>
      <c r="DN37" s="637"/>
      <c r="DO37" s="637"/>
      <c r="DP37" s="637"/>
      <c r="DQ37" s="637"/>
      <c r="DR37" s="637"/>
      <c r="DS37" s="637"/>
      <c r="DT37" s="637"/>
      <c r="DU37" s="637"/>
      <c r="DV37" s="638"/>
      <c r="DW37" s="641">
        <v>0.3</v>
      </c>
      <c r="DX37" s="642"/>
      <c r="DY37" s="642"/>
      <c r="DZ37" s="642"/>
      <c r="EA37" s="642"/>
      <c r="EB37" s="642"/>
      <c r="EC37" s="643"/>
    </row>
    <row r="38" spans="2:133" ht="11.25" customHeight="1" x14ac:dyDescent="0.15">
      <c r="AQ38" s="644" t="s">
        <v>315</v>
      </c>
      <c r="AR38" s="645"/>
      <c r="AS38" s="645"/>
      <c r="AT38" s="645"/>
      <c r="AU38" s="645"/>
      <c r="AV38" s="645"/>
      <c r="AW38" s="645"/>
      <c r="AX38" s="645"/>
      <c r="AY38" s="646"/>
      <c r="AZ38" s="618">
        <v>240610</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6063</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1552455</v>
      </c>
      <c r="CS38" s="619"/>
      <c r="CT38" s="619"/>
      <c r="CU38" s="619"/>
      <c r="CV38" s="619"/>
      <c r="CW38" s="619"/>
      <c r="CX38" s="619"/>
      <c r="CY38" s="620"/>
      <c r="CZ38" s="621">
        <v>9.6</v>
      </c>
      <c r="DA38" s="639"/>
      <c r="DB38" s="639"/>
      <c r="DC38" s="640"/>
      <c r="DD38" s="624">
        <v>1308916</v>
      </c>
      <c r="DE38" s="619"/>
      <c r="DF38" s="619"/>
      <c r="DG38" s="619"/>
      <c r="DH38" s="619"/>
      <c r="DI38" s="619"/>
      <c r="DJ38" s="619"/>
      <c r="DK38" s="620"/>
      <c r="DL38" s="624">
        <v>1149895</v>
      </c>
      <c r="DM38" s="619"/>
      <c r="DN38" s="619"/>
      <c r="DO38" s="619"/>
      <c r="DP38" s="619"/>
      <c r="DQ38" s="619"/>
      <c r="DR38" s="619"/>
      <c r="DS38" s="619"/>
      <c r="DT38" s="619"/>
      <c r="DU38" s="619"/>
      <c r="DV38" s="620"/>
      <c r="DW38" s="641">
        <v>10.8</v>
      </c>
      <c r="DX38" s="642"/>
      <c r="DY38" s="642"/>
      <c r="DZ38" s="642"/>
      <c r="EA38" s="642"/>
      <c r="EB38" s="642"/>
      <c r="EC38" s="643"/>
    </row>
    <row r="39" spans="2:133" ht="11.25" customHeight="1" x14ac:dyDescent="0.15">
      <c r="AQ39" s="644" t="s">
        <v>318</v>
      </c>
      <c r="AR39" s="645"/>
      <c r="AS39" s="645"/>
      <c r="AT39" s="645"/>
      <c r="AU39" s="645"/>
      <c r="AV39" s="645"/>
      <c r="AW39" s="645"/>
      <c r="AX39" s="645"/>
      <c r="AY39" s="646"/>
      <c r="AZ39" s="618">
        <v>12620</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98</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634670</v>
      </c>
      <c r="CS39" s="637"/>
      <c r="CT39" s="637"/>
      <c r="CU39" s="637"/>
      <c r="CV39" s="637"/>
      <c r="CW39" s="637"/>
      <c r="CX39" s="637"/>
      <c r="CY39" s="638"/>
      <c r="CZ39" s="621">
        <v>3.9</v>
      </c>
      <c r="DA39" s="639"/>
      <c r="DB39" s="639"/>
      <c r="DC39" s="640"/>
      <c r="DD39" s="624">
        <v>513418</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284485</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94</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146659</v>
      </c>
      <c r="CS40" s="619"/>
      <c r="CT40" s="619"/>
      <c r="CU40" s="619"/>
      <c r="CV40" s="619"/>
      <c r="CW40" s="619"/>
      <c r="CX40" s="619"/>
      <c r="CY40" s="620"/>
      <c r="CZ40" s="621">
        <v>0.9</v>
      </c>
      <c r="DA40" s="639"/>
      <c r="DB40" s="639"/>
      <c r="DC40" s="640"/>
      <c r="DD40" s="624">
        <v>112500</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1088047</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432</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213</v>
      </c>
      <c r="CS41" s="637"/>
      <c r="CT41" s="637"/>
      <c r="CU41" s="637"/>
      <c r="CV41" s="637"/>
      <c r="CW41" s="637"/>
      <c r="CX41" s="637"/>
      <c r="CY41" s="638"/>
      <c r="CZ41" s="621" t="s">
        <v>213</v>
      </c>
      <c r="DA41" s="639"/>
      <c r="DB41" s="639"/>
      <c r="DC41" s="640"/>
      <c r="DD41" s="624" t="s">
        <v>213</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1368442</v>
      </c>
      <c r="CS42" s="619"/>
      <c r="CT42" s="619"/>
      <c r="CU42" s="619"/>
      <c r="CV42" s="619"/>
      <c r="CW42" s="619"/>
      <c r="CX42" s="619"/>
      <c r="CY42" s="620"/>
      <c r="CZ42" s="621">
        <v>8.4</v>
      </c>
      <c r="DA42" s="622"/>
      <c r="DB42" s="622"/>
      <c r="DC42" s="623"/>
      <c r="DD42" s="624">
        <v>526103</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56032</v>
      </c>
      <c r="CS43" s="637"/>
      <c r="CT43" s="637"/>
      <c r="CU43" s="637"/>
      <c r="CV43" s="637"/>
      <c r="CW43" s="637"/>
      <c r="CX43" s="637"/>
      <c r="CY43" s="638"/>
      <c r="CZ43" s="621">
        <v>0.3</v>
      </c>
      <c r="DA43" s="639"/>
      <c r="DB43" s="639"/>
      <c r="DC43" s="640"/>
      <c r="DD43" s="624">
        <v>56032</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332</v>
      </c>
      <c r="CD44" s="631" t="s">
        <v>285</v>
      </c>
      <c r="CE44" s="632"/>
      <c r="CF44" s="615" t="s">
        <v>333</v>
      </c>
      <c r="CG44" s="616"/>
      <c r="CH44" s="616"/>
      <c r="CI44" s="616"/>
      <c r="CJ44" s="616"/>
      <c r="CK44" s="616"/>
      <c r="CL44" s="616"/>
      <c r="CM44" s="616"/>
      <c r="CN44" s="616"/>
      <c r="CO44" s="616"/>
      <c r="CP44" s="616"/>
      <c r="CQ44" s="617"/>
      <c r="CR44" s="618">
        <v>1186111</v>
      </c>
      <c r="CS44" s="619"/>
      <c r="CT44" s="619"/>
      <c r="CU44" s="619"/>
      <c r="CV44" s="619"/>
      <c r="CW44" s="619"/>
      <c r="CX44" s="619"/>
      <c r="CY44" s="620"/>
      <c r="CZ44" s="621">
        <v>7.3</v>
      </c>
      <c r="DA44" s="622"/>
      <c r="DB44" s="622"/>
      <c r="DC44" s="623"/>
      <c r="DD44" s="624">
        <v>425984</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334</v>
      </c>
      <c r="CG45" s="616"/>
      <c r="CH45" s="616"/>
      <c r="CI45" s="616"/>
      <c r="CJ45" s="616"/>
      <c r="CK45" s="616"/>
      <c r="CL45" s="616"/>
      <c r="CM45" s="616"/>
      <c r="CN45" s="616"/>
      <c r="CO45" s="616"/>
      <c r="CP45" s="616"/>
      <c r="CQ45" s="617"/>
      <c r="CR45" s="618">
        <v>419116</v>
      </c>
      <c r="CS45" s="637"/>
      <c r="CT45" s="637"/>
      <c r="CU45" s="637"/>
      <c r="CV45" s="637"/>
      <c r="CW45" s="637"/>
      <c r="CX45" s="637"/>
      <c r="CY45" s="638"/>
      <c r="CZ45" s="621">
        <v>2.6</v>
      </c>
      <c r="DA45" s="639"/>
      <c r="DB45" s="639"/>
      <c r="DC45" s="640"/>
      <c r="DD45" s="624">
        <v>100502</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335</v>
      </c>
      <c r="CG46" s="616"/>
      <c r="CH46" s="616"/>
      <c r="CI46" s="616"/>
      <c r="CJ46" s="616"/>
      <c r="CK46" s="616"/>
      <c r="CL46" s="616"/>
      <c r="CM46" s="616"/>
      <c r="CN46" s="616"/>
      <c r="CO46" s="616"/>
      <c r="CP46" s="616"/>
      <c r="CQ46" s="617"/>
      <c r="CR46" s="618">
        <v>695218</v>
      </c>
      <c r="CS46" s="619"/>
      <c r="CT46" s="619"/>
      <c r="CU46" s="619"/>
      <c r="CV46" s="619"/>
      <c r="CW46" s="619"/>
      <c r="CX46" s="619"/>
      <c r="CY46" s="620"/>
      <c r="CZ46" s="621">
        <v>4.3</v>
      </c>
      <c r="DA46" s="622"/>
      <c r="DB46" s="622"/>
      <c r="DC46" s="623"/>
      <c r="DD46" s="624">
        <v>295478</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336</v>
      </c>
      <c r="CG47" s="616"/>
      <c r="CH47" s="616"/>
      <c r="CI47" s="616"/>
      <c r="CJ47" s="616"/>
      <c r="CK47" s="616"/>
      <c r="CL47" s="616"/>
      <c r="CM47" s="616"/>
      <c r="CN47" s="616"/>
      <c r="CO47" s="616"/>
      <c r="CP47" s="616"/>
      <c r="CQ47" s="617"/>
      <c r="CR47" s="618">
        <v>182331</v>
      </c>
      <c r="CS47" s="637"/>
      <c r="CT47" s="637"/>
      <c r="CU47" s="637"/>
      <c r="CV47" s="637"/>
      <c r="CW47" s="637"/>
      <c r="CX47" s="637"/>
      <c r="CY47" s="638"/>
      <c r="CZ47" s="621">
        <v>1.1000000000000001</v>
      </c>
      <c r="DA47" s="639"/>
      <c r="DB47" s="639"/>
      <c r="DC47" s="640"/>
      <c r="DD47" s="624">
        <v>100119</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337</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338</v>
      </c>
      <c r="CE49" s="600"/>
      <c r="CF49" s="600"/>
      <c r="CG49" s="600"/>
      <c r="CH49" s="600"/>
      <c r="CI49" s="600"/>
      <c r="CJ49" s="600"/>
      <c r="CK49" s="600"/>
      <c r="CL49" s="600"/>
      <c r="CM49" s="600"/>
      <c r="CN49" s="600"/>
      <c r="CO49" s="600"/>
      <c r="CP49" s="600"/>
      <c r="CQ49" s="601"/>
      <c r="CR49" s="602">
        <v>16213269</v>
      </c>
      <c r="CS49" s="603"/>
      <c r="CT49" s="603"/>
      <c r="CU49" s="603"/>
      <c r="CV49" s="603"/>
      <c r="CW49" s="603"/>
      <c r="CX49" s="603"/>
      <c r="CY49" s="604"/>
      <c r="CZ49" s="605">
        <v>100</v>
      </c>
      <c r="DA49" s="606"/>
      <c r="DB49" s="606"/>
      <c r="DC49" s="607"/>
      <c r="DD49" s="608">
        <v>11950856</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361</v>
      </c>
      <c r="C7" s="1077"/>
      <c r="D7" s="1077"/>
      <c r="E7" s="1077"/>
      <c r="F7" s="1077"/>
      <c r="G7" s="1077"/>
      <c r="H7" s="1077"/>
      <c r="I7" s="1077"/>
      <c r="J7" s="1077"/>
      <c r="K7" s="1077"/>
      <c r="L7" s="1077"/>
      <c r="M7" s="1077"/>
      <c r="N7" s="1077"/>
      <c r="O7" s="1077"/>
      <c r="P7" s="1078"/>
      <c r="Q7" s="1130">
        <v>17168</v>
      </c>
      <c r="R7" s="1131"/>
      <c r="S7" s="1131"/>
      <c r="T7" s="1131"/>
      <c r="U7" s="1131"/>
      <c r="V7" s="1131">
        <v>16207</v>
      </c>
      <c r="W7" s="1131"/>
      <c r="X7" s="1131"/>
      <c r="Y7" s="1131"/>
      <c r="Z7" s="1131"/>
      <c r="AA7" s="1131">
        <v>961</v>
      </c>
      <c r="AB7" s="1131"/>
      <c r="AC7" s="1131"/>
      <c r="AD7" s="1131"/>
      <c r="AE7" s="1132"/>
      <c r="AF7" s="1133">
        <v>829</v>
      </c>
      <c r="AG7" s="1134"/>
      <c r="AH7" s="1134"/>
      <c r="AI7" s="1134"/>
      <c r="AJ7" s="1135"/>
      <c r="AK7" s="1117">
        <v>65</v>
      </c>
      <c r="AL7" s="1118"/>
      <c r="AM7" s="1118"/>
      <c r="AN7" s="1118"/>
      <c r="AO7" s="1118"/>
      <c r="AP7" s="1118">
        <v>18336</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558</v>
      </c>
      <c r="BT7" s="1122"/>
      <c r="BU7" s="1122"/>
      <c r="BV7" s="1122"/>
      <c r="BW7" s="1122"/>
      <c r="BX7" s="1122"/>
      <c r="BY7" s="1122"/>
      <c r="BZ7" s="1122"/>
      <c r="CA7" s="1122"/>
      <c r="CB7" s="1122"/>
      <c r="CC7" s="1122"/>
      <c r="CD7" s="1122"/>
      <c r="CE7" s="1122"/>
      <c r="CF7" s="1122"/>
      <c r="CG7" s="1123"/>
      <c r="CH7" s="1114">
        <v>0</v>
      </c>
      <c r="CI7" s="1115"/>
      <c r="CJ7" s="1115"/>
      <c r="CK7" s="1115"/>
      <c r="CL7" s="1116"/>
      <c r="CM7" s="1114">
        <v>12</v>
      </c>
      <c r="CN7" s="1115"/>
      <c r="CO7" s="1115"/>
      <c r="CP7" s="1115"/>
      <c r="CQ7" s="1116"/>
      <c r="CR7" s="1114">
        <v>50</v>
      </c>
      <c r="CS7" s="1115"/>
      <c r="CT7" s="1115"/>
      <c r="CU7" s="1115"/>
      <c r="CV7" s="1116"/>
      <c r="CW7" s="1114" t="s">
        <v>483</v>
      </c>
      <c r="CX7" s="1115"/>
      <c r="CY7" s="1115"/>
      <c r="CZ7" s="1115"/>
      <c r="DA7" s="1116"/>
      <c r="DB7" s="1114" t="s">
        <v>483</v>
      </c>
      <c r="DC7" s="1115"/>
      <c r="DD7" s="1115"/>
      <c r="DE7" s="1115"/>
      <c r="DF7" s="1116"/>
      <c r="DG7" s="1114" t="s">
        <v>483</v>
      </c>
      <c r="DH7" s="1115"/>
      <c r="DI7" s="1115"/>
      <c r="DJ7" s="1115"/>
      <c r="DK7" s="1116"/>
      <c r="DL7" s="1114" t="s">
        <v>483</v>
      </c>
      <c r="DM7" s="1115"/>
      <c r="DN7" s="1115"/>
      <c r="DO7" s="1115"/>
      <c r="DP7" s="1116"/>
      <c r="DQ7" s="1114" t="s">
        <v>483</v>
      </c>
      <c r="DR7" s="1115"/>
      <c r="DS7" s="1115"/>
      <c r="DT7" s="1115"/>
      <c r="DU7" s="1116"/>
      <c r="DV7" s="1141"/>
      <c r="DW7" s="1142"/>
      <c r="DX7" s="1142"/>
      <c r="DY7" s="1142"/>
      <c r="DZ7" s="1143"/>
      <c r="EA7" s="205"/>
    </row>
    <row r="8" spans="1:131" s="206" customFormat="1" ht="26.25" customHeight="1" x14ac:dyDescent="0.15">
      <c r="A8" s="212">
        <v>2</v>
      </c>
      <c r="B8" s="1057" t="s">
        <v>362</v>
      </c>
      <c r="C8" s="1058"/>
      <c r="D8" s="1058"/>
      <c r="E8" s="1058"/>
      <c r="F8" s="1058"/>
      <c r="G8" s="1058"/>
      <c r="H8" s="1058"/>
      <c r="I8" s="1058"/>
      <c r="J8" s="1058"/>
      <c r="K8" s="1058"/>
      <c r="L8" s="1058"/>
      <c r="M8" s="1058"/>
      <c r="N8" s="1058"/>
      <c r="O8" s="1058"/>
      <c r="P8" s="1059"/>
      <c r="Q8" s="1069">
        <v>23</v>
      </c>
      <c r="R8" s="1070"/>
      <c r="S8" s="1070"/>
      <c r="T8" s="1070"/>
      <c r="U8" s="1070"/>
      <c r="V8" s="1070">
        <v>23</v>
      </c>
      <c r="W8" s="1070"/>
      <c r="X8" s="1070"/>
      <c r="Y8" s="1070"/>
      <c r="Z8" s="1070"/>
      <c r="AA8" s="1070" t="s">
        <v>483</v>
      </c>
      <c r="AB8" s="1070"/>
      <c r="AC8" s="1070"/>
      <c r="AD8" s="1070"/>
      <c r="AE8" s="1071"/>
      <c r="AF8" s="1063" t="s">
        <v>483</v>
      </c>
      <c r="AG8" s="1064"/>
      <c r="AH8" s="1064"/>
      <c r="AI8" s="1064"/>
      <c r="AJ8" s="1065"/>
      <c r="AK8" s="1112">
        <v>17</v>
      </c>
      <c r="AL8" s="1113"/>
      <c r="AM8" s="1113"/>
      <c r="AN8" s="1113"/>
      <c r="AO8" s="1113"/>
      <c r="AP8" s="1113">
        <v>1</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559</v>
      </c>
      <c r="BT8" s="1041"/>
      <c r="BU8" s="1041"/>
      <c r="BV8" s="1041"/>
      <c r="BW8" s="1041"/>
      <c r="BX8" s="1041"/>
      <c r="BY8" s="1041"/>
      <c r="BZ8" s="1041"/>
      <c r="CA8" s="1041"/>
      <c r="CB8" s="1041"/>
      <c r="CC8" s="1041"/>
      <c r="CD8" s="1041"/>
      <c r="CE8" s="1041"/>
      <c r="CF8" s="1041"/>
      <c r="CG8" s="1042"/>
      <c r="CH8" s="1015">
        <v>-12</v>
      </c>
      <c r="CI8" s="1016"/>
      <c r="CJ8" s="1016"/>
      <c r="CK8" s="1016"/>
      <c r="CL8" s="1017"/>
      <c r="CM8" s="1015">
        <v>-9</v>
      </c>
      <c r="CN8" s="1016"/>
      <c r="CO8" s="1016"/>
      <c r="CP8" s="1016"/>
      <c r="CQ8" s="1017"/>
      <c r="CR8" s="1015">
        <v>20</v>
      </c>
      <c r="CS8" s="1016"/>
      <c r="CT8" s="1016"/>
      <c r="CU8" s="1016"/>
      <c r="CV8" s="1017"/>
      <c r="CW8" s="1015">
        <v>17</v>
      </c>
      <c r="CX8" s="1016"/>
      <c r="CY8" s="1016"/>
      <c r="CZ8" s="1016"/>
      <c r="DA8" s="1017"/>
      <c r="DB8" s="1015" t="s">
        <v>483</v>
      </c>
      <c r="DC8" s="1016"/>
      <c r="DD8" s="1016"/>
      <c r="DE8" s="1016"/>
      <c r="DF8" s="1017"/>
      <c r="DG8" s="1015" t="s">
        <v>483</v>
      </c>
      <c r="DH8" s="1016"/>
      <c r="DI8" s="1016"/>
      <c r="DJ8" s="1016"/>
      <c r="DK8" s="1017"/>
      <c r="DL8" s="1015" t="s">
        <v>483</v>
      </c>
      <c r="DM8" s="1016"/>
      <c r="DN8" s="1016"/>
      <c r="DO8" s="1016"/>
      <c r="DP8" s="1017"/>
      <c r="DQ8" s="1015" t="s">
        <v>483</v>
      </c>
      <c r="DR8" s="1016"/>
      <c r="DS8" s="1016"/>
      <c r="DT8" s="1016"/>
      <c r="DU8" s="1017"/>
      <c r="DV8" s="1018"/>
      <c r="DW8" s="1019"/>
      <c r="DX8" s="1019"/>
      <c r="DY8" s="1019"/>
      <c r="DZ8" s="1020"/>
      <c r="EA8" s="205"/>
    </row>
    <row r="9" spans="1:131" s="206" customFormat="1" ht="26.25" customHeight="1" x14ac:dyDescent="0.15">
      <c r="A9" s="212">
        <v>3</v>
      </c>
      <c r="B9" s="1057" t="s">
        <v>363</v>
      </c>
      <c r="C9" s="1058"/>
      <c r="D9" s="1058"/>
      <c r="E9" s="1058"/>
      <c r="F9" s="1058"/>
      <c r="G9" s="1058"/>
      <c r="H9" s="1058"/>
      <c r="I9" s="1058"/>
      <c r="J9" s="1058"/>
      <c r="K9" s="1058"/>
      <c r="L9" s="1058"/>
      <c r="M9" s="1058"/>
      <c r="N9" s="1058"/>
      <c r="O9" s="1058"/>
      <c r="P9" s="1059"/>
      <c r="Q9" s="1069">
        <v>1</v>
      </c>
      <c r="R9" s="1070"/>
      <c r="S9" s="1070"/>
      <c r="T9" s="1070"/>
      <c r="U9" s="1070"/>
      <c r="V9" s="1070">
        <v>29</v>
      </c>
      <c r="W9" s="1070"/>
      <c r="X9" s="1070"/>
      <c r="Y9" s="1070"/>
      <c r="Z9" s="1070"/>
      <c r="AA9" s="1070">
        <v>-28</v>
      </c>
      <c r="AB9" s="1070"/>
      <c r="AC9" s="1070"/>
      <c r="AD9" s="1070"/>
      <c r="AE9" s="1071"/>
      <c r="AF9" s="1063">
        <v>-28</v>
      </c>
      <c r="AG9" s="1064"/>
      <c r="AH9" s="1064"/>
      <c r="AI9" s="1064"/>
      <c r="AJ9" s="1065"/>
      <c r="AK9" s="1112" t="s">
        <v>483</v>
      </c>
      <c r="AL9" s="1113"/>
      <c r="AM9" s="1113"/>
      <c r="AN9" s="1113"/>
      <c r="AO9" s="1113"/>
      <c r="AP9" s="1113">
        <v>5</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560</v>
      </c>
      <c r="BT9" s="1041"/>
      <c r="BU9" s="1041"/>
      <c r="BV9" s="1041"/>
      <c r="BW9" s="1041"/>
      <c r="BX9" s="1041"/>
      <c r="BY9" s="1041"/>
      <c r="BZ9" s="1041"/>
      <c r="CA9" s="1041"/>
      <c r="CB9" s="1041"/>
      <c r="CC9" s="1041"/>
      <c r="CD9" s="1041"/>
      <c r="CE9" s="1041"/>
      <c r="CF9" s="1041"/>
      <c r="CG9" s="1042"/>
      <c r="CH9" s="1015">
        <v>1</v>
      </c>
      <c r="CI9" s="1016"/>
      <c r="CJ9" s="1016"/>
      <c r="CK9" s="1016"/>
      <c r="CL9" s="1017"/>
      <c r="CM9" s="1015">
        <v>12083</v>
      </c>
      <c r="CN9" s="1016"/>
      <c r="CO9" s="1016"/>
      <c r="CP9" s="1016"/>
      <c r="CQ9" s="1017"/>
      <c r="CR9" s="1015">
        <v>0</v>
      </c>
      <c r="CS9" s="1016"/>
      <c r="CT9" s="1016"/>
      <c r="CU9" s="1016"/>
      <c r="CV9" s="1017"/>
      <c r="CW9" s="1015">
        <v>0</v>
      </c>
      <c r="CX9" s="1016"/>
      <c r="CY9" s="1016"/>
      <c r="CZ9" s="1016"/>
      <c r="DA9" s="1017"/>
      <c r="DB9" s="1015" t="s">
        <v>483</v>
      </c>
      <c r="DC9" s="1016"/>
      <c r="DD9" s="1016"/>
      <c r="DE9" s="1016"/>
      <c r="DF9" s="1017"/>
      <c r="DG9" s="1015" t="s">
        <v>483</v>
      </c>
      <c r="DH9" s="1016"/>
      <c r="DI9" s="1016"/>
      <c r="DJ9" s="1016"/>
      <c r="DK9" s="1017"/>
      <c r="DL9" s="1015" t="s">
        <v>483</v>
      </c>
      <c r="DM9" s="1016"/>
      <c r="DN9" s="1016"/>
      <c r="DO9" s="1016"/>
      <c r="DP9" s="1017"/>
      <c r="DQ9" s="1015" t="s">
        <v>483</v>
      </c>
      <c r="DR9" s="1016"/>
      <c r="DS9" s="1016"/>
      <c r="DT9" s="1016"/>
      <c r="DU9" s="1017"/>
      <c r="DV9" s="1018"/>
      <c r="DW9" s="1019"/>
      <c r="DX9" s="1019"/>
      <c r="DY9" s="1019"/>
      <c r="DZ9" s="1020"/>
      <c r="EA9" s="205"/>
    </row>
    <row r="10" spans="1:131" s="206" customFormat="1" ht="26.25" customHeight="1" x14ac:dyDescent="0.15">
      <c r="A10" s="212">
        <v>4</v>
      </c>
      <c r="B10" s="1057"/>
      <c r="C10" s="1058"/>
      <c r="D10" s="1058"/>
      <c r="E10" s="1058"/>
      <c r="F10" s="1058"/>
      <c r="G10" s="1058"/>
      <c r="H10" s="1058"/>
      <c r="I10" s="1058"/>
      <c r="J10" s="1058"/>
      <c r="K10" s="1058"/>
      <c r="L10" s="1058"/>
      <c r="M10" s="1058"/>
      <c r="N10" s="1058"/>
      <c r="O10" s="1058"/>
      <c r="P10" s="1059"/>
      <c r="Q10" s="1069"/>
      <c r="R10" s="1070"/>
      <c r="S10" s="1070"/>
      <c r="T10" s="1070"/>
      <c r="U10" s="1070"/>
      <c r="V10" s="1070"/>
      <c r="W10" s="1070"/>
      <c r="X10" s="1070"/>
      <c r="Y10" s="1070"/>
      <c r="Z10" s="1070"/>
      <c r="AA10" s="1070"/>
      <c r="AB10" s="1070"/>
      <c r="AC10" s="1070"/>
      <c r="AD10" s="1070"/>
      <c r="AE10" s="1071"/>
      <c r="AF10" s="1063"/>
      <c r="AG10" s="1064"/>
      <c r="AH10" s="1064"/>
      <c r="AI10" s="1064"/>
      <c r="AJ10" s="1065"/>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57"/>
      <c r="C11" s="1058"/>
      <c r="D11" s="1058"/>
      <c r="E11" s="1058"/>
      <c r="F11" s="1058"/>
      <c r="G11" s="1058"/>
      <c r="H11" s="1058"/>
      <c r="I11" s="1058"/>
      <c r="J11" s="1058"/>
      <c r="K11" s="1058"/>
      <c r="L11" s="1058"/>
      <c r="M11" s="1058"/>
      <c r="N11" s="1058"/>
      <c r="O11" s="1058"/>
      <c r="P11" s="1059"/>
      <c r="Q11" s="1069"/>
      <c r="R11" s="1070"/>
      <c r="S11" s="1070"/>
      <c r="T11" s="1070"/>
      <c r="U11" s="1070"/>
      <c r="V11" s="1070"/>
      <c r="W11" s="1070"/>
      <c r="X11" s="1070"/>
      <c r="Y11" s="1070"/>
      <c r="Z11" s="1070"/>
      <c r="AA11" s="1070"/>
      <c r="AB11" s="1070"/>
      <c r="AC11" s="1070"/>
      <c r="AD11" s="1070"/>
      <c r="AE11" s="1071"/>
      <c r="AF11" s="1063"/>
      <c r="AG11" s="1064"/>
      <c r="AH11" s="1064"/>
      <c r="AI11" s="1064"/>
      <c r="AJ11" s="1065"/>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57"/>
      <c r="C12" s="1058"/>
      <c r="D12" s="1058"/>
      <c r="E12" s="1058"/>
      <c r="F12" s="1058"/>
      <c r="G12" s="1058"/>
      <c r="H12" s="1058"/>
      <c r="I12" s="1058"/>
      <c r="J12" s="1058"/>
      <c r="K12" s="1058"/>
      <c r="L12" s="1058"/>
      <c r="M12" s="1058"/>
      <c r="N12" s="1058"/>
      <c r="O12" s="1058"/>
      <c r="P12" s="1059"/>
      <c r="Q12" s="1069"/>
      <c r="R12" s="1070"/>
      <c r="S12" s="1070"/>
      <c r="T12" s="1070"/>
      <c r="U12" s="1070"/>
      <c r="V12" s="1070"/>
      <c r="W12" s="1070"/>
      <c r="X12" s="1070"/>
      <c r="Y12" s="1070"/>
      <c r="Z12" s="1070"/>
      <c r="AA12" s="1070"/>
      <c r="AB12" s="1070"/>
      <c r="AC12" s="1070"/>
      <c r="AD12" s="1070"/>
      <c r="AE12" s="1071"/>
      <c r="AF12" s="1063"/>
      <c r="AG12" s="1064"/>
      <c r="AH12" s="1064"/>
      <c r="AI12" s="1064"/>
      <c r="AJ12" s="1065"/>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57"/>
      <c r="C13" s="1058"/>
      <c r="D13" s="1058"/>
      <c r="E13" s="1058"/>
      <c r="F13" s="1058"/>
      <c r="G13" s="1058"/>
      <c r="H13" s="1058"/>
      <c r="I13" s="1058"/>
      <c r="J13" s="1058"/>
      <c r="K13" s="1058"/>
      <c r="L13" s="1058"/>
      <c r="M13" s="1058"/>
      <c r="N13" s="1058"/>
      <c r="O13" s="1058"/>
      <c r="P13" s="1059"/>
      <c r="Q13" s="1069"/>
      <c r="R13" s="1070"/>
      <c r="S13" s="1070"/>
      <c r="T13" s="1070"/>
      <c r="U13" s="1070"/>
      <c r="V13" s="1070"/>
      <c r="W13" s="1070"/>
      <c r="X13" s="1070"/>
      <c r="Y13" s="1070"/>
      <c r="Z13" s="1070"/>
      <c r="AA13" s="1070"/>
      <c r="AB13" s="1070"/>
      <c r="AC13" s="1070"/>
      <c r="AD13" s="1070"/>
      <c r="AE13" s="1071"/>
      <c r="AF13" s="1063"/>
      <c r="AG13" s="1064"/>
      <c r="AH13" s="1064"/>
      <c r="AI13" s="1064"/>
      <c r="AJ13" s="1065"/>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57"/>
      <c r="C14" s="1058"/>
      <c r="D14" s="1058"/>
      <c r="E14" s="1058"/>
      <c r="F14" s="1058"/>
      <c r="G14" s="1058"/>
      <c r="H14" s="1058"/>
      <c r="I14" s="1058"/>
      <c r="J14" s="1058"/>
      <c r="K14" s="1058"/>
      <c r="L14" s="1058"/>
      <c r="M14" s="1058"/>
      <c r="N14" s="1058"/>
      <c r="O14" s="1058"/>
      <c r="P14" s="1059"/>
      <c r="Q14" s="1069"/>
      <c r="R14" s="1070"/>
      <c r="S14" s="1070"/>
      <c r="T14" s="1070"/>
      <c r="U14" s="1070"/>
      <c r="V14" s="1070"/>
      <c r="W14" s="1070"/>
      <c r="X14" s="1070"/>
      <c r="Y14" s="1070"/>
      <c r="Z14" s="1070"/>
      <c r="AA14" s="1070"/>
      <c r="AB14" s="1070"/>
      <c r="AC14" s="1070"/>
      <c r="AD14" s="1070"/>
      <c r="AE14" s="1071"/>
      <c r="AF14" s="1063"/>
      <c r="AG14" s="1064"/>
      <c r="AH14" s="1064"/>
      <c r="AI14" s="1064"/>
      <c r="AJ14" s="1065"/>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57"/>
      <c r="C15" s="1058"/>
      <c r="D15" s="1058"/>
      <c r="E15" s="1058"/>
      <c r="F15" s="1058"/>
      <c r="G15" s="1058"/>
      <c r="H15" s="1058"/>
      <c r="I15" s="1058"/>
      <c r="J15" s="1058"/>
      <c r="K15" s="1058"/>
      <c r="L15" s="1058"/>
      <c r="M15" s="1058"/>
      <c r="N15" s="1058"/>
      <c r="O15" s="1058"/>
      <c r="P15" s="1059"/>
      <c r="Q15" s="1069"/>
      <c r="R15" s="1070"/>
      <c r="S15" s="1070"/>
      <c r="T15" s="1070"/>
      <c r="U15" s="1070"/>
      <c r="V15" s="1070"/>
      <c r="W15" s="1070"/>
      <c r="X15" s="1070"/>
      <c r="Y15" s="1070"/>
      <c r="Z15" s="1070"/>
      <c r="AA15" s="1070"/>
      <c r="AB15" s="1070"/>
      <c r="AC15" s="1070"/>
      <c r="AD15" s="1070"/>
      <c r="AE15" s="1071"/>
      <c r="AF15" s="1063"/>
      <c r="AG15" s="1064"/>
      <c r="AH15" s="1064"/>
      <c r="AI15" s="1064"/>
      <c r="AJ15" s="1065"/>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57"/>
      <c r="C16" s="1058"/>
      <c r="D16" s="1058"/>
      <c r="E16" s="1058"/>
      <c r="F16" s="1058"/>
      <c r="G16" s="1058"/>
      <c r="H16" s="1058"/>
      <c r="I16" s="1058"/>
      <c r="J16" s="1058"/>
      <c r="K16" s="1058"/>
      <c r="L16" s="1058"/>
      <c r="M16" s="1058"/>
      <c r="N16" s="1058"/>
      <c r="O16" s="1058"/>
      <c r="P16" s="1059"/>
      <c r="Q16" s="1069"/>
      <c r="R16" s="1070"/>
      <c r="S16" s="1070"/>
      <c r="T16" s="1070"/>
      <c r="U16" s="1070"/>
      <c r="V16" s="1070"/>
      <c r="W16" s="1070"/>
      <c r="X16" s="1070"/>
      <c r="Y16" s="1070"/>
      <c r="Z16" s="1070"/>
      <c r="AA16" s="1070"/>
      <c r="AB16" s="1070"/>
      <c r="AC16" s="1070"/>
      <c r="AD16" s="1070"/>
      <c r="AE16" s="1071"/>
      <c r="AF16" s="1063"/>
      <c r="AG16" s="1064"/>
      <c r="AH16" s="1064"/>
      <c r="AI16" s="1064"/>
      <c r="AJ16" s="1065"/>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57"/>
      <c r="C17" s="1058"/>
      <c r="D17" s="1058"/>
      <c r="E17" s="1058"/>
      <c r="F17" s="1058"/>
      <c r="G17" s="1058"/>
      <c r="H17" s="1058"/>
      <c r="I17" s="1058"/>
      <c r="J17" s="1058"/>
      <c r="K17" s="1058"/>
      <c r="L17" s="1058"/>
      <c r="M17" s="1058"/>
      <c r="N17" s="1058"/>
      <c r="O17" s="1058"/>
      <c r="P17" s="1059"/>
      <c r="Q17" s="1069"/>
      <c r="R17" s="1070"/>
      <c r="S17" s="1070"/>
      <c r="T17" s="1070"/>
      <c r="U17" s="1070"/>
      <c r="V17" s="1070"/>
      <c r="W17" s="1070"/>
      <c r="X17" s="1070"/>
      <c r="Y17" s="1070"/>
      <c r="Z17" s="1070"/>
      <c r="AA17" s="1070"/>
      <c r="AB17" s="1070"/>
      <c r="AC17" s="1070"/>
      <c r="AD17" s="1070"/>
      <c r="AE17" s="1071"/>
      <c r="AF17" s="1063"/>
      <c r="AG17" s="1064"/>
      <c r="AH17" s="1064"/>
      <c r="AI17" s="1064"/>
      <c r="AJ17" s="1065"/>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57"/>
      <c r="C18" s="1058"/>
      <c r="D18" s="1058"/>
      <c r="E18" s="1058"/>
      <c r="F18" s="1058"/>
      <c r="G18" s="1058"/>
      <c r="H18" s="1058"/>
      <c r="I18" s="1058"/>
      <c r="J18" s="1058"/>
      <c r="K18" s="1058"/>
      <c r="L18" s="1058"/>
      <c r="M18" s="1058"/>
      <c r="N18" s="1058"/>
      <c r="O18" s="1058"/>
      <c r="P18" s="1059"/>
      <c r="Q18" s="1069"/>
      <c r="R18" s="1070"/>
      <c r="S18" s="1070"/>
      <c r="T18" s="1070"/>
      <c r="U18" s="1070"/>
      <c r="V18" s="1070"/>
      <c r="W18" s="1070"/>
      <c r="X18" s="1070"/>
      <c r="Y18" s="1070"/>
      <c r="Z18" s="1070"/>
      <c r="AA18" s="1070"/>
      <c r="AB18" s="1070"/>
      <c r="AC18" s="1070"/>
      <c r="AD18" s="1070"/>
      <c r="AE18" s="1071"/>
      <c r="AF18" s="1063"/>
      <c r="AG18" s="1064"/>
      <c r="AH18" s="1064"/>
      <c r="AI18" s="1064"/>
      <c r="AJ18" s="1065"/>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57"/>
      <c r="C19" s="1058"/>
      <c r="D19" s="1058"/>
      <c r="E19" s="1058"/>
      <c r="F19" s="1058"/>
      <c r="G19" s="1058"/>
      <c r="H19" s="1058"/>
      <c r="I19" s="1058"/>
      <c r="J19" s="1058"/>
      <c r="K19" s="1058"/>
      <c r="L19" s="1058"/>
      <c r="M19" s="1058"/>
      <c r="N19" s="1058"/>
      <c r="O19" s="1058"/>
      <c r="P19" s="1059"/>
      <c r="Q19" s="1069"/>
      <c r="R19" s="1070"/>
      <c r="S19" s="1070"/>
      <c r="T19" s="1070"/>
      <c r="U19" s="1070"/>
      <c r="V19" s="1070"/>
      <c r="W19" s="1070"/>
      <c r="X19" s="1070"/>
      <c r="Y19" s="1070"/>
      <c r="Z19" s="1070"/>
      <c r="AA19" s="1070"/>
      <c r="AB19" s="1070"/>
      <c r="AC19" s="1070"/>
      <c r="AD19" s="1070"/>
      <c r="AE19" s="1071"/>
      <c r="AF19" s="1063"/>
      <c r="AG19" s="1064"/>
      <c r="AH19" s="1064"/>
      <c r="AI19" s="1064"/>
      <c r="AJ19" s="1065"/>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57"/>
      <c r="C20" s="1058"/>
      <c r="D20" s="1058"/>
      <c r="E20" s="1058"/>
      <c r="F20" s="1058"/>
      <c r="G20" s="1058"/>
      <c r="H20" s="1058"/>
      <c r="I20" s="1058"/>
      <c r="J20" s="1058"/>
      <c r="K20" s="1058"/>
      <c r="L20" s="1058"/>
      <c r="M20" s="1058"/>
      <c r="N20" s="1058"/>
      <c r="O20" s="1058"/>
      <c r="P20" s="1059"/>
      <c r="Q20" s="1069"/>
      <c r="R20" s="1070"/>
      <c r="S20" s="1070"/>
      <c r="T20" s="1070"/>
      <c r="U20" s="1070"/>
      <c r="V20" s="1070"/>
      <c r="W20" s="1070"/>
      <c r="X20" s="1070"/>
      <c r="Y20" s="1070"/>
      <c r="Z20" s="1070"/>
      <c r="AA20" s="1070"/>
      <c r="AB20" s="1070"/>
      <c r="AC20" s="1070"/>
      <c r="AD20" s="1070"/>
      <c r="AE20" s="1071"/>
      <c r="AF20" s="1063"/>
      <c r="AG20" s="1064"/>
      <c r="AH20" s="1064"/>
      <c r="AI20" s="1064"/>
      <c r="AJ20" s="1065"/>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57"/>
      <c r="C21" s="1058"/>
      <c r="D21" s="1058"/>
      <c r="E21" s="1058"/>
      <c r="F21" s="1058"/>
      <c r="G21" s="1058"/>
      <c r="H21" s="1058"/>
      <c r="I21" s="1058"/>
      <c r="J21" s="1058"/>
      <c r="K21" s="1058"/>
      <c r="L21" s="1058"/>
      <c r="M21" s="1058"/>
      <c r="N21" s="1058"/>
      <c r="O21" s="1058"/>
      <c r="P21" s="1059"/>
      <c r="Q21" s="1069"/>
      <c r="R21" s="1070"/>
      <c r="S21" s="1070"/>
      <c r="T21" s="1070"/>
      <c r="U21" s="1070"/>
      <c r="V21" s="1070"/>
      <c r="W21" s="1070"/>
      <c r="X21" s="1070"/>
      <c r="Y21" s="1070"/>
      <c r="Z21" s="1070"/>
      <c r="AA21" s="1070"/>
      <c r="AB21" s="1070"/>
      <c r="AC21" s="1070"/>
      <c r="AD21" s="1070"/>
      <c r="AE21" s="1071"/>
      <c r="AF21" s="1063"/>
      <c r="AG21" s="1064"/>
      <c r="AH21" s="1064"/>
      <c r="AI21" s="1064"/>
      <c r="AJ21" s="1065"/>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57"/>
      <c r="C22" s="1058"/>
      <c r="D22" s="1058"/>
      <c r="E22" s="1058"/>
      <c r="F22" s="1058"/>
      <c r="G22" s="1058"/>
      <c r="H22" s="1058"/>
      <c r="I22" s="1058"/>
      <c r="J22" s="1058"/>
      <c r="K22" s="1058"/>
      <c r="L22" s="1058"/>
      <c r="M22" s="1058"/>
      <c r="N22" s="1058"/>
      <c r="O22" s="1058"/>
      <c r="P22" s="1059"/>
      <c r="Q22" s="1107"/>
      <c r="R22" s="1108"/>
      <c r="S22" s="1108"/>
      <c r="T22" s="1108"/>
      <c r="U22" s="1108"/>
      <c r="V22" s="1108"/>
      <c r="W22" s="1108"/>
      <c r="X22" s="1108"/>
      <c r="Y22" s="1108"/>
      <c r="Z22" s="1108"/>
      <c r="AA22" s="1108"/>
      <c r="AB22" s="1108"/>
      <c r="AC22" s="1108"/>
      <c r="AD22" s="1108"/>
      <c r="AE22" s="1109"/>
      <c r="AF22" s="1063"/>
      <c r="AG22" s="1064"/>
      <c r="AH22" s="1064"/>
      <c r="AI22" s="1064"/>
      <c r="AJ22" s="1065"/>
      <c r="AK22" s="1103"/>
      <c r="AL22" s="1104"/>
      <c r="AM22" s="1104"/>
      <c r="AN22" s="1104"/>
      <c r="AO22" s="1104"/>
      <c r="AP22" s="1104"/>
      <c r="AQ22" s="1104"/>
      <c r="AR22" s="1104"/>
      <c r="AS22" s="1104"/>
      <c r="AT22" s="1104"/>
      <c r="AU22" s="1105"/>
      <c r="AV22" s="1105"/>
      <c r="AW22" s="1105"/>
      <c r="AX22" s="1105"/>
      <c r="AY22" s="1106"/>
      <c r="AZ22" s="1055" t="s">
        <v>364</v>
      </c>
      <c r="BA22" s="1055"/>
      <c r="BB22" s="1055"/>
      <c r="BC22" s="1055"/>
      <c r="BD22" s="1056"/>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365</v>
      </c>
      <c r="B23" s="970" t="s">
        <v>366</v>
      </c>
      <c r="C23" s="971"/>
      <c r="D23" s="971"/>
      <c r="E23" s="971"/>
      <c r="F23" s="971"/>
      <c r="G23" s="971"/>
      <c r="H23" s="971"/>
      <c r="I23" s="971"/>
      <c r="J23" s="971"/>
      <c r="K23" s="971"/>
      <c r="L23" s="971"/>
      <c r="M23" s="971"/>
      <c r="N23" s="971"/>
      <c r="O23" s="971"/>
      <c r="P23" s="972"/>
      <c r="Q23" s="1094">
        <v>17147</v>
      </c>
      <c r="R23" s="1095"/>
      <c r="S23" s="1095"/>
      <c r="T23" s="1095"/>
      <c r="U23" s="1095"/>
      <c r="V23" s="1095">
        <v>16213</v>
      </c>
      <c r="W23" s="1095"/>
      <c r="X23" s="1095"/>
      <c r="Y23" s="1095"/>
      <c r="Z23" s="1095"/>
      <c r="AA23" s="1095">
        <v>933</v>
      </c>
      <c r="AB23" s="1095"/>
      <c r="AC23" s="1095"/>
      <c r="AD23" s="1095"/>
      <c r="AE23" s="1096"/>
      <c r="AF23" s="1097">
        <v>801</v>
      </c>
      <c r="AG23" s="1095"/>
      <c r="AH23" s="1095"/>
      <c r="AI23" s="1095"/>
      <c r="AJ23" s="1098"/>
      <c r="AK23" s="1099"/>
      <c r="AL23" s="1100"/>
      <c r="AM23" s="1100"/>
      <c r="AN23" s="1100"/>
      <c r="AO23" s="1100"/>
      <c r="AP23" s="1095">
        <v>18342</v>
      </c>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367</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368</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344</v>
      </c>
      <c r="B26" s="1022"/>
      <c r="C26" s="1022"/>
      <c r="D26" s="1022"/>
      <c r="E26" s="1022"/>
      <c r="F26" s="1022"/>
      <c r="G26" s="1022"/>
      <c r="H26" s="1022"/>
      <c r="I26" s="1022"/>
      <c r="J26" s="1022"/>
      <c r="K26" s="1022"/>
      <c r="L26" s="1022"/>
      <c r="M26" s="1022"/>
      <c r="N26" s="1022"/>
      <c r="O26" s="1022"/>
      <c r="P26" s="1023"/>
      <c r="Q26" s="1027" t="s">
        <v>369</v>
      </c>
      <c r="R26" s="1028"/>
      <c r="S26" s="1028"/>
      <c r="T26" s="1028"/>
      <c r="U26" s="1029"/>
      <c r="V26" s="1027" t="s">
        <v>370</v>
      </c>
      <c r="W26" s="1028"/>
      <c r="X26" s="1028"/>
      <c r="Y26" s="1028"/>
      <c r="Z26" s="1029"/>
      <c r="AA26" s="1027" t="s">
        <v>371</v>
      </c>
      <c r="AB26" s="1028"/>
      <c r="AC26" s="1028"/>
      <c r="AD26" s="1028"/>
      <c r="AE26" s="1028"/>
      <c r="AF26" s="1085" t="s">
        <v>372</v>
      </c>
      <c r="AG26" s="1034"/>
      <c r="AH26" s="1034"/>
      <c r="AI26" s="1034"/>
      <c r="AJ26" s="1086"/>
      <c r="AK26" s="1028" t="s">
        <v>373</v>
      </c>
      <c r="AL26" s="1028"/>
      <c r="AM26" s="1028"/>
      <c r="AN26" s="1028"/>
      <c r="AO26" s="1029"/>
      <c r="AP26" s="1027" t="s">
        <v>374</v>
      </c>
      <c r="AQ26" s="1028"/>
      <c r="AR26" s="1028"/>
      <c r="AS26" s="1028"/>
      <c r="AT26" s="1029"/>
      <c r="AU26" s="1027" t="s">
        <v>375</v>
      </c>
      <c r="AV26" s="1028"/>
      <c r="AW26" s="1028"/>
      <c r="AX26" s="1028"/>
      <c r="AY26" s="1029"/>
      <c r="AZ26" s="1027" t="s">
        <v>376</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377</v>
      </c>
      <c r="C28" s="1077"/>
      <c r="D28" s="1077"/>
      <c r="E28" s="1077"/>
      <c r="F28" s="1077"/>
      <c r="G28" s="1077"/>
      <c r="H28" s="1077"/>
      <c r="I28" s="1077"/>
      <c r="J28" s="1077"/>
      <c r="K28" s="1077"/>
      <c r="L28" s="1077"/>
      <c r="M28" s="1077"/>
      <c r="N28" s="1077"/>
      <c r="O28" s="1077"/>
      <c r="P28" s="1078"/>
      <c r="Q28" s="1079">
        <v>4241</v>
      </c>
      <c r="R28" s="1080"/>
      <c r="S28" s="1080"/>
      <c r="T28" s="1080"/>
      <c r="U28" s="1080"/>
      <c r="V28" s="1080">
        <v>3957</v>
      </c>
      <c r="W28" s="1080"/>
      <c r="X28" s="1080"/>
      <c r="Y28" s="1080"/>
      <c r="Z28" s="1080"/>
      <c r="AA28" s="1080">
        <v>285</v>
      </c>
      <c r="AB28" s="1080"/>
      <c r="AC28" s="1080"/>
      <c r="AD28" s="1080"/>
      <c r="AE28" s="1081"/>
      <c r="AF28" s="1082">
        <v>285</v>
      </c>
      <c r="AG28" s="1080"/>
      <c r="AH28" s="1080"/>
      <c r="AI28" s="1080"/>
      <c r="AJ28" s="1083"/>
      <c r="AK28" s="1084">
        <v>284</v>
      </c>
      <c r="AL28" s="1072"/>
      <c r="AM28" s="1072"/>
      <c r="AN28" s="1072"/>
      <c r="AO28" s="1072"/>
      <c r="AP28" s="1072" t="s">
        <v>483</v>
      </c>
      <c r="AQ28" s="1072"/>
      <c r="AR28" s="1072"/>
      <c r="AS28" s="1072"/>
      <c r="AT28" s="1072"/>
      <c r="AU28" s="1072" t="s">
        <v>483</v>
      </c>
      <c r="AV28" s="1072"/>
      <c r="AW28" s="1072"/>
      <c r="AX28" s="1072"/>
      <c r="AY28" s="1072"/>
      <c r="AZ28" s="1073" t="s">
        <v>483</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57" t="s">
        <v>378</v>
      </c>
      <c r="C29" s="1058"/>
      <c r="D29" s="1058"/>
      <c r="E29" s="1058"/>
      <c r="F29" s="1058"/>
      <c r="G29" s="1058"/>
      <c r="H29" s="1058"/>
      <c r="I29" s="1058"/>
      <c r="J29" s="1058"/>
      <c r="K29" s="1058"/>
      <c r="L29" s="1058"/>
      <c r="M29" s="1058"/>
      <c r="N29" s="1058"/>
      <c r="O29" s="1058"/>
      <c r="P29" s="1059"/>
      <c r="Q29" s="1069">
        <v>3290</v>
      </c>
      <c r="R29" s="1070"/>
      <c r="S29" s="1070"/>
      <c r="T29" s="1070"/>
      <c r="U29" s="1070"/>
      <c r="V29" s="1070">
        <v>3203</v>
      </c>
      <c r="W29" s="1070"/>
      <c r="X29" s="1070"/>
      <c r="Y29" s="1070"/>
      <c r="Z29" s="1070"/>
      <c r="AA29" s="1070">
        <v>88</v>
      </c>
      <c r="AB29" s="1070"/>
      <c r="AC29" s="1070"/>
      <c r="AD29" s="1070"/>
      <c r="AE29" s="1071"/>
      <c r="AF29" s="1063">
        <v>88</v>
      </c>
      <c r="AG29" s="1064"/>
      <c r="AH29" s="1064"/>
      <c r="AI29" s="1064"/>
      <c r="AJ29" s="1065"/>
      <c r="AK29" s="1006">
        <v>483</v>
      </c>
      <c r="AL29" s="997"/>
      <c r="AM29" s="997"/>
      <c r="AN29" s="997"/>
      <c r="AO29" s="997"/>
      <c r="AP29" s="997" t="s">
        <v>483</v>
      </c>
      <c r="AQ29" s="997"/>
      <c r="AR29" s="997"/>
      <c r="AS29" s="997"/>
      <c r="AT29" s="997"/>
      <c r="AU29" s="997" t="s">
        <v>483</v>
      </c>
      <c r="AV29" s="997"/>
      <c r="AW29" s="997"/>
      <c r="AX29" s="997"/>
      <c r="AY29" s="997"/>
      <c r="AZ29" s="1068" t="s">
        <v>483</v>
      </c>
      <c r="BA29" s="1068"/>
      <c r="BB29" s="1068"/>
      <c r="BC29" s="1068"/>
      <c r="BD29" s="1068"/>
      <c r="BE29" s="1052"/>
      <c r="BF29" s="1052"/>
      <c r="BG29" s="1052"/>
      <c r="BH29" s="1052"/>
      <c r="BI29" s="1053"/>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57" t="s">
        <v>379</v>
      </c>
      <c r="C30" s="1058"/>
      <c r="D30" s="1058"/>
      <c r="E30" s="1058"/>
      <c r="F30" s="1058"/>
      <c r="G30" s="1058"/>
      <c r="H30" s="1058"/>
      <c r="I30" s="1058"/>
      <c r="J30" s="1058"/>
      <c r="K30" s="1058"/>
      <c r="L30" s="1058"/>
      <c r="M30" s="1058"/>
      <c r="N30" s="1058"/>
      <c r="O30" s="1058"/>
      <c r="P30" s="1059"/>
      <c r="Q30" s="1069">
        <v>406</v>
      </c>
      <c r="R30" s="1070"/>
      <c r="S30" s="1070"/>
      <c r="T30" s="1070"/>
      <c r="U30" s="1070"/>
      <c r="V30" s="1070">
        <v>404</v>
      </c>
      <c r="W30" s="1070"/>
      <c r="X30" s="1070"/>
      <c r="Y30" s="1070"/>
      <c r="Z30" s="1070"/>
      <c r="AA30" s="1070">
        <v>1</v>
      </c>
      <c r="AB30" s="1070"/>
      <c r="AC30" s="1070"/>
      <c r="AD30" s="1070"/>
      <c r="AE30" s="1071"/>
      <c r="AF30" s="1063">
        <v>1</v>
      </c>
      <c r="AG30" s="1064"/>
      <c r="AH30" s="1064"/>
      <c r="AI30" s="1064"/>
      <c r="AJ30" s="1065"/>
      <c r="AK30" s="1006">
        <v>131</v>
      </c>
      <c r="AL30" s="997"/>
      <c r="AM30" s="997"/>
      <c r="AN30" s="997"/>
      <c r="AO30" s="997"/>
      <c r="AP30" s="997" t="s">
        <v>483</v>
      </c>
      <c r="AQ30" s="997"/>
      <c r="AR30" s="997"/>
      <c r="AS30" s="997"/>
      <c r="AT30" s="997"/>
      <c r="AU30" s="997" t="s">
        <v>483</v>
      </c>
      <c r="AV30" s="997"/>
      <c r="AW30" s="997"/>
      <c r="AX30" s="997"/>
      <c r="AY30" s="997"/>
      <c r="AZ30" s="1068" t="s">
        <v>483</v>
      </c>
      <c r="BA30" s="1068"/>
      <c r="BB30" s="1068"/>
      <c r="BC30" s="1068"/>
      <c r="BD30" s="1068"/>
      <c r="BE30" s="1052"/>
      <c r="BF30" s="1052"/>
      <c r="BG30" s="1052"/>
      <c r="BH30" s="1052"/>
      <c r="BI30" s="1053"/>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57" t="s">
        <v>380</v>
      </c>
      <c r="C31" s="1058"/>
      <c r="D31" s="1058"/>
      <c r="E31" s="1058"/>
      <c r="F31" s="1058"/>
      <c r="G31" s="1058"/>
      <c r="H31" s="1058"/>
      <c r="I31" s="1058"/>
      <c r="J31" s="1058"/>
      <c r="K31" s="1058"/>
      <c r="L31" s="1058"/>
      <c r="M31" s="1058"/>
      <c r="N31" s="1058"/>
      <c r="O31" s="1058"/>
      <c r="P31" s="1059"/>
      <c r="Q31" s="1069">
        <v>734</v>
      </c>
      <c r="R31" s="1070"/>
      <c r="S31" s="1070"/>
      <c r="T31" s="1070"/>
      <c r="U31" s="1070"/>
      <c r="V31" s="1070">
        <v>659</v>
      </c>
      <c r="W31" s="1070"/>
      <c r="X31" s="1070"/>
      <c r="Y31" s="1070"/>
      <c r="Z31" s="1070"/>
      <c r="AA31" s="1070">
        <v>75</v>
      </c>
      <c r="AB31" s="1070"/>
      <c r="AC31" s="1070"/>
      <c r="AD31" s="1070"/>
      <c r="AE31" s="1071"/>
      <c r="AF31" s="1063">
        <v>525</v>
      </c>
      <c r="AG31" s="1064"/>
      <c r="AH31" s="1064"/>
      <c r="AI31" s="1064"/>
      <c r="AJ31" s="1065"/>
      <c r="AK31" s="1006">
        <v>242</v>
      </c>
      <c r="AL31" s="997"/>
      <c r="AM31" s="997"/>
      <c r="AN31" s="997"/>
      <c r="AO31" s="997"/>
      <c r="AP31" s="997">
        <v>2982</v>
      </c>
      <c r="AQ31" s="997"/>
      <c r="AR31" s="997"/>
      <c r="AS31" s="997"/>
      <c r="AT31" s="997"/>
      <c r="AU31" s="997">
        <v>1524</v>
      </c>
      <c r="AV31" s="997"/>
      <c r="AW31" s="997"/>
      <c r="AX31" s="997"/>
      <c r="AY31" s="997"/>
      <c r="AZ31" s="1068" t="s">
        <v>483</v>
      </c>
      <c r="BA31" s="1068"/>
      <c r="BB31" s="1068"/>
      <c r="BC31" s="1068"/>
      <c r="BD31" s="1068"/>
      <c r="BE31" s="1052" t="s">
        <v>544</v>
      </c>
      <c r="BF31" s="1052"/>
      <c r="BG31" s="1052"/>
      <c r="BH31" s="1052"/>
      <c r="BI31" s="1053"/>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57" t="s">
        <v>381</v>
      </c>
      <c r="C32" s="1058"/>
      <c r="D32" s="1058"/>
      <c r="E32" s="1058"/>
      <c r="F32" s="1058"/>
      <c r="G32" s="1058"/>
      <c r="H32" s="1058"/>
      <c r="I32" s="1058"/>
      <c r="J32" s="1058"/>
      <c r="K32" s="1058"/>
      <c r="L32" s="1058"/>
      <c r="M32" s="1058"/>
      <c r="N32" s="1058"/>
      <c r="O32" s="1058"/>
      <c r="P32" s="1059"/>
      <c r="Q32" s="1069">
        <v>3741</v>
      </c>
      <c r="R32" s="1070"/>
      <c r="S32" s="1070"/>
      <c r="T32" s="1070"/>
      <c r="U32" s="1070"/>
      <c r="V32" s="1070">
        <v>3868</v>
      </c>
      <c r="W32" s="1070"/>
      <c r="X32" s="1070"/>
      <c r="Y32" s="1070"/>
      <c r="Z32" s="1070"/>
      <c r="AA32" s="1070">
        <v>-127</v>
      </c>
      <c r="AB32" s="1070"/>
      <c r="AC32" s="1070"/>
      <c r="AD32" s="1070"/>
      <c r="AE32" s="1071"/>
      <c r="AF32" s="1063">
        <v>1301</v>
      </c>
      <c r="AG32" s="1064"/>
      <c r="AH32" s="1064"/>
      <c r="AI32" s="1064"/>
      <c r="AJ32" s="1065"/>
      <c r="AK32" s="1006">
        <v>851</v>
      </c>
      <c r="AL32" s="997"/>
      <c r="AM32" s="997"/>
      <c r="AN32" s="997"/>
      <c r="AO32" s="997"/>
      <c r="AP32" s="997">
        <v>3427</v>
      </c>
      <c r="AQ32" s="997"/>
      <c r="AR32" s="997"/>
      <c r="AS32" s="997"/>
      <c r="AT32" s="997"/>
      <c r="AU32" s="997">
        <v>2097</v>
      </c>
      <c r="AV32" s="997"/>
      <c r="AW32" s="997"/>
      <c r="AX32" s="997"/>
      <c r="AY32" s="997"/>
      <c r="AZ32" s="1068" t="s">
        <v>483</v>
      </c>
      <c r="BA32" s="1068"/>
      <c r="BB32" s="1068"/>
      <c r="BC32" s="1068"/>
      <c r="BD32" s="1068"/>
      <c r="BE32" s="1052" t="s">
        <v>544</v>
      </c>
      <c r="BF32" s="1052"/>
      <c r="BG32" s="1052"/>
      <c r="BH32" s="1052"/>
      <c r="BI32" s="1053"/>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57" t="s">
        <v>382</v>
      </c>
      <c r="C33" s="1058"/>
      <c r="D33" s="1058"/>
      <c r="E33" s="1058"/>
      <c r="F33" s="1058"/>
      <c r="G33" s="1058"/>
      <c r="H33" s="1058"/>
      <c r="I33" s="1058"/>
      <c r="J33" s="1058"/>
      <c r="K33" s="1058"/>
      <c r="L33" s="1058"/>
      <c r="M33" s="1058"/>
      <c r="N33" s="1058"/>
      <c r="O33" s="1058"/>
      <c r="P33" s="1059"/>
      <c r="Q33" s="1069">
        <v>933</v>
      </c>
      <c r="R33" s="1070"/>
      <c r="S33" s="1070"/>
      <c r="T33" s="1070"/>
      <c r="U33" s="1070"/>
      <c r="V33" s="1070">
        <v>584</v>
      </c>
      <c r="W33" s="1070"/>
      <c r="X33" s="1070"/>
      <c r="Y33" s="1070"/>
      <c r="Z33" s="1070"/>
      <c r="AA33" s="1070">
        <v>349</v>
      </c>
      <c r="AB33" s="1070"/>
      <c r="AC33" s="1070"/>
      <c r="AD33" s="1070"/>
      <c r="AE33" s="1071"/>
      <c r="AF33" s="1063">
        <v>436</v>
      </c>
      <c r="AG33" s="1064"/>
      <c r="AH33" s="1064"/>
      <c r="AI33" s="1064"/>
      <c r="AJ33" s="1065"/>
      <c r="AK33" s="1006">
        <v>550</v>
      </c>
      <c r="AL33" s="997"/>
      <c r="AM33" s="997"/>
      <c r="AN33" s="997"/>
      <c r="AO33" s="997"/>
      <c r="AP33" s="997">
        <v>2845</v>
      </c>
      <c r="AQ33" s="997"/>
      <c r="AR33" s="997"/>
      <c r="AS33" s="997"/>
      <c r="AT33" s="997"/>
      <c r="AU33" s="997">
        <v>2507</v>
      </c>
      <c r="AV33" s="997"/>
      <c r="AW33" s="997"/>
      <c r="AX33" s="997"/>
      <c r="AY33" s="997"/>
      <c r="AZ33" s="1068" t="s">
        <v>483</v>
      </c>
      <c r="BA33" s="1068"/>
      <c r="BB33" s="1068"/>
      <c r="BC33" s="1068"/>
      <c r="BD33" s="1068"/>
      <c r="BE33" s="1052" t="s">
        <v>544</v>
      </c>
      <c r="BF33" s="1052"/>
      <c r="BG33" s="1052"/>
      <c r="BH33" s="1052"/>
      <c r="BI33" s="1053"/>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57" t="s">
        <v>383</v>
      </c>
      <c r="C34" s="1058"/>
      <c r="D34" s="1058"/>
      <c r="E34" s="1058"/>
      <c r="F34" s="1058"/>
      <c r="G34" s="1058"/>
      <c r="H34" s="1058"/>
      <c r="I34" s="1058"/>
      <c r="J34" s="1058"/>
      <c r="K34" s="1058"/>
      <c r="L34" s="1058"/>
      <c r="M34" s="1058"/>
      <c r="N34" s="1058"/>
      <c r="O34" s="1058"/>
      <c r="P34" s="1059"/>
      <c r="Q34" s="1069">
        <v>212</v>
      </c>
      <c r="R34" s="1070"/>
      <c r="S34" s="1070"/>
      <c r="T34" s="1070"/>
      <c r="U34" s="1070"/>
      <c r="V34" s="1070">
        <v>212</v>
      </c>
      <c r="W34" s="1070"/>
      <c r="X34" s="1070"/>
      <c r="Y34" s="1070"/>
      <c r="Z34" s="1070"/>
      <c r="AA34" s="1070" t="s">
        <v>483</v>
      </c>
      <c r="AB34" s="1070"/>
      <c r="AC34" s="1070"/>
      <c r="AD34" s="1070"/>
      <c r="AE34" s="1071"/>
      <c r="AF34" s="1063" t="s">
        <v>483</v>
      </c>
      <c r="AG34" s="1064"/>
      <c r="AH34" s="1064"/>
      <c r="AI34" s="1064"/>
      <c r="AJ34" s="1065"/>
      <c r="AK34" s="1006">
        <v>167</v>
      </c>
      <c r="AL34" s="997"/>
      <c r="AM34" s="997"/>
      <c r="AN34" s="997"/>
      <c r="AO34" s="997"/>
      <c r="AP34" s="997">
        <v>960</v>
      </c>
      <c r="AQ34" s="997"/>
      <c r="AR34" s="997"/>
      <c r="AS34" s="997"/>
      <c r="AT34" s="997"/>
      <c r="AU34" s="997">
        <v>840</v>
      </c>
      <c r="AV34" s="997"/>
      <c r="AW34" s="997"/>
      <c r="AX34" s="997"/>
      <c r="AY34" s="997"/>
      <c r="AZ34" s="1068" t="s">
        <v>483</v>
      </c>
      <c r="BA34" s="1068"/>
      <c r="BB34" s="1068"/>
      <c r="BC34" s="1068"/>
      <c r="BD34" s="1068"/>
      <c r="BE34" s="1052" t="s">
        <v>545</v>
      </c>
      <c r="BF34" s="1052"/>
      <c r="BG34" s="1052"/>
      <c r="BH34" s="1052"/>
      <c r="BI34" s="1053"/>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57" t="s">
        <v>384</v>
      </c>
      <c r="C35" s="1058"/>
      <c r="D35" s="1058"/>
      <c r="E35" s="1058"/>
      <c r="F35" s="1058"/>
      <c r="G35" s="1058"/>
      <c r="H35" s="1058"/>
      <c r="I35" s="1058"/>
      <c r="J35" s="1058"/>
      <c r="K35" s="1058"/>
      <c r="L35" s="1058"/>
      <c r="M35" s="1058"/>
      <c r="N35" s="1058"/>
      <c r="O35" s="1058"/>
      <c r="P35" s="1059"/>
      <c r="Q35" s="1069">
        <v>698</v>
      </c>
      <c r="R35" s="1070"/>
      <c r="S35" s="1070"/>
      <c r="T35" s="1070"/>
      <c r="U35" s="1070"/>
      <c r="V35" s="1070">
        <v>586</v>
      </c>
      <c r="W35" s="1070"/>
      <c r="X35" s="1070"/>
      <c r="Y35" s="1070"/>
      <c r="Z35" s="1070"/>
      <c r="AA35" s="1070">
        <v>111</v>
      </c>
      <c r="AB35" s="1070"/>
      <c r="AC35" s="1070"/>
      <c r="AD35" s="1070"/>
      <c r="AE35" s="1071"/>
      <c r="AF35" s="1063">
        <v>111</v>
      </c>
      <c r="AG35" s="1064"/>
      <c r="AH35" s="1064"/>
      <c r="AI35" s="1064"/>
      <c r="AJ35" s="1065"/>
      <c r="AK35" s="1006">
        <v>95</v>
      </c>
      <c r="AL35" s="997"/>
      <c r="AM35" s="997"/>
      <c r="AN35" s="997"/>
      <c r="AO35" s="997"/>
      <c r="AP35" s="997" t="s">
        <v>483</v>
      </c>
      <c r="AQ35" s="997"/>
      <c r="AR35" s="997"/>
      <c r="AS35" s="997"/>
      <c r="AT35" s="997"/>
      <c r="AU35" s="997" t="s">
        <v>483</v>
      </c>
      <c r="AV35" s="997"/>
      <c r="AW35" s="997"/>
      <c r="AX35" s="997"/>
      <c r="AY35" s="997"/>
      <c r="AZ35" s="1068" t="s">
        <v>483</v>
      </c>
      <c r="BA35" s="1068"/>
      <c r="BB35" s="1068"/>
      <c r="BC35" s="1068"/>
      <c r="BD35" s="1068"/>
      <c r="BE35" s="1052" t="s">
        <v>545</v>
      </c>
      <c r="BF35" s="1052"/>
      <c r="BG35" s="1052"/>
      <c r="BH35" s="1052"/>
      <c r="BI35" s="1053"/>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57"/>
      <c r="C36" s="1058"/>
      <c r="D36" s="1058"/>
      <c r="E36" s="1058"/>
      <c r="F36" s="1058"/>
      <c r="G36" s="1058"/>
      <c r="H36" s="1058"/>
      <c r="I36" s="1058"/>
      <c r="J36" s="1058"/>
      <c r="K36" s="1058"/>
      <c r="L36" s="1058"/>
      <c r="M36" s="1058"/>
      <c r="N36" s="1058"/>
      <c r="O36" s="1058"/>
      <c r="P36" s="1059"/>
      <c r="Q36" s="1069"/>
      <c r="R36" s="1070"/>
      <c r="S36" s="1070"/>
      <c r="T36" s="1070"/>
      <c r="U36" s="1070"/>
      <c r="V36" s="1070"/>
      <c r="W36" s="1070"/>
      <c r="X36" s="1070"/>
      <c r="Y36" s="1070"/>
      <c r="Z36" s="1070"/>
      <c r="AA36" s="1070"/>
      <c r="AB36" s="1070"/>
      <c r="AC36" s="1070"/>
      <c r="AD36" s="1070"/>
      <c r="AE36" s="1071"/>
      <c r="AF36" s="1063"/>
      <c r="AG36" s="1064"/>
      <c r="AH36" s="1064"/>
      <c r="AI36" s="1064"/>
      <c r="AJ36" s="1065"/>
      <c r="AK36" s="1006"/>
      <c r="AL36" s="997"/>
      <c r="AM36" s="997"/>
      <c r="AN36" s="997"/>
      <c r="AO36" s="997"/>
      <c r="AP36" s="997"/>
      <c r="AQ36" s="997"/>
      <c r="AR36" s="997"/>
      <c r="AS36" s="997"/>
      <c r="AT36" s="997"/>
      <c r="AU36" s="997"/>
      <c r="AV36" s="997"/>
      <c r="AW36" s="997"/>
      <c r="AX36" s="997"/>
      <c r="AY36" s="997"/>
      <c r="AZ36" s="1068"/>
      <c r="BA36" s="1068"/>
      <c r="BB36" s="1068"/>
      <c r="BC36" s="1068"/>
      <c r="BD36" s="1068"/>
      <c r="BE36" s="1052"/>
      <c r="BF36" s="1052"/>
      <c r="BG36" s="1052"/>
      <c r="BH36" s="1052"/>
      <c r="BI36" s="1053"/>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57"/>
      <c r="C37" s="1058"/>
      <c r="D37" s="1058"/>
      <c r="E37" s="1058"/>
      <c r="F37" s="1058"/>
      <c r="G37" s="1058"/>
      <c r="H37" s="1058"/>
      <c r="I37" s="1058"/>
      <c r="J37" s="1058"/>
      <c r="K37" s="1058"/>
      <c r="L37" s="1058"/>
      <c r="M37" s="1058"/>
      <c r="N37" s="1058"/>
      <c r="O37" s="1058"/>
      <c r="P37" s="1059"/>
      <c r="Q37" s="1069"/>
      <c r="R37" s="1070"/>
      <c r="S37" s="1070"/>
      <c r="T37" s="1070"/>
      <c r="U37" s="1070"/>
      <c r="V37" s="1070"/>
      <c r="W37" s="1070"/>
      <c r="X37" s="1070"/>
      <c r="Y37" s="1070"/>
      <c r="Z37" s="1070"/>
      <c r="AA37" s="1070"/>
      <c r="AB37" s="1070"/>
      <c r="AC37" s="1070"/>
      <c r="AD37" s="1070"/>
      <c r="AE37" s="1071"/>
      <c r="AF37" s="1063"/>
      <c r="AG37" s="1064"/>
      <c r="AH37" s="1064"/>
      <c r="AI37" s="1064"/>
      <c r="AJ37" s="1065"/>
      <c r="AK37" s="1006"/>
      <c r="AL37" s="997"/>
      <c r="AM37" s="997"/>
      <c r="AN37" s="997"/>
      <c r="AO37" s="997"/>
      <c r="AP37" s="997"/>
      <c r="AQ37" s="997"/>
      <c r="AR37" s="997"/>
      <c r="AS37" s="997"/>
      <c r="AT37" s="997"/>
      <c r="AU37" s="997"/>
      <c r="AV37" s="997"/>
      <c r="AW37" s="997"/>
      <c r="AX37" s="997"/>
      <c r="AY37" s="997"/>
      <c r="AZ37" s="1068"/>
      <c r="BA37" s="1068"/>
      <c r="BB37" s="1068"/>
      <c r="BC37" s="1068"/>
      <c r="BD37" s="1068"/>
      <c r="BE37" s="1052"/>
      <c r="BF37" s="1052"/>
      <c r="BG37" s="1052"/>
      <c r="BH37" s="1052"/>
      <c r="BI37" s="1053"/>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57"/>
      <c r="C38" s="1058"/>
      <c r="D38" s="1058"/>
      <c r="E38" s="1058"/>
      <c r="F38" s="1058"/>
      <c r="G38" s="1058"/>
      <c r="H38" s="1058"/>
      <c r="I38" s="1058"/>
      <c r="J38" s="1058"/>
      <c r="K38" s="1058"/>
      <c r="L38" s="1058"/>
      <c r="M38" s="1058"/>
      <c r="N38" s="1058"/>
      <c r="O38" s="1058"/>
      <c r="P38" s="1059"/>
      <c r="Q38" s="1069"/>
      <c r="R38" s="1070"/>
      <c r="S38" s="1070"/>
      <c r="T38" s="1070"/>
      <c r="U38" s="1070"/>
      <c r="V38" s="1070"/>
      <c r="W38" s="1070"/>
      <c r="X38" s="1070"/>
      <c r="Y38" s="1070"/>
      <c r="Z38" s="1070"/>
      <c r="AA38" s="1070"/>
      <c r="AB38" s="1070"/>
      <c r="AC38" s="1070"/>
      <c r="AD38" s="1070"/>
      <c r="AE38" s="1071"/>
      <c r="AF38" s="1063"/>
      <c r="AG38" s="1064"/>
      <c r="AH38" s="1064"/>
      <c r="AI38" s="1064"/>
      <c r="AJ38" s="1065"/>
      <c r="AK38" s="1006"/>
      <c r="AL38" s="997"/>
      <c r="AM38" s="997"/>
      <c r="AN38" s="997"/>
      <c r="AO38" s="997"/>
      <c r="AP38" s="997"/>
      <c r="AQ38" s="997"/>
      <c r="AR38" s="997"/>
      <c r="AS38" s="997"/>
      <c r="AT38" s="997"/>
      <c r="AU38" s="997"/>
      <c r="AV38" s="997"/>
      <c r="AW38" s="997"/>
      <c r="AX38" s="997"/>
      <c r="AY38" s="997"/>
      <c r="AZ38" s="1068"/>
      <c r="BA38" s="1068"/>
      <c r="BB38" s="1068"/>
      <c r="BC38" s="1068"/>
      <c r="BD38" s="1068"/>
      <c r="BE38" s="1052"/>
      <c r="BF38" s="1052"/>
      <c r="BG38" s="1052"/>
      <c r="BH38" s="1052"/>
      <c r="BI38" s="1053"/>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57"/>
      <c r="C39" s="1058"/>
      <c r="D39" s="1058"/>
      <c r="E39" s="1058"/>
      <c r="F39" s="1058"/>
      <c r="G39" s="1058"/>
      <c r="H39" s="1058"/>
      <c r="I39" s="1058"/>
      <c r="J39" s="1058"/>
      <c r="K39" s="1058"/>
      <c r="L39" s="1058"/>
      <c r="M39" s="1058"/>
      <c r="N39" s="1058"/>
      <c r="O39" s="1058"/>
      <c r="P39" s="1059"/>
      <c r="Q39" s="1069"/>
      <c r="R39" s="1070"/>
      <c r="S39" s="1070"/>
      <c r="T39" s="1070"/>
      <c r="U39" s="1070"/>
      <c r="V39" s="1070"/>
      <c r="W39" s="1070"/>
      <c r="X39" s="1070"/>
      <c r="Y39" s="1070"/>
      <c r="Z39" s="1070"/>
      <c r="AA39" s="1070"/>
      <c r="AB39" s="1070"/>
      <c r="AC39" s="1070"/>
      <c r="AD39" s="1070"/>
      <c r="AE39" s="1071"/>
      <c r="AF39" s="1063"/>
      <c r="AG39" s="1064"/>
      <c r="AH39" s="1064"/>
      <c r="AI39" s="1064"/>
      <c r="AJ39" s="1065"/>
      <c r="AK39" s="1006"/>
      <c r="AL39" s="997"/>
      <c r="AM39" s="997"/>
      <c r="AN39" s="997"/>
      <c r="AO39" s="997"/>
      <c r="AP39" s="997"/>
      <c r="AQ39" s="997"/>
      <c r="AR39" s="997"/>
      <c r="AS39" s="997"/>
      <c r="AT39" s="997"/>
      <c r="AU39" s="997"/>
      <c r="AV39" s="997"/>
      <c r="AW39" s="997"/>
      <c r="AX39" s="997"/>
      <c r="AY39" s="997"/>
      <c r="AZ39" s="1068"/>
      <c r="BA39" s="1068"/>
      <c r="BB39" s="1068"/>
      <c r="BC39" s="1068"/>
      <c r="BD39" s="1068"/>
      <c r="BE39" s="1052"/>
      <c r="BF39" s="1052"/>
      <c r="BG39" s="1052"/>
      <c r="BH39" s="1052"/>
      <c r="BI39" s="1053"/>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57"/>
      <c r="C40" s="1058"/>
      <c r="D40" s="1058"/>
      <c r="E40" s="1058"/>
      <c r="F40" s="1058"/>
      <c r="G40" s="1058"/>
      <c r="H40" s="1058"/>
      <c r="I40" s="1058"/>
      <c r="J40" s="1058"/>
      <c r="K40" s="1058"/>
      <c r="L40" s="1058"/>
      <c r="M40" s="1058"/>
      <c r="N40" s="1058"/>
      <c r="O40" s="1058"/>
      <c r="P40" s="1059"/>
      <c r="Q40" s="1069"/>
      <c r="R40" s="1070"/>
      <c r="S40" s="1070"/>
      <c r="T40" s="1070"/>
      <c r="U40" s="1070"/>
      <c r="V40" s="1070"/>
      <c r="W40" s="1070"/>
      <c r="X40" s="1070"/>
      <c r="Y40" s="1070"/>
      <c r="Z40" s="1070"/>
      <c r="AA40" s="1070"/>
      <c r="AB40" s="1070"/>
      <c r="AC40" s="1070"/>
      <c r="AD40" s="1070"/>
      <c r="AE40" s="1071"/>
      <c r="AF40" s="1063"/>
      <c r="AG40" s="1064"/>
      <c r="AH40" s="1064"/>
      <c r="AI40" s="1064"/>
      <c r="AJ40" s="1065"/>
      <c r="AK40" s="1006"/>
      <c r="AL40" s="997"/>
      <c r="AM40" s="997"/>
      <c r="AN40" s="997"/>
      <c r="AO40" s="997"/>
      <c r="AP40" s="997"/>
      <c r="AQ40" s="997"/>
      <c r="AR40" s="997"/>
      <c r="AS40" s="997"/>
      <c r="AT40" s="997"/>
      <c r="AU40" s="997"/>
      <c r="AV40" s="997"/>
      <c r="AW40" s="997"/>
      <c r="AX40" s="997"/>
      <c r="AY40" s="997"/>
      <c r="AZ40" s="1068"/>
      <c r="BA40" s="1068"/>
      <c r="BB40" s="1068"/>
      <c r="BC40" s="1068"/>
      <c r="BD40" s="1068"/>
      <c r="BE40" s="1052"/>
      <c r="BF40" s="1052"/>
      <c r="BG40" s="1052"/>
      <c r="BH40" s="1052"/>
      <c r="BI40" s="1053"/>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57"/>
      <c r="C41" s="1058"/>
      <c r="D41" s="1058"/>
      <c r="E41" s="1058"/>
      <c r="F41" s="1058"/>
      <c r="G41" s="1058"/>
      <c r="H41" s="1058"/>
      <c r="I41" s="1058"/>
      <c r="J41" s="1058"/>
      <c r="K41" s="1058"/>
      <c r="L41" s="1058"/>
      <c r="M41" s="1058"/>
      <c r="N41" s="1058"/>
      <c r="O41" s="1058"/>
      <c r="P41" s="1059"/>
      <c r="Q41" s="1069"/>
      <c r="R41" s="1070"/>
      <c r="S41" s="1070"/>
      <c r="T41" s="1070"/>
      <c r="U41" s="1070"/>
      <c r="V41" s="1070"/>
      <c r="W41" s="1070"/>
      <c r="X41" s="1070"/>
      <c r="Y41" s="1070"/>
      <c r="Z41" s="1070"/>
      <c r="AA41" s="1070"/>
      <c r="AB41" s="1070"/>
      <c r="AC41" s="1070"/>
      <c r="AD41" s="1070"/>
      <c r="AE41" s="1071"/>
      <c r="AF41" s="1063"/>
      <c r="AG41" s="1064"/>
      <c r="AH41" s="1064"/>
      <c r="AI41" s="1064"/>
      <c r="AJ41" s="1065"/>
      <c r="AK41" s="1006"/>
      <c r="AL41" s="997"/>
      <c r="AM41" s="997"/>
      <c r="AN41" s="997"/>
      <c r="AO41" s="997"/>
      <c r="AP41" s="997"/>
      <c r="AQ41" s="997"/>
      <c r="AR41" s="997"/>
      <c r="AS41" s="997"/>
      <c r="AT41" s="997"/>
      <c r="AU41" s="997"/>
      <c r="AV41" s="997"/>
      <c r="AW41" s="997"/>
      <c r="AX41" s="997"/>
      <c r="AY41" s="997"/>
      <c r="AZ41" s="1068"/>
      <c r="BA41" s="1068"/>
      <c r="BB41" s="1068"/>
      <c r="BC41" s="1068"/>
      <c r="BD41" s="1068"/>
      <c r="BE41" s="1052"/>
      <c r="BF41" s="1052"/>
      <c r="BG41" s="1052"/>
      <c r="BH41" s="1052"/>
      <c r="BI41" s="1053"/>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57"/>
      <c r="C42" s="1058"/>
      <c r="D42" s="1058"/>
      <c r="E42" s="1058"/>
      <c r="F42" s="1058"/>
      <c r="G42" s="1058"/>
      <c r="H42" s="1058"/>
      <c r="I42" s="1058"/>
      <c r="J42" s="1058"/>
      <c r="K42" s="1058"/>
      <c r="L42" s="1058"/>
      <c r="M42" s="1058"/>
      <c r="N42" s="1058"/>
      <c r="O42" s="1058"/>
      <c r="P42" s="1059"/>
      <c r="Q42" s="1069"/>
      <c r="R42" s="1070"/>
      <c r="S42" s="1070"/>
      <c r="T42" s="1070"/>
      <c r="U42" s="1070"/>
      <c r="V42" s="1070"/>
      <c r="W42" s="1070"/>
      <c r="X42" s="1070"/>
      <c r="Y42" s="1070"/>
      <c r="Z42" s="1070"/>
      <c r="AA42" s="1070"/>
      <c r="AB42" s="1070"/>
      <c r="AC42" s="1070"/>
      <c r="AD42" s="1070"/>
      <c r="AE42" s="1071"/>
      <c r="AF42" s="1063"/>
      <c r="AG42" s="1064"/>
      <c r="AH42" s="1064"/>
      <c r="AI42" s="1064"/>
      <c r="AJ42" s="1065"/>
      <c r="AK42" s="1006"/>
      <c r="AL42" s="997"/>
      <c r="AM42" s="997"/>
      <c r="AN42" s="997"/>
      <c r="AO42" s="997"/>
      <c r="AP42" s="997"/>
      <c r="AQ42" s="997"/>
      <c r="AR42" s="997"/>
      <c r="AS42" s="997"/>
      <c r="AT42" s="997"/>
      <c r="AU42" s="997"/>
      <c r="AV42" s="997"/>
      <c r="AW42" s="997"/>
      <c r="AX42" s="997"/>
      <c r="AY42" s="997"/>
      <c r="AZ42" s="1068"/>
      <c r="BA42" s="1068"/>
      <c r="BB42" s="1068"/>
      <c r="BC42" s="1068"/>
      <c r="BD42" s="1068"/>
      <c r="BE42" s="1052"/>
      <c r="BF42" s="1052"/>
      <c r="BG42" s="1052"/>
      <c r="BH42" s="1052"/>
      <c r="BI42" s="1053"/>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57"/>
      <c r="C43" s="1058"/>
      <c r="D43" s="1058"/>
      <c r="E43" s="1058"/>
      <c r="F43" s="1058"/>
      <c r="G43" s="1058"/>
      <c r="H43" s="1058"/>
      <c r="I43" s="1058"/>
      <c r="J43" s="1058"/>
      <c r="K43" s="1058"/>
      <c r="L43" s="1058"/>
      <c r="M43" s="1058"/>
      <c r="N43" s="1058"/>
      <c r="O43" s="1058"/>
      <c r="P43" s="1059"/>
      <c r="Q43" s="1069"/>
      <c r="R43" s="1070"/>
      <c r="S43" s="1070"/>
      <c r="T43" s="1070"/>
      <c r="U43" s="1070"/>
      <c r="V43" s="1070"/>
      <c r="W43" s="1070"/>
      <c r="X43" s="1070"/>
      <c r="Y43" s="1070"/>
      <c r="Z43" s="1070"/>
      <c r="AA43" s="1070"/>
      <c r="AB43" s="1070"/>
      <c r="AC43" s="1070"/>
      <c r="AD43" s="1070"/>
      <c r="AE43" s="1071"/>
      <c r="AF43" s="1063"/>
      <c r="AG43" s="1064"/>
      <c r="AH43" s="1064"/>
      <c r="AI43" s="1064"/>
      <c r="AJ43" s="1065"/>
      <c r="AK43" s="1006"/>
      <c r="AL43" s="997"/>
      <c r="AM43" s="997"/>
      <c r="AN43" s="997"/>
      <c r="AO43" s="997"/>
      <c r="AP43" s="997"/>
      <c r="AQ43" s="997"/>
      <c r="AR43" s="997"/>
      <c r="AS43" s="997"/>
      <c r="AT43" s="997"/>
      <c r="AU43" s="997"/>
      <c r="AV43" s="997"/>
      <c r="AW43" s="997"/>
      <c r="AX43" s="997"/>
      <c r="AY43" s="997"/>
      <c r="AZ43" s="1068"/>
      <c r="BA43" s="1068"/>
      <c r="BB43" s="1068"/>
      <c r="BC43" s="1068"/>
      <c r="BD43" s="1068"/>
      <c r="BE43" s="1052"/>
      <c r="BF43" s="1052"/>
      <c r="BG43" s="1052"/>
      <c r="BH43" s="1052"/>
      <c r="BI43" s="1053"/>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57"/>
      <c r="C44" s="1058"/>
      <c r="D44" s="1058"/>
      <c r="E44" s="1058"/>
      <c r="F44" s="1058"/>
      <c r="G44" s="1058"/>
      <c r="H44" s="1058"/>
      <c r="I44" s="1058"/>
      <c r="J44" s="1058"/>
      <c r="K44" s="1058"/>
      <c r="L44" s="1058"/>
      <c r="M44" s="1058"/>
      <c r="N44" s="1058"/>
      <c r="O44" s="1058"/>
      <c r="P44" s="1059"/>
      <c r="Q44" s="1069"/>
      <c r="R44" s="1070"/>
      <c r="S44" s="1070"/>
      <c r="T44" s="1070"/>
      <c r="U44" s="1070"/>
      <c r="V44" s="1070"/>
      <c r="W44" s="1070"/>
      <c r="X44" s="1070"/>
      <c r="Y44" s="1070"/>
      <c r="Z44" s="1070"/>
      <c r="AA44" s="1070"/>
      <c r="AB44" s="1070"/>
      <c r="AC44" s="1070"/>
      <c r="AD44" s="1070"/>
      <c r="AE44" s="1071"/>
      <c r="AF44" s="1063"/>
      <c r="AG44" s="1064"/>
      <c r="AH44" s="1064"/>
      <c r="AI44" s="1064"/>
      <c r="AJ44" s="1065"/>
      <c r="AK44" s="1006"/>
      <c r="AL44" s="997"/>
      <c r="AM44" s="997"/>
      <c r="AN44" s="997"/>
      <c r="AO44" s="997"/>
      <c r="AP44" s="997"/>
      <c r="AQ44" s="997"/>
      <c r="AR44" s="997"/>
      <c r="AS44" s="997"/>
      <c r="AT44" s="997"/>
      <c r="AU44" s="997"/>
      <c r="AV44" s="997"/>
      <c r="AW44" s="997"/>
      <c r="AX44" s="997"/>
      <c r="AY44" s="997"/>
      <c r="AZ44" s="1068"/>
      <c r="BA44" s="1068"/>
      <c r="BB44" s="1068"/>
      <c r="BC44" s="1068"/>
      <c r="BD44" s="1068"/>
      <c r="BE44" s="1052"/>
      <c r="BF44" s="1052"/>
      <c r="BG44" s="1052"/>
      <c r="BH44" s="1052"/>
      <c r="BI44" s="1053"/>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57"/>
      <c r="C45" s="1058"/>
      <c r="D45" s="1058"/>
      <c r="E45" s="1058"/>
      <c r="F45" s="1058"/>
      <c r="G45" s="1058"/>
      <c r="H45" s="1058"/>
      <c r="I45" s="1058"/>
      <c r="J45" s="1058"/>
      <c r="K45" s="1058"/>
      <c r="L45" s="1058"/>
      <c r="M45" s="1058"/>
      <c r="N45" s="1058"/>
      <c r="O45" s="1058"/>
      <c r="P45" s="1059"/>
      <c r="Q45" s="1069"/>
      <c r="R45" s="1070"/>
      <c r="S45" s="1070"/>
      <c r="T45" s="1070"/>
      <c r="U45" s="1070"/>
      <c r="V45" s="1070"/>
      <c r="W45" s="1070"/>
      <c r="X45" s="1070"/>
      <c r="Y45" s="1070"/>
      <c r="Z45" s="1070"/>
      <c r="AA45" s="1070"/>
      <c r="AB45" s="1070"/>
      <c r="AC45" s="1070"/>
      <c r="AD45" s="1070"/>
      <c r="AE45" s="1071"/>
      <c r="AF45" s="1063"/>
      <c r="AG45" s="1064"/>
      <c r="AH45" s="1064"/>
      <c r="AI45" s="1064"/>
      <c r="AJ45" s="1065"/>
      <c r="AK45" s="1006"/>
      <c r="AL45" s="997"/>
      <c r="AM45" s="997"/>
      <c r="AN45" s="997"/>
      <c r="AO45" s="997"/>
      <c r="AP45" s="997"/>
      <c r="AQ45" s="997"/>
      <c r="AR45" s="997"/>
      <c r="AS45" s="997"/>
      <c r="AT45" s="997"/>
      <c r="AU45" s="997"/>
      <c r="AV45" s="997"/>
      <c r="AW45" s="997"/>
      <c r="AX45" s="997"/>
      <c r="AY45" s="997"/>
      <c r="AZ45" s="1068"/>
      <c r="BA45" s="1068"/>
      <c r="BB45" s="1068"/>
      <c r="BC45" s="1068"/>
      <c r="BD45" s="1068"/>
      <c r="BE45" s="1052"/>
      <c r="BF45" s="1052"/>
      <c r="BG45" s="1052"/>
      <c r="BH45" s="1052"/>
      <c r="BI45" s="1053"/>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57"/>
      <c r="C46" s="1058"/>
      <c r="D46" s="1058"/>
      <c r="E46" s="1058"/>
      <c r="F46" s="1058"/>
      <c r="G46" s="1058"/>
      <c r="H46" s="1058"/>
      <c r="I46" s="1058"/>
      <c r="J46" s="1058"/>
      <c r="K46" s="1058"/>
      <c r="L46" s="1058"/>
      <c r="M46" s="1058"/>
      <c r="N46" s="1058"/>
      <c r="O46" s="1058"/>
      <c r="P46" s="1059"/>
      <c r="Q46" s="1069"/>
      <c r="R46" s="1070"/>
      <c r="S46" s="1070"/>
      <c r="T46" s="1070"/>
      <c r="U46" s="1070"/>
      <c r="V46" s="1070"/>
      <c r="W46" s="1070"/>
      <c r="X46" s="1070"/>
      <c r="Y46" s="1070"/>
      <c r="Z46" s="1070"/>
      <c r="AA46" s="1070"/>
      <c r="AB46" s="1070"/>
      <c r="AC46" s="1070"/>
      <c r="AD46" s="1070"/>
      <c r="AE46" s="1071"/>
      <c r="AF46" s="1063"/>
      <c r="AG46" s="1064"/>
      <c r="AH46" s="1064"/>
      <c r="AI46" s="1064"/>
      <c r="AJ46" s="1065"/>
      <c r="AK46" s="1006"/>
      <c r="AL46" s="997"/>
      <c r="AM46" s="997"/>
      <c r="AN46" s="997"/>
      <c r="AO46" s="997"/>
      <c r="AP46" s="997"/>
      <c r="AQ46" s="997"/>
      <c r="AR46" s="997"/>
      <c r="AS46" s="997"/>
      <c r="AT46" s="997"/>
      <c r="AU46" s="997"/>
      <c r="AV46" s="997"/>
      <c r="AW46" s="997"/>
      <c r="AX46" s="997"/>
      <c r="AY46" s="997"/>
      <c r="AZ46" s="1068"/>
      <c r="BA46" s="1068"/>
      <c r="BB46" s="1068"/>
      <c r="BC46" s="1068"/>
      <c r="BD46" s="1068"/>
      <c r="BE46" s="1052"/>
      <c r="BF46" s="1052"/>
      <c r="BG46" s="1052"/>
      <c r="BH46" s="1052"/>
      <c r="BI46" s="1053"/>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57"/>
      <c r="C47" s="1058"/>
      <c r="D47" s="1058"/>
      <c r="E47" s="1058"/>
      <c r="F47" s="1058"/>
      <c r="G47" s="1058"/>
      <c r="H47" s="1058"/>
      <c r="I47" s="1058"/>
      <c r="J47" s="1058"/>
      <c r="K47" s="1058"/>
      <c r="L47" s="1058"/>
      <c r="M47" s="1058"/>
      <c r="N47" s="1058"/>
      <c r="O47" s="1058"/>
      <c r="P47" s="1059"/>
      <c r="Q47" s="1069"/>
      <c r="R47" s="1070"/>
      <c r="S47" s="1070"/>
      <c r="T47" s="1070"/>
      <c r="U47" s="1070"/>
      <c r="V47" s="1070"/>
      <c r="W47" s="1070"/>
      <c r="X47" s="1070"/>
      <c r="Y47" s="1070"/>
      <c r="Z47" s="1070"/>
      <c r="AA47" s="1070"/>
      <c r="AB47" s="1070"/>
      <c r="AC47" s="1070"/>
      <c r="AD47" s="1070"/>
      <c r="AE47" s="1071"/>
      <c r="AF47" s="1063"/>
      <c r="AG47" s="1064"/>
      <c r="AH47" s="1064"/>
      <c r="AI47" s="1064"/>
      <c r="AJ47" s="1065"/>
      <c r="AK47" s="1006"/>
      <c r="AL47" s="997"/>
      <c r="AM47" s="997"/>
      <c r="AN47" s="997"/>
      <c r="AO47" s="997"/>
      <c r="AP47" s="997"/>
      <c r="AQ47" s="997"/>
      <c r="AR47" s="997"/>
      <c r="AS47" s="997"/>
      <c r="AT47" s="997"/>
      <c r="AU47" s="997"/>
      <c r="AV47" s="997"/>
      <c r="AW47" s="997"/>
      <c r="AX47" s="997"/>
      <c r="AY47" s="997"/>
      <c r="AZ47" s="1068"/>
      <c r="BA47" s="1068"/>
      <c r="BB47" s="1068"/>
      <c r="BC47" s="1068"/>
      <c r="BD47" s="1068"/>
      <c r="BE47" s="1052"/>
      <c r="BF47" s="1052"/>
      <c r="BG47" s="1052"/>
      <c r="BH47" s="1052"/>
      <c r="BI47" s="1053"/>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57"/>
      <c r="C48" s="1058"/>
      <c r="D48" s="1058"/>
      <c r="E48" s="1058"/>
      <c r="F48" s="1058"/>
      <c r="G48" s="1058"/>
      <c r="H48" s="1058"/>
      <c r="I48" s="1058"/>
      <c r="J48" s="1058"/>
      <c r="K48" s="1058"/>
      <c r="L48" s="1058"/>
      <c r="M48" s="1058"/>
      <c r="N48" s="1058"/>
      <c r="O48" s="1058"/>
      <c r="P48" s="1059"/>
      <c r="Q48" s="1069"/>
      <c r="R48" s="1070"/>
      <c r="S48" s="1070"/>
      <c r="T48" s="1070"/>
      <c r="U48" s="1070"/>
      <c r="V48" s="1070"/>
      <c r="W48" s="1070"/>
      <c r="X48" s="1070"/>
      <c r="Y48" s="1070"/>
      <c r="Z48" s="1070"/>
      <c r="AA48" s="1070"/>
      <c r="AB48" s="1070"/>
      <c r="AC48" s="1070"/>
      <c r="AD48" s="1070"/>
      <c r="AE48" s="1071"/>
      <c r="AF48" s="1063"/>
      <c r="AG48" s="1064"/>
      <c r="AH48" s="1064"/>
      <c r="AI48" s="1064"/>
      <c r="AJ48" s="1065"/>
      <c r="AK48" s="1006"/>
      <c r="AL48" s="997"/>
      <c r="AM48" s="997"/>
      <c r="AN48" s="997"/>
      <c r="AO48" s="997"/>
      <c r="AP48" s="997"/>
      <c r="AQ48" s="997"/>
      <c r="AR48" s="997"/>
      <c r="AS48" s="997"/>
      <c r="AT48" s="997"/>
      <c r="AU48" s="997"/>
      <c r="AV48" s="997"/>
      <c r="AW48" s="997"/>
      <c r="AX48" s="997"/>
      <c r="AY48" s="997"/>
      <c r="AZ48" s="1068"/>
      <c r="BA48" s="1068"/>
      <c r="BB48" s="1068"/>
      <c r="BC48" s="1068"/>
      <c r="BD48" s="1068"/>
      <c r="BE48" s="1052"/>
      <c r="BF48" s="1052"/>
      <c r="BG48" s="1052"/>
      <c r="BH48" s="1052"/>
      <c r="BI48" s="1053"/>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57"/>
      <c r="C49" s="1058"/>
      <c r="D49" s="1058"/>
      <c r="E49" s="1058"/>
      <c r="F49" s="1058"/>
      <c r="G49" s="1058"/>
      <c r="H49" s="1058"/>
      <c r="I49" s="1058"/>
      <c r="J49" s="1058"/>
      <c r="K49" s="1058"/>
      <c r="L49" s="1058"/>
      <c r="M49" s="1058"/>
      <c r="N49" s="1058"/>
      <c r="O49" s="1058"/>
      <c r="P49" s="1059"/>
      <c r="Q49" s="1069"/>
      <c r="R49" s="1070"/>
      <c r="S49" s="1070"/>
      <c r="T49" s="1070"/>
      <c r="U49" s="1070"/>
      <c r="V49" s="1070"/>
      <c r="W49" s="1070"/>
      <c r="X49" s="1070"/>
      <c r="Y49" s="1070"/>
      <c r="Z49" s="1070"/>
      <c r="AA49" s="1070"/>
      <c r="AB49" s="1070"/>
      <c r="AC49" s="1070"/>
      <c r="AD49" s="1070"/>
      <c r="AE49" s="1071"/>
      <c r="AF49" s="1063"/>
      <c r="AG49" s="1064"/>
      <c r="AH49" s="1064"/>
      <c r="AI49" s="1064"/>
      <c r="AJ49" s="1065"/>
      <c r="AK49" s="1006"/>
      <c r="AL49" s="997"/>
      <c r="AM49" s="997"/>
      <c r="AN49" s="997"/>
      <c r="AO49" s="997"/>
      <c r="AP49" s="997"/>
      <c r="AQ49" s="997"/>
      <c r="AR49" s="997"/>
      <c r="AS49" s="997"/>
      <c r="AT49" s="997"/>
      <c r="AU49" s="997"/>
      <c r="AV49" s="997"/>
      <c r="AW49" s="997"/>
      <c r="AX49" s="997"/>
      <c r="AY49" s="997"/>
      <c r="AZ49" s="1068"/>
      <c r="BA49" s="1068"/>
      <c r="BB49" s="1068"/>
      <c r="BC49" s="1068"/>
      <c r="BD49" s="1068"/>
      <c r="BE49" s="1052"/>
      <c r="BF49" s="1052"/>
      <c r="BG49" s="1052"/>
      <c r="BH49" s="1052"/>
      <c r="BI49" s="1053"/>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57"/>
      <c r="C50" s="1058"/>
      <c r="D50" s="1058"/>
      <c r="E50" s="1058"/>
      <c r="F50" s="1058"/>
      <c r="G50" s="1058"/>
      <c r="H50" s="1058"/>
      <c r="I50" s="1058"/>
      <c r="J50" s="1058"/>
      <c r="K50" s="1058"/>
      <c r="L50" s="1058"/>
      <c r="M50" s="1058"/>
      <c r="N50" s="1058"/>
      <c r="O50" s="1058"/>
      <c r="P50" s="1059"/>
      <c r="Q50" s="1060"/>
      <c r="R50" s="1061"/>
      <c r="S50" s="1061"/>
      <c r="T50" s="1061"/>
      <c r="U50" s="1061"/>
      <c r="V50" s="1061"/>
      <c r="W50" s="1061"/>
      <c r="X50" s="1061"/>
      <c r="Y50" s="1061"/>
      <c r="Z50" s="1061"/>
      <c r="AA50" s="1061"/>
      <c r="AB50" s="1061"/>
      <c r="AC50" s="1061"/>
      <c r="AD50" s="1061"/>
      <c r="AE50" s="1062"/>
      <c r="AF50" s="1063"/>
      <c r="AG50" s="1064"/>
      <c r="AH50" s="1064"/>
      <c r="AI50" s="1064"/>
      <c r="AJ50" s="1065"/>
      <c r="AK50" s="1066"/>
      <c r="AL50" s="1061"/>
      <c r="AM50" s="1061"/>
      <c r="AN50" s="1061"/>
      <c r="AO50" s="1061"/>
      <c r="AP50" s="1061"/>
      <c r="AQ50" s="1061"/>
      <c r="AR50" s="1061"/>
      <c r="AS50" s="1061"/>
      <c r="AT50" s="1061"/>
      <c r="AU50" s="1061"/>
      <c r="AV50" s="1061"/>
      <c r="AW50" s="1061"/>
      <c r="AX50" s="1061"/>
      <c r="AY50" s="1061"/>
      <c r="AZ50" s="1067"/>
      <c r="BA50" s="1067"/>
      <c r="BB50" s="1067"/>
      <c r="BC50" s="1067"/>
      <c r="BD50" s="1067"/>
      <c r="BE50" s="1052"/>
      <c r="BF50" s="1052"/>
      <c r="BG50" s="1052"/>
      <c r="BH50" s="1052"/>
      <c r="BI50" s="1053"/>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57"/>
      <c r="C51" s="1058"/>
      <c r="D51" s="1058"/>
      <c r="E51" s="1058"/>
      <c r="F51" s="1058"/>
      <c r="G51" s="1058"/>
      <c r="H51" s="1058"/>
      <c r="I51" s="1058"/>
      <c r="J51" s="1058"/>
      <c r="K51" s="1058"/>
      <c r="L51" s="1058"/>
      <c r="M51" s="1058"/>
      <c r="N51" s="1058"/>
      <c r="O51" s="1058"/>
      <c r="P51" s="1059"/>
      <c r="Q51" s="1060"/>
      <c r="R51" s="1061"/>
      <c r="S51" s="1061"/>
      <c r="T51" s="1061"/>
      <c r="U51" s="1061"/>
      <c r="V51" s="1061"/>
      <c r="W51" s="1061"/>
      <c r="X51" s="1061"/>
      <c r="Y51" s="1061"/>
      <c r="Z51" s="1061"/>
      <c r="AA51" s="1061"/>
      <c r="AB51" s="1061"/>
      <c r="AC51" s="1061"/>
      <c r="AD51" s="1061"/>
      <c r="AE51" s="1062"/>
      <c r="AF51" s="1063"/>
      <c r="AG51" s="1064"/>
      <c r="AH51" s="1064"/>
      <c r="AI51" s="1064"/>
      <c r="AJ51" s="1065"/>
      <c r="AK51" s="1066"/>
      <c r="AL51" s="1061"/>
      <c r="AM51" s="1061"/>
      <c r="AN51" s="1061"/>
      <c r="AO51" s="1061"/>
      <c r="AP51" s="1061"/>
      <c r="AQ51" s="1061"/>
      <c r="AR51" s="1061"/>
      <c r="AS51" s="1061"/>
      <c r="AT51" s="1061"/>
      <c r="AU51" s="1061"/>
      <c r="AV51" s="1061"/>
      <c r="AW51" s="1061"/>
      <c r="AX51" s="1061"/>
      <c r="AY51" s="1061"/>
      <c r="AZ51" s="1067"/>
      <c r="BA51" s="1067"/>
      <c r="BB51" s="1067"/>
      <c r="BC51" s="1067"/>
      <c r="BD51" s="1067"/>
      <c r="BE51" s="1052"/>
      <c r="BF51" s="1052"/>
      <c r="BG51" s="1052"/>
      <c r="BH51" s="1052"/>
      <c r="BI51" s="1053"/>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57"/>
      <c r="C52" s="1058"/>
      <c r="D52" s="1058"/>
      <c r="E52" s="1058"/>
      <c r="F52" s="1058"/>
      <c r="G52" s="1058"/>
      <c r="H52" s="1058"/>
      <c r="I52" s="1058"/>
      <c r="J52" s="1058"/>
      <c r="K52" s="1058"/>
      <c r="L52" s="1058"/>
      <c r="M52" s="1058"/>
      <c r="N52" s="1058"/>
      <c r="O52" s="1058"/>
      <c r="P52" s="1059"/>
      <c r="Q52" s="1060"/>
      <c r="R52" s="1061"/>
      <c r="S52" s="1061"/>
      <c r="T52" s="1061"/>
      <c r="U52" s="1061"/>
      <c r="V52" s="1061"/>
      <c r="W52" s="1061"/>
      <c r="X52" s="1061"/>
      <c r="Y52" s="1061"/>
      <c r="Z52" s="1061"/>
      <c r="AA52" s="1061"/>
      <c r="AB52" s="1061"/>
      <c r="AC52" s="1061"/>
      <c r="AD52" s="1061"/>
      <c r="AE52" s="1062"/>
      <c r="AF52" s="1063"/>
      <c r="AG52" s="1064"/>
      <c r="AH52" s="1064"/>
      <c r="AI52" s="1064"/>
      <c r="AJ52" s="1065"/>
      <c r="AK52" s="1066"/>
      <c r="AL52" s="1061"/>
      <c r="AM52" s="1061"/>
      <c r="AN52" s="1061"/>
      <c r="AO52" s="1061"/>
      <c r="AP52" s="1061"/>
      <c r="AQ52" s="1061"/>
      <c r="AR52" s="1061"/>
      <c r="AS52" s="1061"/>
      <c r="AT52" s="1061"/>
      <c r="AU52" s="1061"/>
      <c r="AV52" s="1061"/>
      <c r="AW52" s="1061"/>
      <c r="AX52" s="1061"/>
      <c r="AY52" s="1061"/>
      <c r="AZ52" s="1067"/>
      <c r="BA52" s="1067"/>
      <c r="BB52" s="1067"/>
      <c r="BC52" s="1067"/>
      <c r="BD52" s="1067"/>
      <c r="BE52" s="1052"/>
      <c r="BF52" s="1052"/>
      <c r="BG52" s="1052"/>
      <c r="BH52" s="1052"/>
      <c r="BI52" s="1053"/>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57"/>
      <c r="C53" s="1058"/>
      <c r="D53" s="1058"/>
      <c r="E53" s="1058"/>
      <c r="F53" s="1058"/>
      <c r="G53" s="1058"/>
      <c r="H53" s="1058"/>
      <c r="I53" s="1058"/>
      <c r="J53" s="1058"/>
      <c r="K53" s="1058"/>
      <c r="L53" s="1058"/>
      <c r="M53" s="1058"/>
      <c r="N53" s="1058"/>
      <c r="O53" s="1058"/>
      <c r="P53" s="1059"/>
      <c r="Q53" s="1060"/>
      <c r="R53" s="1061"/>
      <c r="S53" s="1061"/>
      <c r="T53" s="1061"/>
      <c r="U53" s="1061"/>
      <c r="V53" s="1061"/>
      <c r="W53" s="1061"/>
      <c r="X53" s="1061"/>
      <c r="Y53" s="1061"/>
      <c r="Z53" s="1061"/>
      <c r="AA53" s="1061"/>
      <c r="AB53" s="1061"/>
      <c r="AC53" s="1061"/>
      <c r="AD53" s="1061"/>
      <c r="AE53" s="1062"/>
      <c r="AF53" s="1063"/>
      <c r="AG53" s="1064"/>
      <c r="AH53" s="1064"/>
      <c r="AI53" s="1064"/>
      <c r="AJ53" s="1065"/>
      <c r="AK53" s="1066"/>
      <c r="AL53" s="1061"/>
      <c r="AM53" s="1061"/>
      <c r="AN53" s="1061"/>
      <c r="AO53" s="1061"/>
      <c r="AP53" s="1061"/>
      <c r="AQ53" s="1061"/>
      <c r="AR53" s="1061"/>
      <c r="AS53" s="1061"/>
      <c r="AT53" s="1061"/>
      <c r="AU53" s="1061"/>
      <c r="AV53" s="1061"/>
      <c r="AW53" s="1061"/>
      <c r="AX53" s="1061"/>
      <c r="AY53" s="1061"/>
      <c r="AZ53" s="1067"/>
      <c r="BA53" s="1067"/>
      <c r="BB53" s="1067"/>
      <c r="BC53" s="1067"/>
      <c r="BD53" s="1067"/>
      <c r="BE53" s="1052"/>
      <c r="BF53" s="1052"/>
      <c r="BG53" s="1052"/>
      <c r="BH53" s="1052"/>
      <c r="BI53" s="1053"/>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57"/>
      <c r="C54" s="1058"/>
      <c r="D54" s="1058"/>
      <c r="E54" s="1058"/>
      <c r="F54" s="1058"/>
      <c r="G54" s="1058"/>
      <c r="H54" s="1058"/>
      <c r="I54" s="1058"/>
      <c r="J54" s="1058"/>
      <c r="K54" s="1058"/>
      <c r="L54" s="1058"/>
      <c r="M54" s="1058"/>
      <c r="N54" s="1058"/>
      <c r="O54" s="1058"/>
      <c r="P54" s="1059"/>
      <c r="Q54" s="1060"/>
      <c r="R54" s="1061"/>
      <c r="S54" s="1061"/>
      <c r="T54" s="1061"/>
      <c r="U54" s="1061"/>
      <c r="V54" s="1061"/>
      <c r="W54" s="1061"/>
      <c r="X54" s="1061"/>
      <c r="Y54" s="1061"/>
      <c r="Z54" s="1061"/>
      <c r="AA54" s="1061"/>
      <c r="AB54" s="1061"/>
      <c r="AC54" s="1061"/>
      <c r="AD54" s="1061"/>
      <c r="AE54" s="1062"/>
      <c r="AF54" s="1063"/>
      <c r="AG54" s="1064"/>
      <c r="AH54" s="1064"/>
      <c r="AI54" s="1064"/>
      <c r="AJ54" s="1065"/>
      <c r="AK54" s="1066"/>
      <c r="AL54" s="1061"/>
      <c r="AM54" s="1061"/>
      <c r="AN54" s="1061"/>
      <c r="AO54" s="1061"/>
      <c r="AP54" s="1061"/>
      <c r="AQ54" s="1061"/>
      <c r="AR54" s="1061"/>
      <c r="AS54" s="1061"/>
      <c r="AT54" s="1061"/>
      <c r="AU54" s="1061"/>
      <c r="AV54" s="1061"/>
      <c r="AW54" s="1061"/>
      <c r="AX54" s="1061"/>
      <c r="AY54" s="1061"/>
      <c r="AZ54" s="1067"/>
      <c r="BA54" s="1067"/>
      <c r="BB54" s="1067"/>
      <c r="BC54" s="1067"/>
      <c r="BD54" s="1067"/>
      <c r="BE54" s="1052"/>
      <c r="BF54" s="1052"/>
      <c r="BG54" s="1052"/>
      <c r="BH54" s="1052"/>
      <c r="BI54" s="1053"/>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57"/>
      <c r="C55" s="1058"/>
      <c r="D55" s="1058"/>
      <c r="E55" s="1058"/>
      <c r="F55" s="1058"/>
      <c r="G55" s="1058"/>
      <c r="H55" s="1058"/>
      <c r="I55" s="1058"/>
      <c r="J55" s="1058"/>
      <c r="K55" s="1058"/>
      <c r="L55" s="1058"/>
      <c r="M55" s="1058"/>
      <c r="N55" s="1058"/>
      <c r="O55" s="1058"/>
      <c r="P55" s="1059"/>
      <c r="Q55" s="1060"/>
      <c r="R55" s="1061"/>
      <c r="S55" s="1061"/>
      <c r="T55" s="1061"/>
      <c r="U55" s="1061"/>
      <c r="V55" s="1061"/>
      <c r="W55" s="1061"/>
      <c r="X55" s="1061"/>
      <c r="Y55" s="1061"/>
      <c r="Z55" s="1061"/>
      <c r="AA55" s="1061"/>
      <c r="AB55" s="1061"/>
      <c r="AC55" s="1061"/>
      <c r="AD55" s="1061"/>
      <c r="AE55" s="1062"/>
      <c r="AF55" s="1063"/>
      <c r="AG55" s="1064"/>
      <c r="AH55" s="1064"/>
      <c r="AI55" s="1064"/>
      <c r="AJ55" s="1065"/>
      <c r="AK55" s="1066"/>
      <c r="AL55" s="1061"/>
      <c r="AM55" s="1061"/>
      <c r="AN55" s="1061"/>
      <c r="AO55" s="1061"/>
      <c r="AP55" s="1061"/>
      <c r="AQ55" s="1061"/>
      <c r="AR55" s="1061"/>
      <c r="AS55" s="1061"/>
      <c r="AT55" s="1061"/>
      <c r="AU55" s="1061"/>
      <c r="AV55" s="1061"/>
      <c r="AW55" s="1061"/>
      <c r="AX55" s="1061"/>
      <c r="AY55" s="1061"/>
      <c r="AZ55" s="1067"/>
      <c r="BA55" s="1067"/>
      <c r="BB55" s="1067"/>
      <c r="BC55" s="1067"/>
      <c r="BD55" s="1067"/>
      <c r="BE55" s="1052"/>
      <c r="BF55" s="1052"/>
      <c r="BG55" s="1052"/>
      <c r="BH55" s="1052"/>
      <c r="BI55" s="1053"/>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57"/>
      <c r="C56" s="1058"/>
      <c r="D56" s="1058"/>
      <c r="E56" s="1058"/>
      <c r="F56" s="1058"/>
      <c r="G56" s="1058"/>
      <c r="H56" s="1058"/>
      <c r="I56" s="1058"/>
      <c r="J56" s="1058"/>
      <c r="K56" s="1058"/>
      <c r="L56" s="1058"/>
      <c r="M56" s="1058"/>
      <c r="N56" s="1058"/>
      <c r="O56" s="1058"/>
      <c r="P56" s="1059"/>
      <c r="Q56" s="1060"/>
      <c r="R56" s="1061"/>
      <c r="S56" s="1061"/>
      <c r="T56" s="1061"/>
      <c r="U56" s="1061"/>
      <c r="V56" s="1061"/>
      <c r="W56" s="1061"/>
      <c r="X56" s="1061"/>
      <c r="Y56" s="1061"/>
      <c r="Z56" s="1061"/>
      <c r="AA56" s="1061"/>
      <c r="AB56" s="1061"/>
      <c r="AC56" s="1061"/>
      <c r="AD56" s="1061"/>
      <c r="AE56" s="1062"/>
      <c r="AF56" s="1063"/>
      <c r="AG56" s="1064"/>
      <c r="AH56" s="1064"/>
      <c r="AI56" s="1064"/>
      <c r="AJ56" s="1065"/>
      <c r="AK56" s="1066"/>
      <c r="AL56" s="1061"/>
      <c r="AM56" s="1061"/>
      <c r="AN56" s="1061"/>
      <c r="AO56" s="1061"/>
      <c r="AP56" s="1061"/>
      <c r="AQ56" s="1061"/>
      <c r="AR56" s="1061"/>
      <c r="AS56" s="1061"/>
      <c r="AT56" s="1061"/>
      <c r="AU56" s="1061"/>
      <c r="AV56" s="1061"/>
      <c r="AW56" s="1061"/>
      <c r="AX56" s="1061"/>
      <c r="AY56" s="1061"/>
      <c r="AZ56" s="1067"/>
      <c r="BA56" s="1067"/>
      <c r="BB56" s="1067"/>
      <c r="BC56" s="1067"/>
      <c r="BD56" s="1067"/>
      <c r="BE56" s="1052"/>
      <c r="BF56" s="1052"/>
      <c r="BG56" s="1052"/>
      <c r="BH56" s="1052"/>
      <c r="BI56" s="1053"/>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57"/>
      <c r="C57" s="1058"/>
      <c r="D57" s="1058"/>
      <c r="E57" s="1058"/>
      <c r="F57" s="1058"/>
      <c r="G57" s="1058"/>
      <c r="H57" s="1058"/>
      <c r="I57" s="1058"/>
      <c r="J57" s="1058"/>
      <c r="K57" s="1058"/>
      <c r="L57" s="1058"/>
      <c r="M57" s="1058"/>
      <c r="N57" s="1058"/>
      <c r="O57" s="1058"/>
      <c r="P57" s="1059"/>
      <c r="Q57" s="1060"/>
      <c r="R57" s="1061"/>
      <c r="S57" s="1061"/>
      <c r="T57" s="1061"/>
      <c r="U57" s="1061"/>
      <c r="V57" s="1061"/>
      <c r="W57" s="1061"/>
      <c r="X57" s="1061"/>
      <c r="Y57" s="1061"/>
      <c r="Z57" s="1061"/>
      <c r="AA57" s="1061"/>
      <c r="AB57" s="1061"/>
      <c r="AC57" s="1061"/>
      <c r="AD57" s="1061"/>
      <c r="AE57" s="1062"/>
      <c r="AF57" s="1063"/>
      <c r="AG57" s="1064"/>
      <c r="AH57" s="1064"/>
      <c r="AI57" s="1064"/>
      <c r="AJ57" s="1065"/>
      <c r="AK57" s="1066"/>
      <c r="AL57" s="1061"/>
      <c r="AM57" s="1061"/>
      <c r="AN57" s="1061"/>
      <c r="AO57" s="1061"/>
      <c r="AP57" s="1061"/>
      <c r="AQ57" s="1061"/>
      <c r="AR57" s="1061"/>
      <c r="AS57" s="1061"/>
      <c r="AT57" s="1061"/>
      <c r="AU57" s="1061"/>
      <c r="AV57" s="1061"/>
      <c r="AW57" s="1061"/>
      <c r="AX57" s="1061"/>
      <c r="AY57" s="1061"/>
      <c r="AZ57" s="1067"/>
      <c r="BA57" s="1067"/>
      <c r="BB57" s="1067"/>
      <c r="BC57" s="1067"/>
      <c r="BD57" s="1067"/>
      <c r="BE57" s="1052"/>
      <c r="BF57" s="1052"/>
      <c r="BG57" s="1052"/>
      <c r="BH57" s="1052"/>
      <c r="BI57" s="1053"/>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57"/>
      <c r="C58" s="1058"/>
      <c r="D58" s="1058"/>
      <c r="E58" s="1058"/>
      <c r="F58" s="1058"/>
      <c r="G58" s="1058"/>
      <c r="H58" s="1058"/>
      <c r="I58" s="1058"/>
      <c r="J58" s="1058"/>
      <c r="K58" s="1058"/>
      <c r="L58" s="1058"/>
      <c r="M58" s="1058"/>
      <c r="N58" s="1058"/>
      <c r="O58" s="1058"/>
      <c r="P58" s="1059"/>
      <c r="Q58" s="1060"/>
      <c r="R58" s="1061"/>
      <c r="S58" s="1061"/>
      <c r="T58" s="1061"/>
      <c r="U58" s="1061"/>
      <c r="V58" s="1061"/>
      <c r="W58" s="1061"/>
      <c r="X58" s="1061"/>
      <c r="Y58" s="1061"/>
      <c r="Z58" s="1061"/>
      <c r="AA58" s="1061"/>
      <c r="AB58" s="1061"/>
      <c r="AC58" s="1061"/>
      <c r="AD58" s="1061"/>
      <c r="AE58" s="1062"/>
      <c r="AF58" s="1063"/>
      <c r="AG58" s="1064"/>
      <c r="AH58" s="1064"/>
      <c r="AI58" s="1064"/>
      <c r="AJ58" s="1065"/>
      <c r="AK58" s="1066"/>
      <c r="AL58" s="1061"/>
      <c r="AM58" s="1061"/>
      <c r="AN58" s="1061"/>
      <c r="AO58" s="1061"/>
      <c r="AP58" s="1061"/>
      <c r="AQ58" s="1061"/>
      <c r="AR58" s="1061"/>
      <c r="AS58" s="1061"/>
      <c r="AT58" s="1061"/>
      <c r="AU58" s="1061"/>
      <c r="AV58" s="1061"/>
      <c r="AW58" s="1061"/>
      <c r="AX58" s="1061"/>
      <c r="AY58" s="1061"/>
      <c r="AZ58" s="1067"/>
      <c r="BA58" s="1067"/>
      <c r="BB58" s="1067"/>
      <c r="BC58" s="1067"/>
      <c r="BD58" s="1067"/>
      <c r="BE58" s="1052"/>
      <c r="BF58" s="1052"/>
      <c r="BG58" s="1052"/>
      <c r="BH58" s="1052"/>
      <c r="BI58" s="1053"/>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57"/>
      <c r="C59" s="1058"/>
      <c r="D59" s="1058"/>
      <c r="E59" s="1058"/>
      <c r="F59" s="1058"/>
      <c r="G59" s="1058"/>
      <c r="H59" s="1058"/>
      <c r="I59" s="1058"/>
      <c r="J59" s="1058"/>
      <c r="K59" s="1058"/>
      <c r="L59" s="1058"/>
      <c r="M59" s="1058"/>
      <c r="N59" s="1058"/>
      <c r="O59" s="1058"/>
      <c r="P59" s="1059"/>
      <c r="Q59" s="1060"/>
      <c r="R59" s="1061"/>
      <c r="S59" s="1061"/>
      <c r="T59" s="1061"/>
      <c r="U59" s="1061"/>
      <c r="V59" s="1061"/>
      <c r="W59" s="1061"/>
      <c r="X59" s="1061"/>
      <c r="Y59" s="1061"/>
      <c r="Z59" s="1061"/>
      <c r="AA59" s="1061"/>
      <c r="AB59" s="1061"/>
      <c r="AC59" s="1061"/>
      <c r="AD59" s="1061"/>
      <c r="AE59" s="1062"/>
      <c r="AF59" s="1063"/>
      <c r="AG59" s="1064"/>
      <c r="AH59" s="1064"/>
      <c r="AI59" s="1064"/>
      <c r="AJ59" s="1065"/>
      <c r="AK59" s="1066"/>
      <c r="AL59" s="1061"/>
      <c r="AM59" s="1061"/>
      <c r="AN59" s="1061"/>
      <c r="AO59" s="1061"/>
      <c r="AP59" s="1061"/>
      <c r="AQ59" s="1061"/>
      <c r="AR59" s="1061"/>
      <c r="AS59" s="1061"/>
      <c r="AT59" s="1061"/>
      <c r="AU59" s="1061"/>
      <c r="AV59" s="1061"/>
      <c r="AW59" s="1061"/>
      <c r="AX59" s="1061"/>
      <c r="AY59" s="1061"/>
      <c r="AZ59" s="1067"/>
      <c r="BA59" s="1067"/>
      <c r="BB59" s="1067"/>
      <c r="BC59" s="1067"/>
      <c r="BD59" s="1067"/>
      <c r="BE59" s="1052"/>
      <c r="BF59" s="1052"/>
      <c r="BG59" s="1052"/>
      <c r="BH59" s="1052"/>
      <c r="BI59" s="1053"/>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57"/>
      <c r="C60" s="1058"/>
      <c r="D60" s="1058"/>
      <c r="E60" s="1058"/>
      <c r="F60" s="1058"/>
      <c r="G60" s="1058"/>
      <c r="H60" s="1058"/>
      <c r="I60" s="1058"/>
      <c r="J60" s="1058"/>
      <c r="K60" s="1058"/>
      <c r="L60" s="1058"/>
      <c r="M60" s="1058"/>
      <c r="N60" s="1058"/>
      <c r="O60" s="1058"/>
      <c r="P60" s="1059"/>
      <c r="Q60" s="1060"/>
      <c r="R60" s="1061"/>
      <c r="S60" s="1061"/>
      <c r="T60" s="1061"/>
      <c r="U60" s="1061"/>
      <c r="V60" s="1061"/>
      <c r="W60" s="1061"/>
      <c r="X60" s="1061"/>
      <c r="Y60" s="1061"/>
      <c r="Z60" s="1061"/>
      <c r="AA60" s="1061"/>
      <c r="AB60" s="1061"/>
      <c r="AC60" s="1061"/>
      <c r="AD60" s="1061"/>
      <c r="AE60" s="1062"/>
      <c r="AF60" s="1063"/>
      <c r="AG60" s="1064"/>
      <c r="AH60" s="1064"/>
      <c r="AI60" s="1064"/>
      <c r="AJ60" s="1065"/>
      <c r="AK60" s="1066"/>
      <c r="AL60" s="1061"/>
      <c r="AM60" s="1061"/>
      <c r="AN60" s="1061"/>
      <c r="AO60" s="1061"/>
      <c r="AP60" s="1061"/>
      <c r="AQ60" s="1061"/>
      <c r="AR60" s="1061"/>
      <c r="AS60" s="1061"/>
      <c r="AT60" s="1061"/>
      <c r="AU60" s="1061"/>
      <c r="AV60" s="1061"/>
      <c r="AW60" s="1061"/>
      <c r="AX60" s="1061"/>
      <c r="AY60" s="1061"/>
      <c r="AZ60" s="1067"/>
      <c r="BA60" s="1067"/>
      <c r="BB60" s="1067"/>
      <c r="BC60" s="1067"/>
      <c r="BD60" s="1067"/>
      <c r="BE60" s="1052"/>
      <c r="BF60" s="1052"/>
      <c r="BG60" s="1052"/>
      <c r="BH60" s="1052"/>
      <c r="BI60" s="1053"/>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57"/>
      <c r="C61" s="1058"/>
      <c r="D61" s="1058"/>
      <c r="E61" s="1058"/>
      <c r="F61" s="1058"/>
      <c r="G61" s="1058"/>
      <c r="H61" s="1058"/>
      <c r="I61" s="1058"/>
      <c r="J61" s="1058"/>
      <c r="K61" s="1058"/>
      <c r="L61" s="1058"/>
      <c r="M61" s="1058"/>
      <c r="N61" s="1058"/>
      <c r="O61" s="1058"/>
      <c r="P61" s="1059"/>
      <c r="Q61" s="1060"/>
      <c r="R61" s="1061"/>
      <c r="S61" s="1061"/>
      <c r="T61" s="1061"/>
      <c r="U61" s="1061"/>
      <c r="V61" s="1061"/>
      <c r="W61" s="1061"/>
      <c r="X61" s="1061"/>
      <c r="Y61" s="1061"/>
      <c r="Z61" s="1061"/>
      <c r="AA61" s="1061"/>
      <c r="AB61" s="1061"/>
      <c r="AC61" s="1061"/>
      <c r="AD61" s="1061"/>
      <c r="AE61" s="1062"/>
      <c r="AF61" s="1063"/>
      <c r="AG61" s="1064"/>
      <c r="AH61" s="1064"/>
      <c r="AI61" s="1064"/>
      <c r="AJ61" s="1065"/>
      <c r="AK61" s="1066"/>
      <c r="AL61" s="1061"/>
      <c r="AM61" s="1061"/>
      <c r="AN61" s="1061"/>
      <c r="AO61" s="1061"/>
      <c r="AP61" s="1061"/>
      <c r="AQ61" s="1061"/>
      <c r="AR61" s="1061"/>
      <c r="AS61" s="1061"/>
      <c r="AT61" s="1061"/>
      <c r="AU61" s="1061"/>
      <c r="AV61" s="1061"/>
      <c r="AW61" s="1061"/>
      <c r="AX61" s="1061"/>
      <c r="AY61" s="1061"/>
      <c r="AZ61" s="1067"/>
      <c r="BA61" s="1067"/>
      <c r="BB61" s="1067"/>
      <c r="BC61" s="1067"/>
      <c r="BD61" s="1067"/>
      <c r="BE61" s="1052"/>
      <c r="BF61" s="1052"/>
      <c r="BG61" s="1052"/>
      <c r="BH61" s="1052"/>
      <c r="BI61" s="1053"/>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57"/>
      <c r="C62" s="1058"/>
      <c r="D62" s="1058"/>
      <c r="E62" s="1058"/>
      <c r="F62" s="1058"/>
      <c r="G62" s="1058"/>
      <c r="H62" s="1058"/>
      <c r="I62" s="1058"/>
      <c r="J62" s="1058"/>
      <c r="K62" s="1058"/>
      <c r="L62" s="1058"/>
      <c r="M62" s="1058"/>
      <c r="N62" s="1058"/>
      <c r="O62" s="1058"/>
      <c r="P62" s="1059"/>
      <c r="Q62" s="1060"/>
      <c r="R62" s="1061"/>
      <c r="S62" s="1061"/>
      <c r="T62" s="1061"/>
      <c r="U62" s="1061"/>
      <c r="V62" s="1061"/>
      <c r="W62" s="1061"/>
      <c r="X62" s="1061"/>
      <c r="Y62" s="1061"/>
      <c r="Z62" s="1061"/>
      <c r="AA62" s="1061"/>
      <c r="AB62" s="1061"/>
      <c r="AC62" s="1061"/>
      <c r="AD62" s="1061"/>
      <c r="AE62" s="1062"/>
      <c r="AF62" s="1063"/>
      <c r="AG62" s="1064"/>
      <c r="AH62" s="1064"/>
      <c r="AI62" s="1064"/>
      <c r="AJ62" s="1065"/>
      <c r="AK62" s="1066"/>
      <c r="AL62" s="1061"/>
      <c r="AM62" s="1061"/>
      <c r="AN62" s="1061"/>
      <c r="AO62" s="1061"/>
      <c r="AP62" s="1061"/>
      <c r="AQ62" s="1061"/>
      <c r="AR62" s="1061"/>
      <c r="AS62" s="1061"/>
      <c r="AT62" s="1061"/>
      <c r="AU62" s="1061"/>
      <c r="AV62" s="1061"/>
      <c r="AW62" s="1061"/>
      <c r="AX62" s="1061"/>
      <c r="AY62" s="1061"/>
      <c r="AZ62" s="1067"/>
      <c r="BA62" s="1067"/>
      <c r="BB62" s="1067"/>
      <c r="BC62" s="1067"/>
      <c r="BD62" s="1067"/>
      <c r="BE62" s="1052"/>
      <c r="BF62" s="1052"/>
      <c r="BG62" s="1052"/>
      <c r="BH62" s="1052"/>
      <c r="BI62" s="1053"/>
      <c r="BJ62" s="1054" t="s">
        <v>385</v>
      </c>
      <c r="BK62" s="1055"/>
      <c r="BL62" s="1055"/>
      <c r="BM62" s="1055"/>
      <c r="BN62" s="1056"/>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365</v>
      </c>
      <c r="B63" s="970" t="s">
        <v>386</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48"/>
      <c r="AF63" s="1049">
        <v>2747</v>
      </c>
      <c r="AG63" s="985"/>
      <c r="AH63" s="985"/>
      <c r="AI63" s="985"/>
      <c r="AJ63" s="1050"/>
      <c r="AK63" s="1051"/>
      <c r="AL63" s="989"/>
      <c r="AM63" s="989"/>
      <c r="AN63" s="989"/>
      <c r="AO63" s="989"/>
      <c r="AP63" s="985">
        <v>10214</v>
      </c>
      <c r="AQ63" s="985"/>
      <c r="AR63" s="985"/>
      <c r="AS63" s="985"/>
      <c r="AT63" s="985"/>
      <c r="AU63" s="985">
        <v>6968</v>
      </c>
      <c r="AV63" s="985"/>
      <c r="AW63" s="985"/>
      <c r="AX63" s="985"/>
      <c r="AY63" s="985"/>
      <c r="AZ63" s="1045"/>
      <c r="BA63" s="1045"/>
      <c r="BB63" s="1045"/>
      <c r="BC63" s="1045"/>
      <c r="BD63" s="1045"/>
      <c r="BE63" s="986"/>
      <c r="BF63" s="986"/>
      <c r="BG63" s="986"/>
      <c r="BH63" s="986"/>
      <c r="BI63" s="987"/>
      <c r="BJ63" s="1046" t="s">
        <v>109</v>
      </c>
      <c r="BK63" s="977"/>
      <c r="BL63" s="977"/>
      <c r="BM63" s="977"/>
      <c r="BN63" s="1047"/>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388</v>
      </c>
      <c r="B66" s="1022"/>
      <c r="C66" s="1022"/>
      <c r="D66" s="1022"/>
      <c r="E66" s="1022"/>
      <c r="F66" s="1022"/>
      <c r="G66" s="1022"/>
      <c r="H66" s="1022"/>
      <c r="I66" s="1022"/>
      <c r="J66" s="1022"/>
      <c r="K66" s="1022"/>
      <c r="L66" s="1022"/>
      <c r="M66" s="1022"/>
      <c r="N66" s="1022"/>
      <c r="O66" s="1022"/>
      <c r="P66" s="1023"/>
      <c r="Q66" s="1027" t="s">
        <v>369</v>
      </c>
      <c r="R66" s="1028"/>
      <c r="S66" s="1028"/>
      <c r="T66" s="1028"/>
      <c r="U66" s="1029"/>
      <c r="V66" s="1027" t="s">
        <v>370</v>
      </c>
      <c r="W66" s="1028"/>
      <c r="X66" s="1028"/>
      <c r="Y66" s="1028"/>
      <c r="Z66" s="1029"/>
      <c r="AA66" s="1027" t="s">
        <v>371</v>
      </c>
      <c r="AB66" s="1028"/>
      <c r="AC66" s="1028"/>
      <c r="AD66" s="1028"/>
      <c r="AE66" s="1029"/>
      <c r="AF66" s="1033" t="s">
        <v>372</v>
      </c>
      <c r="AG66" s="1034"/>
      <c r="AH66" s="1034"/>
      <c r="AI66" s="1034"/>
      <c r="AJ66" s="1035"/>
      <c r="AK66" s="1027" t="s">
        <v>373</v>
      </c>
      <c r="AL66" s="1022"/>
      <c r="AM66" s="1022"/>
      <c r="AN66" s="1022"/>
      <c r="AO66" s="1023"/>
      <c r="AP66" s="1027" t="s">
        <v>374</v>
      </c>
      <c r="AQ66" s="1028"/>
      <c r="AR66" s="1028"/>
      <c r="AS66" s="1028"/>
      <c r="AT66" s="1029"/>
      <c r="AU66" s="1027" t="s">
        <v>389</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546</v>
      </c>
      <c r="C68" s="1012"/>
      <c r="D68" s="1012"/>
      <c r="E68" s="1012"/>
      <c r="F68" s="1012"/>
      <c r="G68" s="1012"/>
      <c r="H68" s="1012"/>
      <c r="I68" s="1012"/>
      <c r="J68" s="1012"/>
      <c r="K68" s="1012"/>
      <c r="L68" s="1012"/>
      <c r="M68" s="1012"/>
      <c r="N68" s="1012"/>
      <c r="O68" s="1012"/>
      <c r="P68" s="1013"/>
      <c r="Q68" s="1014">
        <v>291</v>
      </c>
      <c r="R68" s="1008"/>
      <c r="S68" s="1008"/>
      <c r="T68" s="1008"/>
      <c r="U68" s="1008"/>
      <c r="V68" s="1008">
        <v>283</v>
      </c>
      <c r="W68" s="1008"/>
      <c r="X68" s="1008"/>
      <c r="Y68" s="1008"/>
      <c r="Z68" s="1008"/>
      <c r="AA68" s="1008">
        <v>8</v>
      </c>
      <c r="AB68" s="1008"/>
      <c r="AC68" s="1008"/>
      <c r="AD68" s="1008"/>
      <c r="AE68" s="1008"/>
      <c r="AF68" s="1008">
        <v>8</v>
      </c>
      <c r="AG68" s="1008"/>
      <c r="AH68" s="1008"/>
      <c r="AI68" s="1008"/>
      <c r="AJ68" s="1008"/>
      <c r="AK68" s="1008" t="s">
        <v>483</v>
      </c>
      <c r="AL68" s="1008"/>
      <c r="AM68" s="1008"/>
      <c r="AN68" s="1008"/>
      <c r="AO68" s="1008"/>
      <c r="AP68" s="1008" t="s">
        <v>483</v>
      </c>
      <c r="AQ68" s="1008"/>
      <c r="AR68" s="1008"/>
      <c r="AS68" s="1008"/>
      <c r="AT68" s="1008"/>
      <c r="AU68" s="1008" t="s">
        <v>483</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547</v>
      </c>
      <c r="C69" s="1001"/>
      <c r="D69" s="1001"/>
      <c r="E69" s="1001"/>
      <c r="F69" s="1001"/>
      <c r="G69" s="1001"/>
      <c r="H69" s="1001"/>
      <c r="I69" s="1001"/>
      <c r="J69" s="1001"/>
      <c r="K69" s="1001"/>
      <c r="L69" s="1001"/>
      <c r="M69" s="1001"/>
      <c r="N69" s="1001"/>
      <c r="O69" s="1001"/>
      <c r="P69" s="1002"/>
      <c r="Q69" s="1003">
        <v>9</v>
      </c>
      <c r="R69" s="997"/>
      <c r="S69" s="997"/>
      <c r="T69" s="997"/>
      <c r="U69" s="997"/>
      <c r="V69" s="997">
        <v>4</v>
      </c>
      <c r="W69" s="997"/>
      <c r="X69" s="997"/>
      <c r="Y69" s="997"/>
      <c r="Z69" s="997"/>
      <c r="AA69" s="997">
        <v>5</v>
      </c>
      <c r="AB69" s="997"/>
      <c r="AC69" s="997"/>
      <c r="AD69" s="997"/>
      <c r="AE69" s="997"/>
      <c r="AF69" s="997">
        <v>5</v>
      </c>
      <c r="AG69" s="997"/>
      <c r="AH69" s="997"/>
      <c r="AI69" s="997"/>
      <c r="AJ69" s="997"/>
      <c r="AK69" s="997" t="s">
        <v>483</v>
      </c>
      <c r="AL69" s="997"/>
      <c r="AM69" s="997"/>
      <c r="AN69" s="997"/>
      <c r="AO69" s="997"/>
      <c r="AP69" s="997" t="s">
        <v>483</v>
      </c>
      <c r="AQ69" s="997"/>
      <c r="AR69" s="997"/>
      <c r="AS69" s="997"/>
      <c r="AT69" s="997"/>
      <c r="AU69" s="997" t="s">
        <v>483</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548</v>
      </c>
      <c r="C70" s="1001"/>
      <c r="D70" s="1001"/>
      <c r="E70" s="1001"/>
      <c r="F70" s="1001"/>
      <c r="G70" s="1001"/>
      <c r="H70" s="1001"/>
      <c r="I70" s="1001"/>
      <c r="J70" s="1001"/>
      <c r="K70" s="1001"/>
      <c r="L70" s="1001"/>
      <c r="M70" s="1001"/>
      <c r="N70" s="1001"/>
      <c r="O70" s="1001"/>
      <c r="P70" s="1002"/>
      <c r="Q70" s="1003">
        <v>121</v>
      </c>
      <c r="R70" s="997"/>
      <c r="S70" s="997"/>
      <c r="T70" s="997"/>
      <c r="U70" s="997"/>
      <c r="V70" s="997">
        <v>121</v>
      </c>
      <c r="W70" s="997"/>
      <c r="X70" s="997"/>
      <c r="Y70" s="997"/>
      <c r="Z70" s="997"/>
      <c r="AA70" s="997">
        <v>0</v>
      </c>
      <c r="AB70" s="997"/>
      <c r="AC70" s="997"/>
      <c r="AD70" s="997"/>
      <c r="AE70" s="997"/>
      <c r="AF70" s="997">
        <v>0</v>
      </c>
      <c r="AG70" s="997"/>
      <c r="AH70" s="997"/>
      <c r="AI70" s="997"/>
      <c r="AJ70" s="997"/>
      <c r="AK70" s="997" t="s">
        <v>483</v>
      </c>
      <c r="AL70" s="997"/>
      <c r="AM70" s="997"/>
      <c r="AN70" s="997"/>
      <c r="AO70" s="997"/>
      <c r="AP70" s="997" t="s">
        <v>483</v>
      </c>
      <c r="AQ70" s="997"/>
      <c r="AR70" s="997"/>
      <c r="AS70" s="997"/>
      <c r="AT70" s="997"/>
      <c r="AU70" s="997" t="s">
        <v>483</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549</v>
      </c>
      <c r="C71" s="1001"/>
      <c r="D71" s="1001"/>
      <c r="E71" s="1001"/>
      <c r="F71" s="1001"/>
      <c r="G71" s="1001"/>
      <c r="H71" s="1001"/>
      <c r="I71" s="1001"/>
      <c r="J71" s="1001"/>
      <c r="K71" s="1001"/>
      <c r="L71" s="1001"/>
      <c r="M71" s="1001"/>
      <c r="N71" s="1001"/>
      <c r="O71" s="1001"/>
      <c r="P71" s="1002"/>
      <c r="Q71" s="1003">
        <v>594</v>
      </c>
      <c r="R71" s="997"/>
      <c r="S71" s="997"/>
      <c r="T71" s="997"/>
      <c r="U71" s="997"/>
      <c r="V71" s="997">
        <v>588</v>
      </c>
      <c r="W71" s="997"/>
      <c r="X71" s="997"/>
      <c r="Y71" s="997"/>
      <c r="Z71" s="997"/>
      <c r="AA71" s="997">
        <v>6</v>
      </c>
      <c r="AB71" s="997"/>
      <c r="AC71" s="997"/>
      <c r="AD71" s="997"/>
      <c r="AE71" s="997"/>
      <c r="AF71" s="997">
        <v>6</v>
      </c>
      <c r="AG71" s="997"/>
      <c r="AH71" s="997"/>
      <c r="AI71" s="997"/>
      <c r="AJ71" s="997"/>
      <c r="AK71" s="997">
        <v>374</v>
      </c>
      <c r="AL71" s="997"/>
      <c r="AM71" s="997"/>
      <c r="AN71" s="997"/>
      <c r="AO71" s="997"/>
      <c r="AP71" s="997" t="s">
        <v>483</v>
      </c>
      <c r="AQ71" s="997"/>
      <c r="AR71" s="997"/>
      <c r="AS71" s="997"/>
      <c r="AT71" s="997"/>
      <c r="AU71" s="997" t="s">
        <v>483</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550</v>
      </c>
      <c r="C72" s="1001"/>
      <c r="D72" s="1001"/>
      <c r="E72" s="1001"/>
      <c r="F72" s="1001"/>
      <c r="G72" s="1001"/>
      <c r="H72" s="1001"/>
      <c r="I72" s="1001"/>
      <c r="J72" s="1001"/>
      <c r="K72" s="1001"/>
      <c r="L72" s="1001"/>
      <c r="M72" s="1001"/>
      <c r="N72" s="1001"/>
      <c r="O72" s="1001"/>
      <c r="P72" s="1002"/>
      <c r="Q72" s="1003">
        <v>941</v>
      </c>
      <c r="R72" s="997"/>
      <c r="S72" s="997"/>
      <c r="T72" s="997"/>
      <c r="U72" s="997"/>
      <c r="V72" s="997">
        <v>834</v>
      </c>
      <c r="W72" s="997"/>
      <c r="X72" s="997"/>
      <c r="Y72" s="997"/>
      <c r="Z72" s="997"/>
      <c r="AA72" s="997">
        <v>108</v>
      </c>
      <c r="AB72" s="997"/>
      <c r="AC72" s="997"/>
      <c r="AD72" s="997"/>
      <c r="AE72" s="997"/>
      <c r="AF72" s="997">
        <v>108</v>
      </c>
      <c r="AG72" s="997"/>
      <c r="AH72" s="997"/>
      <c r="AI72" s="997"/>
      <c r="AJ72" s="997"/>
      <c r="AK72" s="997">
        <v>4</v>
      </c>
      <c r="AL72" s="997"/>
      <c r="AM72" s="997"/>
      <c r="AN72" s="997"/>
      <c r="AO72" s="997"/>
      <c r="AP72" s="997" t="s">
        <v>483</v>
      </c>
      <c r="AQ72" s="997"/>
      <c r="AR72" s="997"/>
      <c r="AS72" s="997"/>
      <c r="AT72" s="997"/>
      <c r="AU72" s="997" t="s">
        <v>483</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551</v>
      </c>
      <c r="C73" s="1001"/>
      <c r="D73" s="1001"/>
      <c r="E73" s="1001"/>
      <c r="F73" s="1001"/>
      <c r="G73" s="1001"/>
      <c r="H73" s="1001"/>
      <c r="I73" s="1001"/>
      <c r="J73" s="1001"/>
      <c r="K73" s="1001"/>
      <c r="L73" s="1001"/>
      <c r="M73" s="1001"/>
      <c r="N73" s="1001"/>
      <c r="O73" s="1001"/>
      <c r="P73" s="1002"/>
      <c r="Q73" s="1003">
        <v>193</v>
      </c>
      <c r="R73" s="997"/>
      <c r="S73" s="997"/>
      <c r="T73" s="997"/>
      <c r="U73" s="997"/>
      <c r="V73" s="997">
        <v>191</v>
      </c>
      <c r="W73" s="997"/>
      <c r="X73" s="997"/>
      <c r="Y73" s="997"/>
      <c r="Z73" s="997"/>
      <c r="AA73" s="997">
        <v>1</v>
      </c>
      <c r="AB73" s="997"/>
      <c r="AC73" s="997"/>
      <c r="AD73" s="997"/>
      <c r="AE73" s="997"/>
      <c r="AF73" s="997">
        <v>1</v>
      </c>
      <c r="AG73" s="997"/>
      <c r="AH73" s="997"/>
      <c r="AI73" s="997"/>
      <c r="AJ73" s="997"/>
      <c r="AK73" s="997" t="s">
        <v>483</v>
      </c>
      <c r="AL73" s="997"/>
      <c r="AM73" s="997"/>
      <c r="AN73" s="997"/>
      <c r="AO73" s="997"/>
      <c r="AP73" s="997" t="s">
        <v>483</v>
      </c>
      <c r="AQ73" s="997"/>
      <c r="AR73" s="997"/>
      <c r="AS73" s="997"/>
      <c r="AT73" s="997"/>
      <c r="AU73" s="997" t="s">
        <v>483</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552</v>
      </c>
      <c r="C74" s="1001"/>
      <c r="D74" s="1001"/>
      <c r="E74" s="1001"/>
      <c r="F74" s="1001"/>
      <c r="G74" s="1001"/>
      <c r="H74" s="1001"/>
      <c r="I74" s="1001"/>
      <c r="J74" s="1001"/>
      <c r="K74" s="1001"/>
      <c r="L74" s="1001"/>
      <c r="M74" s="1001"/>
      <c r="N74" s="1001"/>
      <c r="O74" s="1001"/>
      <c r="P74" s="1002"/>
      <c r="Q74" s="1003">
        <v>16</v>
      </c>
      <c r="R74" s="997"/>
      <c r="S74" s="997"/>
      <c r="T74" s="997"/>
      <c r="U74" s="997"/>
      <c r="V74" s="997">
        <v>10</v>
      </c>
      <c r="W74" s="997"/>
      <c r="X74" s="997"/>
      <c r="Y74" s="997"/>
      <c r="Z74" s="997"/>
      <c r="AA74" s="997">
        <v>6</v>
      </c>
      <c r="AB74" s="997"/>
      <c r="AC74" s="997"/>
      <c r="AD74" s="997"/>
      <c r="AE74" s="997"/>
      <c r="AF74" s="997">
        <v>6</v>
      </c>
      <c r="AG74" s="997"/>
      <c r="AH74" s="997"/>
      <c r="AI74" s="997"/>
      <c r="AJ74" s="997"/>
      <c r="AK74" s="997" t="s">
        <v>483</v>
      </c>
      <c r="AL74" s="997"/>
      <c r="AM74" s="997"/>
      <c r="AN74" s="997"/>
      <c r="AO74" s="997"/>
      <c r="AP74" s="997" t="s">
        <v>483</v>
      </c>
      <c r="AQ74" s="997"/>
      <c r="AR74" s="997"/>
      <c r="AS74" s="997"/>
      <c r="AT74" s="997"/>
      <c r="AU74" s="997" t="s">
        <v>483</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553</v>
      </c>
      <c r="C75" s="1001"/>
      <c r="D75" s="1001"/>
      <c r="E75" s="1001"/>
      <c r="F75" s="1001"/>
      <c r="G75" s="1001"/>
      <c r="H75" s="1001"/>
      <c r="I75" s="1001"/>
      <c r="J75" s="1001"/>
      <c r="K75" s="1001"/>
      <c r="L75" s="1001"/>
      <c r="M75" s="1001"/>
      <c r="N75" s="1001"/>
      <c r="O75" s="1001"/>
      <c r="P75" s="1002"/>
      <c r="Q75" s="1004">
        <v>14</v>
      </c>
      <c r="R75" s="1005"/>
      <c r="S75" s="1005"/>
      <c r="T75" s="1005"/>
      <c r="U75" s="1006"/>
      <c r="V75" s="1007">
        <v>10</v>
      </c>
      <c r="W75" s="1005"/>
      <c r="X75" s="1005"/>
      <c r="Y75" s="1005"/>
      <c r="Z75" s="1006"/>
      <c r="AA75" s="1007">
        <v>4</v>
      </c>
      <c r="AB75" s="1005"/>
      <c r="AC75" s="1005"/>
      <c r="AD75" s="1005"/>
      <c r="AE75" s="1006"/>
      <c r="AF75" s="1007">
        <v>4</v>
      </c>
      <c r="AG75" s="1005"/>
      <c r="AH75" s="1005"/>
      <c r="AI75" s="1005"/>
      <c r="AJ75" s="1006"/>
      <c r="AK75" s="1007" t="s">
        <v>483</v>
      </c>
      <c r="AL75" s="1005"/>
      <c r="AM75" s="1005"/>
      <c r="AN75" s="1005"/>
      <c r="AO75" s="1006"/>
      <c r="AP75" s="1007" t="s">
        <v>483</v>
      </c>
      <c r="AQ75" s="1005"/>
      <c r="AR75" s="1005"/>
      <c r="AS75" s="1005"/>
      <c r="AT75" s="1006"/>
      <c r="AU75" s="1007" t="s">
        <v>483</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t="s">
        <v>554</v>
      </c>
      <c r="C76" s="1001"/>
      <c r="D76" s="1001"/>
      <c r="E76" s="1001"/>
      <c r="F76" s="1001"/>
      <c r="G76" s="1001"/>
      <c r="H76" s="1001"/>
      <c r="I76" s="1001"/>
      <c r="J76" s="1001"/>
      <c r="K76" s="1001"/>
      <c r="L76" s="1001"/>
      <c r="M76" s="1001"/>
      <c r="N76" s="1001"/>
      <c r="O76" s="1001"/>
      <c r="P76" s="1002"/>
      <c r="Q76" s="1004">
        <v>48</v>
      </c>
      <c r="R76" s="1005"/>
      <c r="S76" s="1005"/>
      <c r="T76" s="1005"/>
      <c r="U76" s="1006"/>
      <c r="V76" s="1007">
        <v>48</v>
      </c>
      <c r="W76" s="1005"/>
      <c r="X76" s="1005"/>
      <c r="Y76" s="1005"/>
      <c r="Z76" s="1006"/>
      <c r="AA76" s="1007">
        <v>1</v>
      </c>
      <c r="AB76" s="1005"/>
      <c r="AC76" s="1005"/>
      <c r="AD76" s="1005"/>
      <c r="AE76" s="1006"/>
      <c r="AF76" s="1007">
        <v>1</v>
      </c>
      <c r="AG76" s="1005"/>
      <c r="AH76" s="1005"/>
      <c r="AI76" s="1005"/>
      <c r="AJ76" s="1006"/>
      <c r="AK76" s="1007">
        <v>3</v>
      </c>
      <c r="AL76" s="1005"/>
      <c r="AM76" s="1005"/>
      <c r="AN76" s="1005"/>
      <c r="AO76" s="1006"/>
      <c r="AP76" s="1007" t="s">
        <v>483</v>
      </c>
      <c r="AQ76" s="1005"/>
      <c r="AR76" s="1005"/>
      <c r="AS76" s="1005"/>
      <c r="AT76" s="1006"/>
      <c r="AU76" s="1007" t="s">
        <v>483</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t="s">
        <v>555</v>
      </c>
      <c r="C77" s="1001"/>
      <c r="D77" s="1001"/>
      <c r="E77" s="1001"/>
      <c r="F77" s="1001"/>
      <c r="G77" s="1001"/>
      <c r="H77" s="1001"/>
      <c r="I77" s="1001"/>
      <c r="J77" s="1001"/>
      <c r="K77" s="1001"/>
      <c r="L77" s="1001"/>
      <c r="M77" s="1001"/>
      <c r="N77" s="1001"/>
      <c r="O77" s="1001"/>
      <c r="P77" s="1002"/>
      <c r="Q77" s="1004">
        <v>35</v>
      </c>
      <c r="R77" s="1005"/>
      <c r="S77" s="1005"/>
      <c r="T77" s="1005"/>
      <c r="U77" s="1006"/>
      <c r="V77" s="1007">
        <v>30</v>
      </c>
      <c r="W77" s="1005"/>
      <c r="X77" s="1005"/>
      <c r="Y77" s="1005"/>
      <c r="Z77" s="1006"/>
      <c r="AA77" s="1007">
        <v>5</v>
      </c>
      <c r="AB77" s="1005"/>
      <c r="AC77" s="1005"/>
      <c r="AD77" s="1005"/>
      <c r="AE77" s="1006"/>
      <c r="AF77" s="1007">
        <v>5</v>
      </c>
      <c r="AG77" s="1005"/>
      <c r="AH77" s="1005"/>
      <c r="AI77" s="1005"/>
      <c r="AJ77" s="1006"/>
      <c r="AK77" s="1007" t="s">
        <v>483</v>
      </c>
      <c r="AL77" s="1005"/>
      <c r="AM77" s="1005"/>
      <c r="AN77" s="1005"/>
      <c r="AO77" s="1006"/>
      <c r="AP77" s="1007" t="s">
        <v>483</v>
      </c>
      <c r="AQ77" s="1005"/>
      <c r="AR77" s="1005"/>
      <c r="AS77" s="1005"/>
      <c r="AT77" s="1006"/>
      <c r="AU77" s="1007" t="s">
        <v>483</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t="s">
        <v>556</v>
      </c>
      <c r="C78" s="1001"/>
      <c r="D78" s="1001"/>
      <c r="E78" s="1001"/>
      <c r="F78" s="1001"/>
      <c r="G78" s="1001"/>
      <c r="H78" s="1001"/>
      <c r="I78" s="1001"/>
      <c r="J78" s="1001"/>
      <c r="K78" s="1001"/>
      <c r="L78" s="1001"/>
      <c r="M78" s="1001"/>
      <c r="N78" s="1001"/>
      <c r="O78" s="1001"/>
      <c r="P78" s="1002"/>
      <c r="Q78" s="1003">
        <v>78</v>
      </c>
      <c r="R78" s="997"/>
      <c r="S78" s="997"/>
      <c r="T78" s="997"/>
      <c r="U78" s="997"/>
      <c r="V78" s="997">
        <v>76</v>
      </c>
      <c r="W78" s="997"/>
      <c r="X78" s="997"/>
      <c r="Y78" s="997"/>
      <c r="Z78" s="997"/>
      <c r="AA78" s="997">
        <v>2</v>
      </c>
      <c r="AB78" s="997"/>
      <c r="AC78" s="997"/>
      <c r="AD78" s="997"/>
      <c r="AE78" s="997"/>
      <c r="AF78" s="997">
        <v>2</v>
      </c>
      <c r="AG78" s="997"/>
      <c r="AH78" s="997"/>
      <c r="AI78" s="997"/>
      <c r="AJ78" s="997"/>
      <c r="AK78" s="997" t="s">
        <v>483</v>
      </c>
      <c r="AL78" s="997"/>
      <c r="AM78" s="997"/>
      <c r="AN78" s="997"/>
      <c r="AO78" s="997"/>
      <c r="AP78" s="997" t="s">
        <v>483</v>
      </c>
      <c r="AQ78" s="997"/>
      <c r="AR78" s="997"/>
      <c r="AS78" s="997"/>
      <c r="AT78" s="997"/>
      <c r="AU78" s="997" t="s">
        <v>483</v>
      </c>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t="s">
        <v>557</v>
      </c>
      <c r="C79" s="1001"/>
      <c r="D79" s="1001"/>
      <c r="E79" s="1001"/>
      <c r="F79" s="1001"/>
      <c r="G79" s="1001"/>
      <c r="H79" s="1001"/>
      <c r="I79" s="1001"/>
      <c r="J79" s="1001"/>
      <c r="K79" s="1001"/>
      <c r="L79" s="1001"/>
      <c r="M79" s="1001"/>
      <c r="N79" s="1001"/>
      <c r="O79" s="1001"/>
      <c r="P79" s="1002"/>
      <c r="Q79" s="1003">
        <v>234938</v>
      </c>
      <c r="R79" s="997"/>
      <c r="S79" s="997"/>
      <c r="T79" s="997"/>
      <c r="U79" s="997"/>
      <c r="V79" s="997">
        <v>229219</v>
      </c>
      <c r="W79" s="997"/>
      <c r="X79" s="997"/>
      <c r="Y79" s="997"/>
      <c r="Z79" s="997"/>
      <c r="AA79" s="997">
        <v>5719</v>
      </c>
      <c r="AB79" s="997"/>
      <c r="AC79" s="997"/>
      <c r="AD79" s="997"/>
      <c r="AE79" s="997"/>
      <c r="AF79" s="997">
        <v>5719</v>
      </c>
      <c r="AG79" s="997"/>
      <c r="AH79" s="997"/>
      <c r="AI79" s="997"/>
      <c r="AJ79" s="997"/>
      <c r="AK79" s="997">
        <v>194</v>
      </c>
      <c r="AL79" s="997"/>
      <c r="AM79" s="997"/>
      <c r="AN79" s="997"/>
      <c r="AO79" s="997"/>
      <c r="AP79" s="997" t="s">
        <v>483</v>
      </c>
      <c r="AQ79" s="997"/>
      <c r="AR79" s="997"/>
      <c r="AS79" s="997"/>
      <c r="AT79" s="997"/>
      <c r="AU79" s="997" t="s">
        <v>483</v>
      </c>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365</v>
      </c>
      <c r="B88" s="970" t="s">
        <v>390</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5864</v>
      </c>
      <c r="AG88" s="985"/>
      <c r="AH88" s="985"/>
      <c r="AI88" s="985"/>
      <c r="AJ88" s="985"/>
      <c r="AK88" s="989"/>
      <c r="AL88" s="989"/>
      <c r="AM88" s="989"/>
      <c r="AN88" s="989"/>
      <c r="AO88" s="989"/>
      <c r="AP88" s="985" t="s">
        <v>483</v>
      </c>
      <c r="AQ88" s="985"/>
      <c r="AR88" s="985"/>
      <c r="AS88" s="985"/>
      <c r="AT88" s="985"/>
      <c r="AU88" s="985" t="s">
        <v>483</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70" t="s">
        <v>391</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70</v>
      </c>
      <c r="CS102" s="977"/>
      <c r="CT102" s="977"/>
      <c r="CU102" s="977"/>
      <c r="CV102" s="978"/>
      <c r="CW102" s="976">
        <v>17</v>
      </c>
      <c r="CX102" s="977"/>
      <c r="CY102" s="977"/>
      <c r="CZ102" s="977"/>
      <c r="DA102" s="978"/>
      <c r="DB102" s="976" t="s">
        <v>483</v>
      </c>
      <c r="DC102" s="977"/>
      <c r="DD102" s="977"/>
      <c r="DE102" s="977"/>
      <c r="DF102" s="978"/>
      <c r="DG102" s="976" t="s">
        <v>483</v>
      </c>
      <c r="DH102" s="977"/>
      <c r="DI102" s="977"/>
      <c r="DJ102" s="977"/>
      <c r="DK102" s="978"/>
      <c r="DL102" s="976" t="s">
        <v>483</v>
      </c>
      <c r="DM102" s="977"/>
      <c r="DN102" s="977"/>
      <c r="DO102" s="977"/>
      <c r="DP102" s="978"/>
      <c r="DQ102" s="976" t="s">
        <v>483</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392</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393</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396</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397</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398</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399</v>
      </c>
      <c r="AB109" s="918"/>
      <c r="AC109" s="918"/>
      <c r="AD109" s="918"/>
      <c r="AE109" s="919"/>
      <c r="AF109" s="920" t="s">
        <v>284</v>
      </c>
      <c r="AG109" s="918"/>
      <c r="AH109" s="918"/>
      <c r="AI109" s="918"/>
      <c r="AJ109" s="919"/>
      <c r="AK109" s="920" t="s">
        <v>283</v>
      </c>
      <c r="AL109" s="918"/>
      <c r="AM109" s="918"/>
      <c r="AN109" s="918"/>
      <c r="AO109" s="919"/>
      <c r="AP109" s="920" t="s">
        <v>400</v>
      </c>
      <c r="AQ109" s="918"/>
      <c r="AR109" s="918"/>
      <c r="AS109" s="918"/>
      <c r="AT109" s="949"/>
      <c r="AU109" s="917" t="s">
        <v>398</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399</v>
      </c>
      <c r="BR109" s="918"/>
      <c r="BS109" s="918"/>
      <c r="BT109" s="918"/>
      <c r="BU109" s="919"/>
      <c r="BV109" s="920" t="s">
        <v>284</v>
      </c>
      <c r="BW109" s="918"/>
      <c r="BX109" s="918"/>
      <c r="BY109" s="918"/>
      <c r="BZ109" s="919"/>
      <c r="CA109" s="920" t="s">
        <v>283</v>
      </c>
      <c r="CB109" s="918"/>
      <c r="CC109" s="918"/>
      <c r="CD109" s="918"/>
      <c r="CE109" s="919"/>
      <c r="CF109" s="958" t="s">
        <v>400</v>
      </c>
      <c r="CG109" s="958"/>
      <c r="CH109" s="958"/>
      <c r="CI109" s="958"/>
      <c r="CJ109" s="958"/>
      <c r="CK109" s="920" t="s">
        <v>401</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399</v>
      </c>
      <c r="DH109" s="918"/>
      <c r="DI109" s="918"/>
      <c r="DJ109" s="918"/>
      <c r="DK109" s="919"/>
      <c r="DL109" s="920" t="s">
        <v>284</v>
      </c>
      <c r="DM109" s="918"/>
      <c r="DN109" s="918"/>
      <c r="DO109" s="918"/>
      <c r="DP109" s="919"/>
      <c r="DQ109" s="920" t="s">
        <v>283</v>
      </c>
      <c r="DR109" s="918"/>
      <c r="DS109" s="918"/>
      <c r="DT109" s="918"/>
      <c r="DU109" s="919"/>
      <c r="DV109" s="920" t="s">
        <v>400</v>
      </c>
      <c r="DW109" s="918"/>
      <c r="DX109" s="918"/>
      <c r="DY109" s="918"/>
      <c r="DZ109" s="949"/>
    </row>
    <row r="110" spans="1:131" s="197" customFormat="1" ht="26.25" customHeight="1" x14ac:dyDescent="0.15">
      <c r="A110" s="787" t="s">
        <v>402</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2225686</v>
      </c>
      <c r="AB110" s="903"/>
      <c r="AC110" s="903"/>
      <c r="AD110" s="903"/>
      <c r="AE110" s="904"/>
      <c r="AF110" s="905">
        <v>2194088</v>
      </c>
      <c r="AG110" s="903"/>
      <c r="AH110" s="903"/>
      <c r="AI110" s="903"/>
      <c r="AJ110" s="904"/>
      <c r="AK110" s="905">
        <v>2120523</v>
      </c>
      <c r="AL110" s="903"/>
      <c r="AM110" s="903"/>
      <c r="AN110" s="903"/>
      <c r="AO110" s="904"/>
      <c r="AP110" s="906">
        <v>24.2</v>
      </c>
      <c r="AQ110" s="907"/>
      <c r="AR110" s="907"/>
      <c r="AS110" s="907"/>
      <c r="AT110" s="908"/>
      <c r="AU110" s="950" t="s">
        <v>61</v>
      </c>
      <c r="AV110" s="951"/>
      <c r="AW110" s="951"/>
      <c r="AX110" s="951"/>
      <c r="AY110" s="952"/>
      <c r="AZ110" s="846" t="s">
        <v>403</v>
      </c>
      <c r="BA110" s="788"/>
      <c r="BB110" s="788"/>
      <c r="BC110" s="788"/>
      <c r="BD110" s="788"/>
      <c r="BE110" s="788"/>
      <c r="BF110" s="788"/>
      <c r="BG110" s="788"/>
      <c r="BH110" s="788"/>
      <c r="BI110" s="788"/>
      <c r="BJ110" s="788"/>
      <c r="BK110" s="788"/>
      <c r="BL110" s="788"/>
      <c r="BM110" s="788"/>
      <c r="BN110" s="788"/>
      <c r="BO110" s="788"/>
      <c r="BP110" s="789"/>
      <c r="BQ110" s="829">
        <v>19385766</v>
      </c>
      <c r="BR110" s="830"/>
      <c r="BS110" s="830"/>
      <c r="BT110" s="830"/>
      <c r="BU110" s="830"/>
      <c r="BV110" s="830">
        <v>18877038</v>
      </c>
      <c r="BW110" s="830"/>
      <c r="BX110" s="830"/>
      <c r="BY110" s="830"/>
      <c r="BZ110" s="830"/>
      <c r="CA110" s="830">
        <v>18341948</v>
      </c>
      <c r="CB110" s="830"/>
      <c r="CC110" s="830"/>
      <c r="CD110" s="830"/>
      <c r="CE110" s="830"/>
      <c r="CF110" s="891">
        <v>209.4</v>
      </c>
      <c r="CG110" s="892"/>
      <c r="CH110" s="892"/>
      <c r="CI110" s="892"/>
      <c r="CJ110" s="892"/>
      <c r="CK110" s="946" t="s">
        <v>404</v>
      </c>
      <c r="CL110" s="894"/>
      <c r="CM110" s="899" t="s">
        <v>405</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406</v>
      </c>
      <c r="DH110" s="830"/>
      <c r="DI110" s="830"/>
      <c r="DJ110" s="830"/>
      <c r="DK110" s="830"/>
      <c r="DL110" s="830" t="s">
        <v>406</v>
      </c>
      <c r="DM110" s="830"/>
      <c r="DN110" s="830"/>
      <c r="DO110" s="830"/>
      <c r="DP110" s="830"/>
      <c r="DQ110" s="830" t="s">
        <v>406</v>
      </c>
      <c r="DR110" s="830"/>
      <c r="DS110" s="830"/>
      <c r="DT110" s="830"/>
      <c r="DU110" s="830"/>
      <c r="DV110" s="831" t="s">
        <v>406</v>
      </c>
      <c r="DW110" s="831"/>
      <c r="DX110" s="831"/>
      <c r="DY110" s="831"/>
      <c r="DZ110" s="832"/>
    </row>
    <row r="111" spans="1:131" s="197" customFormat="1" ht="26.25" customHeight="1" x14ac:dyDescent="0.15">
      <c r="A111" s="808" t="s">
        <v>407</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408</v>
      </c>
      <c r="AB111" s="939"/>
      <c r="AC111" s="939"/>
      <c r="AD111" s="939"/>
      <c r="AE111" s="940"/>
      <c r="AF111" s="941" t="s">
        <v>408</v>
      </c>
      <c r="AG111" s="939"/>
      <c r="AH111" s="939"/>
      <c r="AI111" s="939"/>
      <c r="AJ111" s="940"/>
      <c r="AK111" s="941" t="s">
        <v>408</v>
      </c>
      <c r="AL111" s="939"/>
      <c r="AM111" s="939"/>
      <c r="AN111" s="939"/>
      <c r="AO111" s="940"/>
      <c r="AP111" s="942" t="s">
        <v>408</v>
      </c>
      <c r="AQ111" s="943"/>
      <c r="AR111" s="943"/>
      <c r="AS111" s="943"/>
      <c r="AT111" s="944"/>
      <c r="AU111" s="953"/>
      <c r="AV111" s="954"/>
      <c r="AW111" s="954"/>
      <c r="AX111" s="954"/>
      <c r="AY111" s="955"/>
      <c r="AZ111" s="797" t="s">
        <v>409</v>
      </c>
      <c r="BA111" s="798"/>
      <c r="BB111" s="798"/>
      <c r="BC111" s="798"/>
      <c r="BD111" s="798"/>
      <c r="BE111" s="798"/>
      <c r="BF111" s="798"/>
      <c r="BG111" s="798"/>
      <c r="BH111" s="798"/>
      <c r="BI111" s="798"/>
      <c r="BJ111" s="798"/>
      <c r="BK111" s="798"/>
      <c r="BL111" s="798"/>
      <c r="BM111" s="798"/>
      <c r="BN111" s="798"/>
      <c r="BO111" s="798"/>
      <c r="BP111" s="799"/>
      <c r="BQ111" s="800">
        <v>286874</v>
      </c>
      <c r="BR111" s="801"/>
      <c r="BS111" s="801"/>
      <c r="BT111" s="801"/>
      <c r="BU111" s="801"/>
      <c r="BV111" s="801">
        <v>211651</v>
      </c>
      <c r="BW111" s="801"/>
      <c r="BX111" s="801"/>
      <c r="BY111" s="801"/>
      <c r="BZ111" s="801"/>
      <c r="CA111" s="801">
        <v>158140</v>
      </c>
      <c r="CB111" s="801"/>
      <c r="CC111" s="801"/>
      <c r="CD111" s="801"/>
      <c r="CE111" s="801"/>
      <c r="CF111" s="878">
        <v>1.8</v>
      </c>
      <c r="CG111" s="879"/>
      <c r="CH111" s="879"/>
      <c r="CI111" s="879"/>
      <c r="CJ111" s="879"/>
      <c r="CK111" s="947"/>
      <c r="CL111" s="896"/>
      <c r="CM111" s="833" t="s">
        <v>410</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406</v>
      </c>
      <c r="DH111" s="801"/>
      <c r="DI111" s="801"/>
      <c r="DJ111" s="801"/>
      <c r="DK111" s="801"/>
      <c r="DL111" s="801" t="s">
        <v>406</v>
      </c>
      <c r="DM111" s="801"/>
      <c r="DN111" s="801"/>
      <c r="DO111" s="801"/>
      <c r="DP111" s="801"/>
      <c r="DQ111" s="801" t="s">
        <v>406</v>
      </c>
      <c r="DR111" s="801"/>
      <c r="DS111" s="801"/>
      <c r="DT111" s="801"/>
      <c r="DU111" s="801"/>
      <c r="DV111" s="853" t="s">
        <v>406</v>
      </c>
      <c r="DW111" s="853"/>
      <c r="DX111" s="853"/>
      <c r="DY111" s="853"/>
      <c r="DZ111" s="854"/>
    </row>
    <row r="112" spans="1:131" s="197" customFormat="1" ht="26.25" customHeight="1" x14ac:dyDescent="0.15">
      <c r="A112" s="932" t="s">
        <v>411</v>
      </c>
      <c r="B112" s="933"/>
      <c r="C112" s="798" t="s">
        <v>412</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109</v>
      </c>
      <c r="AB112" s="814"/>
      <c r="AC112" s="814"/>
      <c r="AD112" s="814"/>
      <c r="AE112" s="815"/>
      <c r="AF112" s="816" t="s">
        <v>109</v>
      </c>
      <c r="AG112" s="814"/>
      <c r="AH112" s="814"/>
      <c r="AI112" s="814"/>
      <c r="AJ112" s="815"/>
      <c r="AK112" s="816" t="s">
        <v>109</v>
      </c>
      <c r="AL112" s="814"/>
      <c r="AM112" s="814"/>
      <c r="AN112" s="814"/>
      <c r="AO112" s="815"/>
      <c r="AP112" s="784" t="s">
        <v>109</v>
      </c>
      <c r="AQ112" s="785"/>
      <c r="AR112" s="785"/>
      <c r="AS112" s="785"/>
      <c r="AT112" s="786"/>
      <c r="AU112" s="953"/>
      <c r="AV112" s="954"/>
      <c r="AW112" s="954"/>
      <c r="AX112" s="954"/>
      <c r="AY112" s="955"/>
      <c r="AZ112" s="797" t="s">
        <v>413</v>
      </c>
      <c r="BA112" s="798"/>
      <c r="BB112" s="798"/>
      <c r="BC112" s="798"/>
      <c r="BD112" s="798"/>
      <c r="BE112" s="798"/>
      <c r="BF112" s="798"/>
      <c r="BG112" s="798"/>
      <c r="BH112" s="798"/>
      <c r="BI112" s="798"/>
      <c r="BJ112" s="798"/>
      <c r="BK112" s="798"/>
      <c r="BL112" s="798"/>
      <c r="BM112" s="798"/>
      <c r="BN112" s="798"/>
      <c r="BO112" s="798"/>
      <c r="BP112" s="799"/>
      <c r="BQ112" s="800">
        <v>8389536</v>
      </c>
      <c r="BR112" s="801"/>
      <c r="BS112" s="801"/>
      <c r="BT112" s="801"/>
      <c r="BU112" s="801"/>
      <c r="BV112" s="801">
        <v>7494634</v>
      </c>
      <c r="BW112" s="801"/>
      <c r="BX112" s="801"/>
      <c r="BY112" s="801"/>
      <c r="BZ112" s="801"/>
      <c r="CA112" s="801">
        <v>6967514</v>
      </c>
      <c r="CB112" s="801"/>
      <c r="CC112" s="801"/>
      <c r="CD112" s="801"/>
      <c r="CE112" s="801"/>
      <c r="CF112" s="878">
        <v>79.5</v>
      </c>
      <c r="CG112" s="879"/>
      <c r="CH112" s="879"/>
      <c r="CI112" s="879"/>
      <c r="CJ112" s="879"/>
      <c r="CK112" s="947"/>
      <c r="CL112" s="896"/>
      <c r="CM112" s="833" t="s">
        <v>414</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109</v>
      </c>
      <c r="DH112" s="801"/>
      <c r="DI112" s="801"/>
      <c r="DJ112" s="801"/>
      <c r="DK112" s="801"/>
      <c r="DL112" s="801" t="s">
        <v>109</v>
      </c>
      <c r="DM112" s="801"/>
      <c r="DN112" s="801"/>
      <c r="DO112" s="801"/>
      <c r="DP112" s="801"/>
      <c r="DQ112" s="801" t="s">
        <v>109</v>
      </c>
      <c r="DR112" s="801"/>
      <c r="DS112" s="801"/>
      <c r="DT112" s="801"/>
      <c r="DU112" s="801"/>
      <c r="DV112" s="853" t="s">
        <v>109</v>
      </c>
      <c r="DW112" s="853"/>
      <c r="DX112" s="853"/>
      <c r="DY112" s="853"/>
      <c r="DZ112" s="854"/>
    </row>
    <row r="113" spans="1:130" s="197" customFormat="1" ht="26.25" customHeight="1" x14ac:dyDescent="0.15">
      <c r="A113" s="934"/>
      <c r="B113" s="935"/>
      <c r="C113" s="798" t="s">
        <v>415</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968628</v>
      </c>
      <c r="AB113" s="939"/>
      <c r="AC113" s="939"/>
      <c r="AD113" s="939"/>
      <c r="AE113" s="940"/>
      <c r="AF113" s="941">
        <v>920695</v>
      </c>
      <c r="AG113" s="939"/>
      <c r="AH113" s="939"/>
      <c r="AI113" s="939"/>
      <c r="AJ113" s="940"/>
      <c r="AK113" s="941">
        <v>919781</v>
      </c>
      <c r="AL113" s="939"/>
      <c r="AM113" s="939"/>
      <c r="AN113" s="939"/>
      <c r="AO113" s="940"/>
      <c r="AP113" s="942">
        <v>10.5</v>
      </c>
      <c r="AQ113" s="943"/>
      <c r="AR113" s="943"/>
      <c r="AS113" s="943"/>
      <c r="AT113" s="944"/>
      <c r="AU113" s="953"/>
      <c r="AV113" s="954"/>
      <c r="AW113" s="954"/>
      <c r="AX113" s="954"/>
      <c r="AY113" s="955"/>
      <c r="AZ113" s="797" t="s">
        <v>416</v>
      </c>
      <c r="BA113" s="798"/>
      <c r="BB113" s="798"/>
      <c r="BC113" s="798"/>
      <c r="BD113" s="798"/>
      <c r="BE113" s="798"/>
      <c r="BF113" s="798"/>
      <c r="BG113" s="798"/>
      <c r="BH113" s="798"/>
      <c r="BI113" s="798"/>
      <c r="BJ113" s="798"/>
      <c r="BK113" s="798"/>
      <c r="BL113" s="798"/>
      <c r="BM113" s="798"/>
      <c r="BN113" s="798"/>
      <c r="BO113" s="798"/>
      <c r="BP113" s="799"/>
      <c r="BQ113" s="800">
        <v>1935</v>
      </c>
      <c r="BR113" s="801"/>
      <c r="BS113" s="801"/>
      <c r="BT113" s="801"/>
      <c r="BU113" s="801"/>
      <c r="BV113" s="801" t="s">
        <v>109</v>
      </c>
      <c r="BW113" s="801"/>
      <c r="BX113" s="801"/>
      <c r="BY113" s="801"/>
      <c r="BZ113" s="801"/>
      <c r="CA113" s="801" t="s">
        <v>109</v>
      </c>
      <c r="CB113" s="801"/>
      <c r="CC113" s="801"/>
      <c r="CD113" s="801"/>
      <c r="CE113" s="801"/>
      <c r="CF113" s="878" t="s">
        <v>109</v>
      </c>
      <c r="CG113" s="879"/>
      <c r="CH113" s="879"/>
      <c r="CI113" s="879"/>
      <c r="CJ113" s="879"/>
      <c r="CK113" s="947"/>
      <c r="CL113" s="896"/>
      <c r="CM113" s="833" t="s">
        <v>417</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109</v>
      </c>
      <c r="DH113" s="814"/>
      <c r="DI113" s="814"/>
      <c r="DJ113" s="814"/>
      <c r="DK113" s="815"/>
      <c r="DL113" s="816" t="s">
        <v>109</v>
      </c>
      <c r="DM113" s="814"/>
      <c r="DN113" s="814"/>
      <c r="DO113" s="814"/>
      <c r="DP113" s="815"/>
      <c r="DQ113" s="816" t="s">
        <v>109</v>
      </c>
      <c r="DR113" s="814"/>
      <c r="DS113" s="814"/>
      <c r="DT113" s="814"/>
      <c r="DU113" s="815"/>
      <c r="DV113" s="784" t="s">
        <v>109</v>
      </c>
      <c r="DW113" s="785"/>
      <c r="DX113" s="785"/>
      <c r="DY113" s="785"/>
      <c r="DZ113" s="786"/>
    </row>
    <row r="114" spans="1:130" s="197" customFormat="1" ht="26.25" customHeight="1" x14ac:dyDescent="0.15">
      <c r="A114" s="934"/>
      <c r="B114" s="935"/>
      <c r="C114" s="798" t="s">
        <v>418</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3961</v>
      </c>
      <c r="AB114" s="814"/>
      <c r="AC114" s="814"/>
      <c r="AD114" s="814"/>
      <c r="AE114" s="815"/>
      <c r="AF114" s="816">
        <v>1991</v>
      </c>
      <c r="AG114" s="814"/>
      <c r="AH114" s="814"/>
      <c r="AI114" s="814"/>
      <c r="AJ114" s="815"/>
      <c r="AK114" s="816" t="s">
        <v>109</v>
      </c>
      <c r="AL114" s="814"/>
      <c r="AM114" s="814"/>
      <c r="AN114" s="814"/>
      <c r="AO114" s="815"/>
      <c r="AP114" s="784" t="s">
        <v>109</v>
      </c>
      <c r="AQ114" s="785"/>
      <c r="AR114" s="785"/>
      <c r="AS114" s="785"/>
      <c r="AT114" s="786"/>
      <c r="AU114" s="953"/>
      <c r="AV114" s="954"/>
      <c r="AW114" s="954"/>
      <c r="AX114" s="954"/>
      <c r="AY114" s="955"/>
      <c r="AZ114" s="797" t="s">
        <v>419</v>
      </c>
      <c r="BA114" s="798"/>
      <c r="BB114" s="798"/>
      <c r="BC114" s="798"/>
      <c r="BD114" s="798"/>
      <c r="BE114" s="798"/>
      <c r="BF114" s="798"/>
      <c r="BG114" s="798"/>
      <c r="BH114" s="798"/>
      <c r="BI114" s="798"/>
      <c r="BJ114" s="798"/>
      <c r="BK114" s="798"/>
      <c r="BL114" s="798"/>
      <c r="BM114" s="798"/>
      <c r="BN114" s="798"/>
      <c r="BO114" s="798"/>
      <c r="BP114" s="799"/>
      <c r="BQ114" s="800">
        <v>3546657</v>
      </c>
      <c r="BR114" s="801"/>
      <c r="BS114" s="801"/>
      <c r="BT114" s="801"/>
      <c r="BU114" s="801"/>
      <c r="BV114" s="801">
        <v>3173162</v>
      </c>
      <c r="BW114" s="801"/>
      <c r="BX114" s="801"/>
      <c r="BY114" s="801"/>
      <c r="BZ114" s="801"/>
      <c r="CA114" s="801">
        <v>3089552</v>
      </c>
      <c r="CB114" s="801"/>
      <c r="CC114" s="801"/>
      <c r="CD114" s="801"/>
      <c r="CE114" s="801"/>
      <c r="CF114" s="878">
        <v>35.299999999999997</v>
      </c>
      <c r="CG114" s="879"/>
      <c r="CH114" s="879"/>
      <c r="CI114" s="879"/>
      <c r="CJ114" s="879"/>
      <c r="CK114" s="947"/>
      <c r="CL114" s="896"/>
      <c r="CM114" s="833" t="s">
        <v>420</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109</v>
      </c>
      <c r="DH114" s="814"/>
      <c r="DI114" s="814"/>
      <c r="DJ114" s="814"/>
      <c r="DK114" s="815"/>
      <c r="DL114" s="816" t="s">
        <v>109</v>
      </c>
      <c r="DM114" s="814"/>
      <c r="DN114" s="814"/>
      <c r="DO114" s="814"/>
      <c r="DP114" s="815"/>
      <c r="DQ114" s="816" t="s">
        <v>109</v>
      </c>
      <c r="DR114" s="814"/>
      <c r="DS114" s="814"/>
      <c r="DT114" s="814"/>
      <c r="DU114" s="815"/>
      <c r="DV114" s="784" t="s">
        <v>109</v>
      </c>
      <c r="DW114" s="785"/>
      <c r="DX114" s="785"/>
      <c r="DY114" s="785"/>
      <c r="DZ114" s="786"/>
    </row>
    <row r="115" spans="1:130" s="197" customFormat="1" ht="26.25" customHeight="1" x14ac:dyDescent="0.15">
      <c r="A115" s="934"/>
      <c r="B115" s="935"/>
      <c r="C115" s="798" t="s">
        <v>421</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116445</v>
      </c>
      <c r="AB115" s="939"/>
      <c r="AC115" s="939"/>
      <c r="AD115" s="939"/>
      <c r="AE115" s="940"/>
      <c r="AF115" s="941">
        <v>76210</v>
      </c>
      <c r="AG115" s="939"/>
      <c r="AH115" s="939"/>
      <c r="AI115" s="939"/>
      <c r="AJ115" s="940"/>
      <c r="AK115" s="941">
        <v>55391</v>
      </c>
      <c r="AL115" s="939"/>
      <c r="AM115" s="939"/>
      <c r="AN115" s="939"/>
      <c r="AO115" s="940"/>
      <c r="AP115" s="942">
        <v>0.6</v>
      </c>
      <c r="AQ115" s="943"/>
      <c r="AR115" s="943"/>
      <c r="AS115" s="943"/>
      <c r="AT115" s="944"/>
      <c r="AU115" s="953"/>
      <c r="AV115" s="954"/>
      <c r="AW115" s="954"/>
      <c r="AX115" s="954"/>
      <c r="AY115" s="955"/>
      <c r="AZ115" s="797" t="s">
        <v>422</v>
      </c>
      <c r="BA115" s="798"/>
      <c r="BB115" s="798"/>
      <c r="BC115" s="798"/>
      <c r="BD115" s="798"/>
      <c r="BE115" s="798"/>
      <c r="BF115" s="798"/>
      <c r="BG115" s="798"/>
      <c r="BH115" s="798"/>
      <c r="BI115" s="798"/>
      <c r="BJ115" s="798"/>
      <c r="BK115" s="798"/>
      <c r="BL115" s="798"/>
      <c r="BM115" s="798"/>
      <c r="BN115" s="798"/>
      <c r="BO115" s="798"/>
      <c r="BP115" s="799"/>
      <c r="BQ115" s="800" t="s">
        <v>109</v>
      </c>
      <c r="BR115" s="801"/>
      <c r="BS115" s="801"/>
      <c r="BT115" s="801"/>
      <c r="BU115" s="801"/>
      <c r="BV115" s="801" t="s">
        <v>109</v>
      </c>
      <c r="BW115" s="801"/>
      <c r="BX115" s="801"/>
      <c r="BY115" s="801"/>
      <c r="BZ115" s="801"/>
      <c r="CA115" s="801" t="s">
        <v>109</v>
      </c>
      <c r="CB115" s="801"/>
      <c r="CC115" s="801"/>
      <c r="CD115" s="801"/>
      <c r="CE115" s="801"/>
      <c r="CF115" s="878" t="s">
        <v>109</v>
      </c>
      <c r="CG115" s="879"/>
      <c r="CH115" s="879"/>
      <c r="CI115" s="879"/>
      <c r="CJ115" s="879"/>
      <c r="CK115" s="947"/>
      <c r="CL115" s="896"/>
      <c r="CM115" s="797" t="s">
        <v>423</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109</v>
      </c>
      <c r="DH115" s="814"/>
      <c r="DI115" s="814"/>
      <c r="DJ115" s="814"/>
      <c r="DK115" s="815"/>
      <c r="DL115" s="816" t="s">
        <v>109</v>
      </c>
      <c r="DM115" s="814"/>
      <c r="DN115" s="814"/>
      <c r="DO115" s="814"/>
      <c r="DP115" s="815"/>
      <c r="DQ115" s="816" t="s">
        <v>109</v>
      </c>
      <c r="DR115" s="814"/>
      <c r="DS115" s="814"/>
      <c r="DT115" s="814"/>
      <c r="DU115" s="815"/>
      <c r="DV115" s="784" t="s">
        <v>109</v>
      </c>
      <c r="DW115" s="785"/>
      <c r="DX115" s="785"/>
      <c r="DY115" s="785"/>
      <c r="DZ115" s="786"/>
    </row>
    <row r="116" spans="1:130" s="197" customFormat="1" ht="26.25" customHeight="1" x14ac:dyDescent="0.15">
      <c r="A116" s="936"/>
      <c r="B116" s="937"/>
      <c r="C116" s="876" t="s">
        <v>424</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109</v>
      </c>
      <c r="AB116" s="814"/>
      <c r="AC116" s="814"/>
      <c r="AD116" s="814"/>
      <c r="AE116" s="815"/>
      <c r="AF116" s="816" t="s">
        <v>109</v>
      </c>
      <c r="AG116" s="814"/>
      <c r="AH116" s="814"/>
      <c r="AI116" s="814"/>
      <c r="AJ116" s="815"/>
      <c r="AK116" s="816" t="s">
        <v>109</v>
      </c>
      <c r="AL116" s="814"/>
      <c r="AM116" s="814"/>
      <c r="AN116" s="814"/>
      <c r="AO116" s="815"/>
      <c r="AP116" s="784" t="s">
        <v>109</v>
      </c>
      <c r="AQ116" s="785"/>
      <c r="AR116" s="785"/>
      <c r="AS116" s="785"/>
      <c r="AT116" s="786"/>
      <c r="AU116" s="953"/>
      <c r="AV116" s="954"/>
      <c r="AW116" s="954"/>
      <c r="AX116" s="954"/>
      <c r="AY116" s="955"/>
      <c r="AZ116" s="797" t="s">
        <v>425</v>
      </c>
      <c r="BA116" s="798"/>
      <c r="BB116" s="798"/>
      <c r="BC116" s="798"/>
      <c r="BD116" s="798"/>
      <c r="BE116" s="798"/>
      <c r="BF116" s="798"/>
      <c r="BG116" s="798"/>
      <c r="BH116" s="798"/>
      <c r="BI116" s="798"/>
      <c r="BJ116" s="798"/>
      <c r="BK116" s="798"/>
      <c r="BL116" s="798"/>
      <c r="BM116" s="798"/>
      <c r="BN116" s="798"/>
      <c r="BO116" s="798"/>
      <c r="BP116" s="799"/>
      <c r="BQ116" s="800" t="s">
        <v>109</v>
      </c>
      <c r="BR116" s="801"/>
      <c r="BS116" s="801"/>
      <c r="BT116" s="801"/>
      <c r="BU116" s="801"/>
      <c r="BV116" s="801" t="s">
        <v>109</v>
      </c>
      <c r="BW116" s="801"/>
      <c r="BX116" s="801"/>
      <c r="BY116" s="801"/>
      <c r="BZ116" s="801"/>
      <c r="CA116" s="801" t="s">
        <v>109</v>
      </c>
      <c r="CB116" s="801"/>
      <c r="CC116" s="801"/>
      <c r="CD116" s="801"/>
      <c r="CE116" s="801"/>
      <c r="CF116" s="878" t="s">
        <v>109</v>
      </c>
      <c r="CG116" s="879"/>
      <c r="CH116" s="879"/>
      <c r="CI116" s="879"/>
      <c r="CJ116" s="879"/>
      <c r="CK116" s="947"/>
      <c r="CL116" s="896"/>
      <c r="CM116" s="833" t="s">
        <v>426</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6400</v>
      </c>
      <c r="DH116" s="814"/>
      <c r="DI116" s="814"/>
      <c r="DJ116" s="814"/>
      <c r="DK116" s="815"/>
      <c r="DL116" s="816">
        <v>4800</v>
      </c>
      <c r="DM116" s="814"/>
      <c r="DN116" s="814"/>
      <c r="DO116" s="814"/>
      <c r="DP116" s="815"/>
      <c r="DQ116" s="816">
        <v>3200</v>
      </c>
      <c r="DR116" s="814"/>
      <c r="DS116" s="814"/>
      <c r="DT116" s="814"/>
      <c r="DU116" s="815"/>
      <c r="DV116" s="784">
        <v>0</v>
      </c>
      <c r="DW116" s="785"/>
      <c r="DX116" s="785"/>
      <c r="DY116" s="785"/>
      <c r="DZ116" s="786"/>
    </row>
    <row r="117" spans="1:130" s="197" customFormat="1" ht="26.25" customHeight="1" x14ac:dyDescent="0.15">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427</v>
      </c>
      <c r="Z117" s="919"/>
      <c r="AA117" s="924">
        <v>3314720</v>
      </c>
      <c r="AB117" s="925"/>
      <c r="AC117" s="925"/>
      <c r="AD117" s="925"/>
      <c r="AE117" s="926"/>
      <c r="AF117" s="928">
        <v>3192984</v>
      </c>
      <c r="AG117" s="925"/>
      <c r="AH117" s="925"/>
      <c r="AI117" s="925"/>
      <c r="AJ117" s="926"/>
      <c r="AK117" s="928">
        <v>3095695</v>
      </c>
      <c r="AL117" s="925"/>
      <c r="AM117" s="925"/>
      <c r="AN117" s="925"/>
      <c r="AO117" s="926"/>
      <c r="AP117" s="929"/>
      <c r="AQ117" s="930"/>
      <c r="AR117" s="930"/>
      <c r="AS117" s="930"/>
      <c r="AT117" s="931"/>
      <c r="AU117" s="953"/>
      <c r="AV117" s="954"/>
      <c r="AW117" s="954"/>
      <c r="AX117" s="954"/>
      <c r="AY117" s="955"/>
      <c r="AZ117" s="875" t="s">
        <v>428</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429</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x14ac:dyDescent="0.15">
      <c r="A118" s="917" t="s">
        <v>401</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399</v>
      </c>
      <c r="AB118" s="918"/>
      <c r="AC118" s="918"/>
      <c r="AD118" s="918"/>
      <c r="AE118" s="919"/>
      <c r="AF118" s="920" t="s">
        <v>284</v>
      </c>
      <c r="AG118" s="918"/>
      <c r="AH118" s="918"/>
      <c r="AI118" s="918"/>
      <c r="AJ118" s="919"/>
      <c r="AK118" s="920" t="s">
        <v>283</v>
      </c>
      <c r="AL118" s="918"/>
      <c r="AM118" s="918"/>
      <c r="AN118" s="918"/>
      <c r="AO118" s="919"/>
      <c r="AP118" s="921" t="s">
        <v>400</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430</v>
      </c>
      <c r="BP118" s="868"/>
      <c r="BQ118" s="887">
        <v>31610768</v>
      </c>
      <c r="BR118" s="888"/>
      <c r="BS118" s="888"/>
      <c r="BT118" s="888"/>
      <c r="BU118" s="888"/>
      <c r="BV118" s="888">
        <v>29756485</v>
      </c>
      <c r="BW118" s="888"/>
      <c r="BX118" s="888"/>
      <c r="BY118" s="888"/>
      <c r="BZ118" s="888"/>
      <c r="CA118" s="888">
        <v>28557154</v>
      </c>
      <c r="CB118" s="888"/>
      <c r="CC118" s="888"/>
      <c r="CD118" s="888"/>
      <c r="CE118" s="888"/>
      <c r="CF118" s="773"/>
      <c r="CG118" s="774"/>
      <c r="CH118" s="774"/>
      <c r="CI118" s="774"/>
      <c r="CJ118" s="871"/>
      <c r="CK118" s="947"/>
      <c r="CL118" s="896"/>
      <c r="CM118" s="833" t="s">
        <v>431</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x14ac:dyDescent="0.15">
      <c r="A119" s="893" t="s">
        <v>404</v>
      </c>
      <c r="B119" s="894"/>
      <c r="C119" s="899" t="s">
        <v>405</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432</v>
      </c>
      <c r="AV119" s="910"/>
      <c r="AW119" s="910"/>
      <c r="AX119" s="910"/>
      <c r="AY119" s="911"/>
      <c r="AZ119" s="846" t="s">
        <v>433</v>
      </c>
      <c r="BA119" s="788"/>
      <c r="BB119" s="788"/>
      <c r="BC119" s="788"/>
      <c r="BD119" s="788"/>
      <c r="BE119" s="788"/>
      <c r="BF119" s="788"/>
      <c r="BG119" s="788"/>
      <c r="BH119" s="788"/>
      <c r="BI119" s="788"/>
      <c r="BJ119" s="788"/>
      <c r="BK119" s="788"/>
      <c r="BL119" s="788"/>
      <c r="BM119" s="788"/>
      <c r="BN119" s="788"/>
      <c r="BO119" s="788"/>
      <c r="BP119" s="789"/>
      <c r="BQ119" s="829">
        <v>5058604</v>
      </c>
      <c r="BR119" s="830"/>
      <c r="BS119" s="830"/>
      <c r="BT119" s="830"/>
      <c r="BU119" s="830"/>
      <c r="BV119" s="830">
        <v>5952297</v>
      </c>
      <c r="BW119" s="830"/>
      <c r="BX119" s="830"/>
      <c r="BY119" s="830"/>
      <c r="BZ119" s="830"/>
      <c r="CA119" s="830">
        <v>6522670</v>
      </c>
      <c r="CB119" s="830"/>
      <c r="CC119" s="830"/>
      <c r="CD119" s="830"/>
      <c r="CE119" s="830"/>
      <c r="CF119" s="891">
        <v>74.5</v>
      </c>
      <c r="CG119" s="892"/>
      <c r="CH119" s="892"/>
      <c r="CI119" s="892"/>
      <c r="CJ119" s="892"/>
      <c r="CK119" s="948"/>
      <c r="CL119" s="898"/>
      <c r="CM119" s="855" t="s">
        <v>434</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280474</v>
      </c>
      <c r="DH119" s="747"/>
      <c r="DI119" s="747"/>
      <c r="DJ119" s="747"/>
      <c r="DK119" s="748"/>
      <c r="DL119" s="749">
        <v>206851</v>
      </c>
      <c r="DM119" s="747"/>
      <c r="DN119" s="747"/>
      <c r="DO119" s="747"/>
      <c r="DP119" s="748"/>
      <c r="DQ119" s="749">
        <v>154940</v>
      </c>
      <c r="DR119" s="747"/>
      <c r="DS119" s="747"/>
      <c r="DT119" s="747"/>
      <c r="DU119" s="748"/>
      <c r="DV119" s="837">
        <v>1.8</v>
      </c>
      <c r="DW119" s="838"/>
      <c r="DX119" s="838"/>
      <c r="DY119" s="838"/>
      <c r="DZ119" s="839"/>
    </row>
    <row r="120" spans="1:130" s="197" customFormat="1" ht="26.25" customHeight="1" x14ac:dyDescent="0.15">
      <c r="A120" s="895"/>
      <c r="B120" s="896"/>
      <c r="C120" s="833" t="s">
        <v>410</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435</v>
      </c>
      <c r="BA120" s="798"/>
      <c r="BB120" s="798"/>
      <c r="BC120" s="798"/>
      <c r="BD120" s="798"/>
      <c r="BE120" s="798"/>
      <c r="BF120" s="798"/>
      <c r="BG120" s="798"/>
      <c r="BH120" s="798"/>
      <c r="BI120" s="798"/>
      <c r="BJ120" s="798"/>
      <c r="BK120" s="798"/>
      <c r="BL120" s="798"/>
      <c r="BM120" s="798"/>
      <c r="BN120" s="798"/>
      <c r="BO120" s="798"/>
      <c r="BP120" s="799"/>
      <c r="BQ120" s="800">
        <v>2212721</v>
      </c>
      <c r="BR120" s="801"/>
      <c r="BS120" s="801"/>
      <c r="BT120" s="801"/>
      <c r="BU120" s="801"/>
      <c r="BV120" s="801">
        <v>1985366</v>
      </c>
      <c r="BW120" s="801"/>
      <c r="BX120" s="801"/>
      <c r="BY120" s="801"/>
      <c r="BZ120" s="801"/>
      <c r="CA120" s="801">
        <v>1830238</v>
      </c>
      <c r="CB120" s="801"/>
      <c r="CC120" s="801"/>
      <c r="CD120" s="801"/>
      <c r="CE120" s="801"/>
      <c r="CF120" s="878">
        <v>20.9</v>
      </c>
      <c r="CG120" s="879"/>
      <c r="CH120" s="879"/>
      <c r="CI120" s="879"/>
      <c r="CJ120" s="879"/>
      <c r="CK120" s="880" t="s">
        <v>436</v>
      </c>
      <c r="CL120" s="840"/>
      <c r="CM120" s="840"/>
      <c r="CN120" s="840"/>
      <c r="CO120" s="841"/>
      <c r="CP120" s="884" t="s">
        <v>437</v>
      </c>
      <c r="CQ120" s="885"/>
      <c r="CR120" s="885"/>
      <c r="CS120" s="885"/>
      <c r="CT120" s="885"/>
      <c r="CU120" s="885"/>
      <c r="CV120" s="885"/>
      <c r="CW120" s="885"/>
      <c r="CX120" s="885"/>
      <c r="CY120" s="885"/>
      <c r="CZ120" s="885"/>
      <c r="DA120" s="885"/>
      <c r="DB120" s="885"/>
      <c r="DC120" s="885"/>
      <c r="DD120" s="885"/>
      <c r="DE120" s="885"/>
      <c r="DF120" s="886"/>
      <c r="DG120" s="829">
        <v>3249601</v>
      </c>
      <c r="DH120" s="830"/>
      <c r="DI120" s="830"/>
      <c r="DJ120" s="830"/>
      <c r="DK120" s="830"/>
      <c r="DL120" s="830">
        <v>2810050</v>
      </c>
      <c r="DM120" s="830"/>
      <c r="DN120" s="830"/>
      <c r="DO120" s="830"/>
      <c r="DP120" s="830"/>
      <c r="DQ120" s="830">
        <v>2506613</v>
      </c>
      <c r="DR120" s="830"/>
      <c r="DS120" s="830"/>
      <c r="DT120" s="830"/>
      <c r="DU120" s="830"/>
      <c r="DV120" s="831">
        <v>28.6</v>
      </c>
      <c r="DW120" s="831"/>
      <c r="DX120" s="831"/>
      <c r="DY120" s="831"/>
      <c r="DZ120" s="832"/>
    </row>
    <row r="121" spans="1:130" s="197" customFormat="1" ht="26.25" customHeight="1" x14ac:dyDescent="0.15">
      <c r="A121" s="895"/>
      <c r="B121" s="896"/>
      <c r="C121" s="872" t="s">
        <v>438</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439</v>
      </c>
      <c r="BA121" s="876"/>
      <c r="BB121" s="876"/>
      <c r="BC121" s="876"/>
      <c r="BD121" s="876"/>
      <c r="BE121" s="876"/>
      <c r="BF121" s="876"/>
      <c r="BG121" s="876"/>
      <c r="BH121" s="876"/>
      <c r="BI121" s="876"/>
      <c r="BJ121" s="876"/>
      <c r="BK121" s="876"/>
      <c r="BL121" s="876"/>
      <c r="BM121" s="876"/>
      <c r="BN121" s="876"/>
      <c r="BO121" s="876"/>
      <c r="BP121" s="877"/>
      <c r="BQ121" s="887">
        <v>14761428</v>
      </c>
      <c r="BR121" s="888"/>
      <c r="BS121" s="888"/>
      <c r="BT121" s="888"/>
      <c r="BU121" s="888"/>
      <c r="BV121" s="888">
        <v>15018616</v>
      </c>
      <c r="BW121" s="888"/>
      <c r="BX121" s="888"/>
      <c r="BY121" s="888"/>
      <c r="BZ121" s="888"/>
      <c r="CA121" s="888">
        <v>15121231</v>
      </c>
      <c r="CB121" s="888"/>
      <c r="CC121" s="888"/>
      <c r="CD121" s="888"/>
      <c r="CE121" s="888"/>
      <c r="CF121" s="889">
        <v>172.6</v>
      </c>
      <c r="CG121" s="890"/>
      <c r="CH121" s="890"/>
      <c r="CI121" s="890"/>
      <c r="CJ121" s="890"/>
      <c r="CK121" s="881"/>
      <c r="CL121" s="842"/>
      <c r="CM121" s="842"/>
      <c r="CN121" s="842"/>
      <c r="CO121" s="843"/>
      <c r="CP121" s="858" t="s">
        <v>440</v>
      </c>
      <c r="CQ121" s="859"/>
      <c r="CR121" s="859"/>
      <c r="CS121" s="859"/>
      <c r="CT121" s="859"/>
      <c r="CU121" s="859"/>
      <c r="CV121" s="859"/>
      <c r="CW121" s="859"/>
      <c r="CX121" s="859"/>
      <c r="CY121" s="859"/>
      <c r="CZ121" s="859"/>
      <c r="DA121" s="859"/>
      <c r="DB121" s="859"/>
      <c r="DC121" s="859"/>
      <c r="DD121" s="859"/>
      <c r="DE121" s="859"/>
      <c r="DF121" s="860"/>
      <c r="DG121" s="800">
        <v>2650444</v>
      </c>
      <c r="DH121" s="801"/>
      <c r="DI121" s="801"/>
      <c r="DJ121" s="801"/>
      <c r="DK121" s="801"/>
      <c r="DL121" s="801">
        <v>2377760</v>
      </c>
      <c r="DM121" s="801"/>
      <c r="DN121" s="801"/>
      <c r="DO121" s="801"/>
      <c r="DP121" s="801"/>
      <c r="DQ121" s="801">
        <v>2097416</v>
      </c>
      <c r="DR121" s="801"/>
      <c r="DS121" s="801"/>
      <c r="DT121" s="801"/>
      <c r="DU121" s="801"/>
      <c r="DV121" s="853">
        <v>23.9</v>
      </c>
      <c r="DW121" s="853"/>
      <c r="DX121" s="853"/>
      <c r="DY121" s="853"/>
      <c r="DZ121" s="854"/>
    </row>
    <row r="122" spans="1:130" s="197" customFormat="1" ht="26.25" customHeight="1" x14ac:dyDescent="0.15">
      <c r="A122" s="895"/>
      <c r="B122" s="896"/>
      <c r="C122" s="833" t="s">
        <v>420</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441</v>
      </c>
      <c r="BP122" s="868"/>
      <c r="BQ122" s="869">
        <v>22032753</v>
      </c>
      <c r="BR122" s="870"/>
      <c r="BS122" s="870"/>
      <c r="BT122" s="870"/>
      <c r="BU122" s="870"/>
      <c r="BV122" s="870">
        <v>22956279</v>
      </c>
      <c r="BW122" s="870"/>
      <c r="BX122" s="870"/>
      <c r="BY122" s="870"/>
      <c r="BZ122" s="870"/>
      <c r="CA122" s="870">
        <v>23474139</v>
      </c>
      <c r="CB122" s="870"/>
      <c r="CC122" s="870"/>
      <c r="CD122" s="870"/>
      <c r="CE122" s="870"/>
      <c r="CF122" s="773"/>
      <c r="CG122" s="774"/>
      <c r="CH122" s="774"/>
      <c r="CI122" s="774"/>
      <c r="CJ122" s="871"/>
      <c r="CK122" s="881"/>
      <c r="CL122" s="842"/>
      <c r="CM122" s="842"/>
      <c r="CN122" s="842"/>
      <c r="CO122" s="843"/>
      <c r="CP122" s="858" t="s">
        <v>442</v>
      </c>
      <c r="CQ122" s="859"/>
      <c r="CR122" s="859"/>
      <c r="CS122" s="859"/>
      <c r="CT122" s="859"/>
      <c r="CU122" s="859"/>
      <c r="CV122" s="859"/>
      <c r="CW122" s="859"/>
      <c r="CX122" s="859"/>
      <c r="CY122" s="859"/>
      <c r="CZ122" s="859"/>
      <c r="DA122" s="859"/>
      <c r="DB122" s="859"/>
      <c r="DC122" s="859"/>
      <c r="DD122" s="859"/>
      <c r="DE122" s="859"/>
      <c r="DF122" s="860"/>
      <c r="DG122" s="800">
        <v>1477606</v>
      </c>
      <c r="DH122" s="801"/>
      <c r="DI122" s="801"/>
      <c r="DJ122" s="801"/>
      <c r="DK122" s="801"/>
      <c r="DL122" s="801">
        <v>1385212</v>
      </c>
      <c r="DM122" s="801"/>
      <c r="DN122" s="801"/>
      <c r="DO122" s="801"/>
      <c r="DP122" s="801"/>
      <c r="DQ122" s="801">
        <v>1523831</v>
      </c>
      <c r="DR122" s="801"/>
      <c r="DS122" s="801"/>
      <c r="DT122" s="801"/>
      <c r="DU122" s="801"/>
      <c r="DV122" s="853">
        <v>17.399999999999999</v>
      </c>
      <c r="DW122" s="853"/>
      <c r="DX122" s="853"/>
      <c r="DY122" s="853"/>
      <c r="DZ122" s="854"/>
    </row>
    <row r="123" spans="1:130" s="197" customFormat="1" ht="26.25" customHeight="1" thickBot="1" x14ac:dyDescent="0.2">
      <c r="A123" s="895"/>
      <c r="B123" s="896"/>
      <c r="C123" s="833" t="s">
        <v>426</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1575</v>
      </c>
      <c r="AB123" s="814"/>
      <c r="AC123" s="814"/>
      <c r="AD123" s="814"/>
      <c r="AE123" s="815"/>
      <c r="AF123" s="816">
        <v>1579</v>
      </c>
      <c r="AG123" s="814"/>
      <c r="AH123" s="814"/>
      <c r="AI123" s="814"/>
      <c r="AJ123" s="815"/>
      <c r="AK123" s="816">
        <v>1583</v>
      </c>
      <c r="AL123" s="814"/>
      <c r="AM123" s="814"/>
      <c r="AN123" s="814"/>
      <c r="AO123" s="815"/>
      <c r="AP123" s="784">
        <v>0</v>
      </c>
      <c r="AQ123" s="785"/>
      <c r="AR123" s="785"/>
      <c r="AS123" s="785"/>
      <c r="AT123" s="786"/>
      <c r="AU123" s="864" t="s">
        <v>443</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106.8</v>
      </c>
      <c r="BR123" s="862"/>
      <c r="BS123" s="862"/>
      <c r="BT123" s="862"/>
      <c r="BU123" s="862"/>
      <c r="BV123" s="862">
        <v>78.2</v>
      </c>
      <c r="BW123" s="862"/>
      <c r="BX123" s="862"/>
      <c r="BY123" s="862"/>
      <c r="BZ123" s="862"/>
      <c r="CA123" s="862">
        <v>58</v>
      </c>
      <c r="CB123" s="862"/>
      <c r="CC123" s="862"/>
      <c r="CD123" s="862"/>
      <c r="CE123" s="862"/>
      <c r="CF123" s="760"/>
      <c r="CG123" s="761"/>
      <c r="CH123" s="761"/>
      <c r="CI123" s="761"/>
      <c r="CJ123" s="863"/>
      <c r="CK123" s="881"/>
      <c r="CL123" s="842"/>
      <c r="CM123" s="842"/>
      <c r="CN123" s="842"/>
      <c r="CO123" s="843"/>
      <c r="CP123" s="858" t="s">
        <v>444</v>
      </c>
      <c r="CQ123" s="859"/>
      <c r="CR123" s="859"/>
      <c r="CS123" s="859"/>
      <c r="CT123" s="859"/>
      <c r="CU123" s="859"/>
      <c r="CV123" s="859"/>
      <c r="CW123" s="859"/>
      <c r="CX123" s="859"/>
      <c r="CY123" s="859"/>
      <c r="CZ123" s="859"/>
      <c r="DA123" s="859"/>
      <c r="DB123" s="859"/>
      <c r="DC123" s="859"/>
      <c r="DD123" s="859"/>
      <c r="DE123" s="859"/>
      <c r="DF123" s="860"/>
      <c r="DG123" s="813">
        <v>1011885</v>
      </c>
      <c r="DH123" s="814"/>
      <c r="DI123" s="814"/>
      <c r="DJ123" s="814"/>
      <c r="DK123" s="815"/>
      <c r="DL123" s="816">
        <v>921612</v>
      </c>
      <c r="DM123" s="814"/>
      <c r="DN123" s="814"/>
      <c r="DO123" s="814"/>
      <c r="DP123" s="815"/>
      <c r="DQ123" s="816">
        <v>839654</v>
      </c>
      <c r="DR123" s="814"/>
      <c r="DS123" s="814"/>
      <c r="DT123" s="814"/>
      <c r="DU123" s="815"/>
      <c r="DV123" s="784">
        <v>9.6</v>
      </c>
      <c r="DW123" s="785"/>
      <c r="DX123" s="785"/>
      <c r="DY123" s="785"/>
      <c r="DZ123" s="786"/>
    </row>
    <row r="124" spans="1:130" s="197" customFormat="1" ht="26.25" customHeight="1" x14ac:dyDescent="0.15">
      <c r="A124" s="895"/>
      <c r="B124" s="896"/>
      <c r="C124" s="833" t="s">
        <v>429</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445</v>
      </c>
      <c r="AB124" s="814"/>
      <c r="AC124" s="814"/>
      <c r="AD124" s="814"/>
      <c r="AE124" s="815"/>
      <c r="AF124" s="816" t="s">
        <v>445</v>
      </c>
      <c r="AG124" s="814"/>
      <c r="AH124" s="814"/>
      <c r="AI124" s="814"/>
      <c r="AJ124" s="815"/>
      <c r="AK124" s="816" t="s">
        <v>445</v>
      </c>
      <c r="AL124" s="814"/>
      <c r="AM124" s="814"/>
      <c r="AN124" s="814"/>
      <c r="AO124" s="815"/>
      <c r="AP124" s="784" t="s">
        <v>445</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446</v>
      </c>
      <c r="CQ124" s="859"/>
      <c r="CR124" s="859"/>
      <c r="CS124" s="859"/>
      <c r="CT124" s="859"/>
      <c r="CU124" s="859"/>
      <c r="CV124" s="859"/>
      <c r="CW124" s="859"/>
      <c r="CX124" s="859"/>
      <c r="CY124" s="859"/>
      <c r="CZ124" s="859"/>
      <c r="DA124" s="859"/>
      <c r="DB124" s="859"/>
      <c r="DC124" s="859"/>
      <c r="DD124" s="859"/>
      <c r="DE124" s="859"/>
      <c r="DF124" s="860"/>
      <c r="DG124" s="746" t="s">
        <v>445</v>
      </c>
      <c r="DH124" s="747"/>
      <c r="DI124" s="747"/>
      <c r="DJ124" s="747"/>
      <c r="DK124" s="748"/>
      <c r="DL124" s="749" t="s">
        <v>445</v>
      </c>
      <c r="DM124" s="747"/>
      <c r="DN124" s="747"/>
      <c r="DO124" s="747"/>
      <c r="DP124" s="748"/>
      <c r="DQ124" s="749" t="s">
        <v>445</v>
      </c>
      <c r="DR124" s="747"/>
      <c r="DS124" s="747"/>
      <c r="DT124" s="747"/>
      <c r="DU124" s="748"/>
      <c r="DV124" s="837" t="s">
        <v>445</v>
      </c>
      <c r="DW124" s="838"/>
      <c r="DX124" s="838"/>
      <c r="DY124" s="838"/>
      <c r="DZ124" s="839"/>
    </row>
    <row r="125" spans="1:130" s="197" customFormat="1" ht="26.25" customHeight="1" thickBot="1" x14ac:dyDescent="0.2">
      <c r="A125" s="895"/>
      <c r="B125" s="896"/>
      <c r="C125" s="833" t="s">
        <v>431</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445</v>
      </c>
      <c r="AB125" s="814"/>
      <c r="AC125" s="814"/>
      <c r="AD125" s="814"/>
      <c r="AE125" s="815"/>
      <c r="AF125" s="816" t="s">
        <v>445</v>
      </c>
      <c r="AG125" s="814"/>
      <c r="AH125" s="814"/>
      <c r="AI125" s="814"/>
      <c r="AJ125" s="815"/>
      <c r="AK125" s="816" t="s">
        <v>445</v>
      </c>
      <c r="AL125" s="814"/>
      <c r="AM125" s="814"/>
      <c r="AN125" s="814"/>
      <c r="AO125" s="815"/>
      <c r="AP125" s="784" t="s">
        <v>445</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447</v>
      </c>
      <c r="CL125" s="840"/>
      <c r="CM125" s="840"/>
      <c r="CN125" s="840"/>
      <c r="CO125" s="841"/>
      <c r="CP125" s="846" t="s">
        <v>448</v>
      </c>
      <c r="CQ125" s="788"/>
      <c r="CR125" s="788"/>
      <c r="CS125" s="788"/>
      <c r="CT125" s="788"/>
      <c r="CU125" s="788"/>
      <c r="CV125" s="788"/>
      <c r="CW125" s="788"/>
      <c r="CX125" s="788"/>
      <c r="CY125" s="788"/>
      <c r="CZ125" s="788"/>
      <c r="DA125" s="788"/>
      <c r="DB125" s="788"/>
      <c r="DC125" s="788"/>
      <c r="DD125" s="788"/>
      <c r="DE125" s="788"/>
      <c r="DF125" s="789"/>
      <c r="DG125" s="829" t="s">
        <v>445</v>
      </c>
      <c r="DH125" s="830"/>
      <c r="DI125" s="830"/>
      <c r="DJ125" s="830"/>
      <c r="DK125" s="830"/>
      <c r="DL125" s="830" t="s">
        <v>445</v>
      </c>
      <c r="DM125" s="830"/>
      <c r="DN125" s="830"/>
      <c r="DO125" s="830"/>
      <c r="DP125" s="830"/>
      <c r="DQ125" s="830" t="s">
        <v>445</v>
      </c>
      <c r="DR125" s="830"/>
      <c r="DS125" s="830"/>
      <c r="DT125" s="830"/>
      <c r="DU125" s="830"/>
      <c r="DV125" s="831" t="s">
        <v>445</v>
      </c>
      <c r="DW125" s="831"/>
      <c r="DX125" s="831"/>
      <c r="DY125" s="831"/>
      <c r="DZ125" s="832"/>
    </row>
    <row r="126" spans="1:130" s="197" customFormat="1" ht="26.25" customHeight="1" x14ac:dyDescent="0.15">
      <c r="A126" s="895"/>
      <c r="B126" s="896"/>
      <c r="C126" s="833" t="s">
        <v>434</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3712</v>
      </c>
      <c r="AB126" s="814"/>
      <c r="AC126" s="814"/>
      <c r="AD126" s="814"/>
      <c r="AE126" s="815"/>
      <c r="AF126" s="816">
        <v>1456</v>
      </c>
      <c r="AG126" s="814"/>
      <c r="AH126" s="814"/>
      <c r="AI126" s="814"/>
      <c r="AJ126" s="815"/>
      <c r="AK126" s="816">
        <v>1334</v>
      </c>
      <c r="AL126" s="814"/>
      <c r="AM126" s="814"/>
      <c r="AN126" s="814"/>
      <c r="AO126" s="815"/>
      <c r="AP126" s="784">
        <v>0</v>
      </c>
      <c r="AQ126" s="785"/>
      <c r="AR126" s="785"/>
      <c r="AS126" s="785"/>
      <c r="AT126" s="786"/>
      <c r="AU126" s="233"/>
      <c r="AV126" s="233"/>
      <c r="AW126" s="233"/>
      <c r="AX126" s="836" t="s">
        <v>449</v>
      </c>
      <c r="AY126" s="794"/>
      <c r="AZ126" s="794"/>
      <c r="BA126" s="794"/>
      <c r="BB126" s="794"/>
      <c r="BC126" s="794"/>
      <c r="BD126" s="794"/>
      <c r="BE126" s="795"/>
      <c r="BF126" s="793" t="s">
        <v>450</v>
      </c>
      <c r="BG126" s="794"/>
      <c r="BH126" s="794"/>
      <c r="BI126" s="794"/>
      <c r="BJ126" s="794"/>
      <c r="BK126" s="794"/>
      <c r="BL126" s="795"/>
      <c r="BM126" s="793" t="s">
        <v>451</v>
      </c>
      <c r="BN126" s="794"/>
      <c r="BO126" s="794"/>
      <c r="BP126" s="794"/>
      <c r="BQ126" s="794"/>
      <c r="BR126" s="794"/>
      <c r="BS126" s="795"/>
      <c r="BT126" s="793" t="s">
        <v>452</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453</v>
      </c>
      <c r="CQ126" s="798"/>
      <c r="CR126" s="798"/>
      <c r="CS126" s="798"/>
      <c r="CT126" s="798"/>
      <c r="CU126" s="798"/>
      <c r="CV126" s="798"/>
      <c r="CW126" s="798"/>
      <c r="CX126" s="798"/>
      <c r="CY126" s="798"/>
      <c r="CZ126" s="798"/>
      <c r="DA126" s="798"/>
      <c r="DB126" s="798"/>
      <c r="DC126" s="798"/>
      <c r="DD126" s="798"/>
      <c r="DE126" s="798"/>
      <c r="DF126" s="799"/>
      <c r="DG126" s="800" t="s">
        <v>445</v>
      </c>
      <c r="DH126" s="801"/>
      <c r="DI126" s="801"/>
      <c r="DJ126" s="801"/>
      <c r="DK126" s="801"/>
      <c r="DL126" s="801" t="s">
        <v>445</v>
      </c>
      <c r="DM126" s="801"/>
      <c r="DN126" s="801"/>
      <c r="DO126" s="801"/>
      <c r="DP126" s="801"/>
      <c r="DQ126" s="801" t="s">
        <v>445</v>
      </c>
      <c r="DR126" s="801"/>
      <c r="DS126" s="801"/>
      <c r="DT126" s="801"/>
      <c r="DU126" s="801"/>
      <c r="DV126" s="853" t="s">
        <v>445</v>
      </c>
      <c r="DW126" s="853"/>
      <c r="DX126" s="853"/>
      <c r="DY126" s="853"/>
      <c r="DZ126" s="854"/>
    </row>
    <row r="127" spans="1:130" s="197" customFormat="1" ht="26.25" customHeight="1" thickBot="1" x14ac:dyDescent="0.2">
      <c r="A127" s="897"/>
      <c r="B127" s="898"/>
      <c r="C127" s="855" t="s">
        <v>454</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111158</v>
      </c>
      <c r="AB127" s="814"/>
      <c r="AC127" s="814"/>
      <c r="AD127" s="814"/>
      <c r="AE127" s="815"/>
      <c r="AF127" s="816">
        <v>73175</v>
      </c>
      <c r="AG127" s="814"/>
      <c r="AH127" s="814"/>
      <c r="AI127" s="814"/>
      <c r="AJ127" s="815"/>
      <c r="AK127" s="816">
        <v>52474</v>
      </c>
      <c r="AL127" s="814"/>
      <c r="AM127" s="814"/>
      <c r="AN127" s="814"/>
      <c r="AO127" s="815"/>
      <c r="AP127" s="784">
        <v>0.6</v>
      </c>
      <c r="AQ127" s="785"/>
      <c r="AR127" s="785"/>
      <c r="AS127" s="785"/>
      <c r="AT127" s="786"/>
      <c r="AU127" s="233"/>
      <c r="AV127" s="233"/>
      <c r="AW127" s="233"/>
      <c r="AX127" s="787" t="s">
        <v>455</v>
      </c>
      <c r="AY127" s="788"/>
      <c r="AZ127" s="788"/>
      <c r="BA127" s="788"/>
      <c r="BB127" s="788"/>
      <c r="BC127" s="788"/>
      <c r="BD127" s="788"/>
      <c r="BE127" s="789"/>
      <c r="BF127" s="790" t="s">
        <v>445</v>
      </c>
      <c r="BG127" s="791"/>
      <c r="BH127" s="791"/>
      <c r="BI127" s="791"/>
      <c r="BJ127" s="791"/>
      <c r="BK127" s="791"/>
      <c r="BL127" s="792"/>
      <c r="BM127" s="790">
        <v>13.27</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456</v>
      </c>
      <c r="CQ127" s="782"/>
      <c r="CR127" s="782"/>
      <c r="CS127" s="782"/>
      <c r="CT127" s="782"/>
      <c r="CU127" s="782"/>
      <c r="CV127" s="782"/>
      <c r="CW127" s="782"/>
      <c r="CX127" s="782"/>
      <c r="CY127" s="782"/>
      <c r="CZ127" s="782"/>
      <c r="DA127" s="782"/>
      <c r="DB127" s="782"/>
      <c r="DC127" s="782"/>
      <c r="DD127" s="782"/>
      <c r="DE127" s="782"/>
      <c r="DF127" s="783"/>
      <c r="DG127" s="849" t="s">
        <v>457</v>
      </c>
      <c r="DH127" s="850"/>
      <c r="DI127" s="850"/>
      <c r="DJ127" s="850"/>
      <c r="DK127" s="850"/>
      <c r="DL127" s="850" t="s">
        <v>458</v>
      </c>
      <c r="DM127" s="850"/>
      <c r="DN127" s="850"/>
      <c r="DO127" s="850"/>
      <c r="DP127" s="850"/>
      <c r="DQ127" s="850" t="s">
        <v>458</v>
      </c>
      <c r="DR127" s="850"/>
      <c r="DS127" s="850"/>
      <c r="DT127" s="850"/>
      <c r="DU127" s="850"/>
      <c r="DV127" s="851" t="s">
        <v>458</v>
      </c>
      <c r="DW127" s="851"/>
      <c r="DX127" s="851"/>
      <c r="DY127" s="851"/>
      <c r="DZ127" s="852"/>
    </row>
    <row r="128" spans="1:130" s="197" customFormat="1" ht="26.25" customHeight="1" x14ac:dyDescent="0.15">
      <c r="A128" s="825" t="s">
        <v>459</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460</v>
      </c>
      <c r="X128" s="827"/>
      <c r="Y128" s="827"/>
      <c r="Z128" s="828"/>
      <c r="AA128" s="753">
        <v>256831</v>
      </c>
      <c r="AB128" s="754"/>
      <c r="AC128" s="754"/>
      <c r="AD128" s="754"/>
      <c r="AE128" s="755"/>
      <c r="AF128" s="756">
        <v>244336</v>
      </c>
      <c r="AG128" s="754"/>
      <c r="AH128" s="754"/>
      <c r="AI128" s="754"/>
      <c r="AJ128" s="755"/>
      <c r="AK128" s="756">
        <v>236286</v>
      </c>
      <c r="AL128" s="754"/>
      <c r="AM128" s="754"/>
      <c r="AN128" s="754"/>
      <c r="AO128" s="755"/>
      <c r="AP128" s="757"/>
      <c r="AQ128" s="758"/>
      <c r="AR128" s="758"/>
      <c r="AS128" s="758"/>
      <c r="AT128" s="759"/>
      <c r="AU128" s="235"/>
      <c r="AV128" s="235"/>
      <c r="AW128" s="235"/>
      <c r="AX128" s="802" t="s">
        <v>461</v>
      </c>
      <c r="AY128" s="798"/>
      <c r="AZ128" s="798"/>
      <c r="BA128" s="798"/>
      <c r="BB128" s="798"/>
      <c r="BC128" s="798"/>
      <c r="BD128" s="798"/>
      <c r="BE128" s="799"/>
      <c r="BF128" s="820" t="s">
        <v>445</v>
      </c>
      <c r="BG128" s="821"/>
      <c r="BH128" s="821"/>
      <c r="BI128" s="821"/>
      <c r="BJ128" s="821"/>
      <c r="BK128" s="821"/>
      <c r="BL128" s="822"/>
      <c r="BM128" s="820">
        <v>18.27</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462</v>
      </c>
      <c r="X129" s="811"/>
      <c r="Y129" s="811"/>
      <c r="Z129" s="812"/>
      <c r="AA129" s="813">
        <v>10629472</v>
      </c>
      <c r="AB129" s="814"/>
      <c r="AC129" s="814"/>
      <c r="AD129" s="814"/>
      <c r="AE129" s="815"/>
      <c r="AF129" s="816">
        <v>10366316</v>
      </c>
      <c r="AG129" s="814"/>
      <c r="AH129" s="814"/>
      <c r="AI129" s="814"/>
      <c r="AJ129" s="815"/>
      <c r="AK129" s="816">
        <v>10386094</v>
      </c>
      <c r="AL129" s="814"/>
      <c r="AM129" s="814"/>
      <c r="AN129" s="814"/>
      <c r="AO129" s="815"/>
      <c r="AP129" s="817"/>
      <c r="AQ129" s="818"/>
      <c r="AR129" s="818"/>
      <c r="AS129" s="818"/>
      <c r="AT129" s="819"/>
      <c r="AU129" s="235"/>
      <c r="AV129" s="235"/>
      <c r="AW129" s="235"/>
      <c r="AX129" s="802" t="s">
        <v>463</v>
      </c>
      <c r="AY129" s="798"/>
      <c r="AZ129" s="798"/>
      <c r="BA129" s="798"/>
      <c r="BB129" s="798"/>
      <c r="BC129" s="798"/>
      <c r="BD129" s="798"/>
      <c r="BE129" s="799"/>
      <c r="BF129" s="803">
        <v>14.7</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464</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465</v>
      </c>
      <c r="X130" s="811"/>
      <c r="Y130" s="811"/>
      <c r="Z130" s="812"/>
      <c r="AA130" s="813">
        <v>1669329</v>
      </c>
      <c r="AB130" s="814"/>
      <c r="AC130" s="814"/>
      <c r="AD130" s="814"/>
      <c r="AE130" s="815"/>
      <c r="AF130" s="816">
        <v>1675855</v>
      </c>
      <c r="AG130" s="814"/>
      <c r="AH130" s="814"/>
      <c r="AI130" s="814"/>
      <c r="AJ130" s="815"/>
      <c r="AK130" s="816">
        <v>1625914</v>
      </c>
      <c r="AL130" s="814"/>
      <c r="AM130" s="814"/>
      <c r="AN130" s="814"/>
      <c r="AO130" s="815"/>
      <c r="AP130" s="817"/>
      <c r="AQ130" s="818"/>
      <c r="AR130" s="818"/>
      <c r="AS130" s="818"/>
      <c r="AT130" s="819"/>
      <c r="AU130" s="235"/>
      <c r="AV130" s="235"/>
      <c r="AW130" s="235"/>
      <c r="AX130" s="781" t="s">
        <v>466</v>
      </c>
      <c r="AY130" s="782"/>
      <c r="AZ130" s="782"/>
      <c r="BA130" s="782"/>
      <c r="BB130" s="782"/>
      <c r="BC130" s="782"/>
      <c r="BD130" s="782"/>
      <c r="BE130" s="783"/>
      <c r="BF130" s="735">
        <v>58</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467</v>
      </c>
      <c r="X131" s="744"/>
      <c r="Y131" s="744"/>
      <c r="Z131" s="745"/>
      <c r="AA131" s="746">
        <v>8960143</v>
      </c>
      <c r="AB131" s="747"/>
      <c r="AC131" s="747"/>
      <c r="AD131" s="747"/>
      <c r="AE131" s="748"/>
      <c r="AF131" s="749">
        <v>8690461</v>
      </c>
      <c r="AG131" s="747"/>
      <c r="AH131" s="747"/>
      <c r="AI131" s="747"/>
      <c r="AJ131" s="748"/>
      <c r="AK131" s="749">
        <v>8760180</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468</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469</v>
      </c>
      <c r="W132" s="767"/>
      <c r="X132" s="767"/>
      <c r="Y132" s="767"/>
      <c r="Z132" s="768"/>
      <c r="AA132" s="769">
        <v>15.497074100000001</v>
      </c>
      <c r="AB132" s="770"/>
      <c r="AC132" s="770"/>
      <c r="AD132" s="770"/>
      <c r="AE132" s="771"/>
      <c r="AF132" s="772">
        <v>14.645862859999999</v>
      </c>
      <c r="AG132" s="770"/>
      <c r="AH132" s="770"/>
      <c r="AI132" s="770"/>
      <c r="AJ132" s="771"/>
      <c r="AK132" s="772">
        <v>14.08070382</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470</v>
      </c>
      <c r="W133" s="776"/>
      <c r="X133" s="776"/>
      <c r="Y133" s="776"/>
      <c r="Z133" s="777"/>
      <c r="AA133" s="778">
        <v>15.5</v>
      </c>
      <c r="AB133" s="779"/>
      <c r="AC133" s="779"/>
      <c r="AD133" s="779"/>
      <c r="AE133" s="780"/>
      <c r="AF133" s="778">
        <v>15.1</v>
      </c>
      <c r="AG133" s="779"/>
      <c r="AH133" s="779"/>
      <c r="AI133" s="779"/>
      <c r="AJ133" s="780"/>
      <c r="AK133" s="778">
        <v>14.7</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3" zoomScale="85" zoomScaleSheetLayoutView="8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471</v>
      </c>
      <c r="B5" s="246"/>
      <c r="C5" s="246"/>
      <c r="D5" s="246"/>
      <c r="E5" s="246"/>
      <c r="F5" s="246"/>
      <c r="G5" s="246"/>
      <c r="H5" s="246"/>
      <c r="I5" s="246"/>
      <c r="J5" s="246"/>
      <c r="K5" s="246"/>
      <c r="L5" s="246"/>
      <c r="M5" s="246"/>
      <c r="N5" s="246"/>
      <c r="O5" s="247"/>
    </row>
    <row r="6" spans="1:16" x14ac:dyDescent="0.15">
      <c r="A6" s="248"/>
      <c r="B6" s="244"/>
      <c r="C6" s="244"/>
      <c r="D6" s="244"/>
      <c r="E6" s="244"/>
      <c r="F6" s="244"/>
      <c r="G6" s="249" t="s">
        <v>472</v>
      </c>
      <c r="H6" s="249"/>
      <c r="I6" s="249"/>
      <c r="J6" s="249"/>
      <c r="K6" s="244"/>
      <c r="L6" s="244"/>
      <c r="M6" s="244"/>
      <c r="N6" s="244"/>
    </row>
    <row r="7" spans="1:16" x14ac:dyDescent="0.15">
      <c r="A7" s="248"/>
      <c r="B7" s="244"/>
      <c r="C7" s="244"/>
      <c r="D7" s="244"/>
      <c r="E7" s="244"/>
      <c r="F7" s="244"/>
      <c r="G7" s="251"/>
      <c r="H7" s="252"/>
      <c r="I7" s="252"/>
      <c r="J7" s="253"/>
      <c r="K7" s="1149" t="s">
        <v>473</v>
      </c>
      <c r="L7" s="254"/>
      <c r="M7" s="255" t="s">
        <v>474</v>
      </c>
      <c r="N7" s="256"/>
    </row>
    <row r="8" spans="1:16" x14ac:dyDescent="0.15">
      <c r="A8" s="248"/>
      <c r="B8" s="244"/>
      <c r="C8" s="244"/>
      <c r="D8" s="244"/>
      <c r="E8" s="244"/>
      <c r="F8" s="244"/>
      <c r="G8" s="257"/>
      <c r="H8" s="258"/>
      <c r="I8" s="258"/>
      <c r="J8" s="259"/>
      <c r="K8" s="1150"/>
      <c r="L8" s="260" t="s">
        <v>475</v>
      </c>
      <c r="M8" s="261" t="s">
        <v>476</v>
      </c>
      <c r="N8" s="262" t="s">
        <v>477</v>
      </c>
    </row>
    <row r="9" spans="1:16" x14ac:dyDescent="0.15">
      <c r="A9" s="248"/>
      <c r="B9" s="244"/>
      <c r="C9" s="244"/>
      <c r="D9" s="244"/>
      <c r="E9" s="244"/>
      <c r="F9" s="244"/>
      <c r="G9" s="1163" t="s">
        <v>478</v>
      </c>
      <c r="H9" s="1164"/>
      <c r="I9" s="1164"/>
      <c r="J9" s="1165"/>
      <c r="K9" s="263">
        <v>2969134</v>
      </c>
      <c r="L9" s="264">
        <v>113690</v>
      </c>
      <c r="M9" s="265">
        <v>88578</v>
      </c>
      <c r="N9" s="266">
        <v>28.4</v>
      </c>
    </row>
    <row r="10" spans="1:16" x14ac:dyDescent="0.15">
      <c r="A10" s="248"/>
      <c r="B10" s="244"/>
      <c r="C10" s="244"/>
      <c r="D10" s="244"/>
      <c r="E10" s="244"/>
      <c r="F10" s="244"/>
      <c r="G10" s="1163" t="s">
        <v>479</v>
      </c>
      <c r="H10" s="1164"/>
      <c r="I10" s="1164"/>
      <c r="J10" s="1165"/>
      <c r="K10" s="267">
        <v>213739</v>
      </c>
      <c r="L10" s="268">
        <v>8184</v>
      </c>
      <c r="M10" s="269">
        <v>7040</v>
      </c>
      <c r="N10" s="270">
        <v>16.3</v>
      </c>
    </row>
    <row r="11" spans="1:16" ht="13.5" customHeight="1" x14ac:dyDescent="0.15">
      <c r="A11" s="248"/>
      <c r="B11" s="244"/>
      <c r="C11" s="244"/>
      <c r="D11" s="244"/>
      <c r="E11" s="244"/>
      <c r="F11" s="244"/>
      <c r="G11" s="1163" t="s">
        <v>480</v>
      </c>
      <c r="H11" s="1164"/>
      <c r="I11" s="1164"/>
      <c r="J11" s="1165"/>
      <c r="K11" s="267">
        <v>25964</v>
      </c>
      <c r="L11" s="268">
        <v>994</v>
      </c>
      <c r="M11" s="269">
        <v>8852</v>
      </c>
      <c r="N11" s="270">
        <v>-88.8</v>
      </c>
    </row>
    <row r="12" spans="1:16" ht="13.5" customHeight="1" x14ac:dyDescent="0.15">
      <c r="A12" s="248"/>
      <c r="B12" s="244"/>
      <c r="C12" s="244"/>
      <c r="D12" s="244"/>
      <c r="E12" s="244"/>
      <c r="F12" s="244"/>
      <c r="G12" s="1163" t="s">
        <v>481</v>
      </c>
      <c r="H12" s="1164"/>
      <c r="I12" s="1164"/>
      <c r="J12" s="1165"/>
      <c r="K12" s="267">
        <v>275350</v>
      </c>
      <c r="L12" s="268">
        <v>10543</v>
      </c>
      <c r="M12" s="269">
        <v>853</v>
      </c>
      <c r="N12" s="270">
        <v>1136</v>
      </c>
    </row>
    <row r="13" spans="1:16" ht="13.5" customHeight="1" x14ac:dyDescent="0.15">
      <c r="A13" s="248"/>
      <c r="B13" s="244"/>
      <c r="C13" s="244"/>
      <c r="D13" s="244"/>
      <c r="E13" s="244"/>
      <c r="F13" s="244"/>
      <c r="G13" s="1163" t="s">
        <v>482</v>
      </c>
      <c r="H13" s="1164"/>
      <c r="I13" s="1164"/>
      <c r="J13" s="1165"/>
      <c r="K13" s="267" t="s">
        <v>483</v>
      </c>
      <c r="L13" s="268" t="s">
        <v>483</v>
      </c>
      <c r="M13" s="269">
        <v>12</v>
      </c>
      <c r="N13" s="270" t="s">
        <v>483</v>
      </c>
    </row>
    <row r="14" spans="1:16" ht="13.5" customHeight="1" x14ac:dyDescent="0.15">
      <c r="A14" s="248"/>
      <c r="B14" s="244"/>
      <c r="C14" s="244"/>
      <c r="D14" s="244"/>
      <c r="E14" s="244"/>
      <c r="F14" s="244"/>
      <c r="G14" s="1163" t="s">
        <v>484</v>
      </c>
      <c r="H14" s="1164"/>
      <c r="I14" s="1164"/>
      <c r="J14" s="1165"/>
      <c r="K14" s="267">
        <v>97630</v>
      </c>
      <c r="L14" s="268">
        <v>3738</v>
      </c>
      <c r="M14" s="269">
        <v>4061</v>
      </c>
      <c r="N14" s="270">
        <v>-8</v>
      </c>
    </row>
    <row r="15" spans="1:16" ht="13.5" customHeight="1" x14ac:dyDescent="0.15">
      <c r="A15" s="248"/>
      <c r="B15" s="244"/>
      <c r="C15" s="244"/>
      <c r="D15" s="244"/>
      <c r="E15" s="244"/>
      <c r="F15" s="244"/>
      <c r="G15" s="1163" t="s">
        <v>485</v>
      </c>
      <c r="H15" s="1164"/>
      <c r="I15" s="1164"/>
      <c r="J15" s="1165"/>
      <c r="K15" s="267">
        <v>56032</v>
      </c>
      <c r="L15" s="268">
        <v>2146</v>
      </c>
      <c r="M15" s="269">
        <v>2096</v>
      </c>
      <c r="N15" s="270">
        <v>2.4</v>
      </c>
    </row>
    <row r="16" spans="1:16" x14ac:dyDescent="0.15">
      <c r="A16" s="248"/>
      <c r="B16" s="244"/>
      <c r="C16" s="244"/>
      <c r="D16" s="244"/>
      <c r="E16" s="244"/>
      <c r="F16" s="244"/>
      <c r="G16" s="1166" t="s">
        <v>486</v>
      </c>
      <c r="H16" s="1167"/>
      <c r="I16" s="1167"/>
      <c r="J16" s="1168"/>
      <c r="K16" s="268">
        <v>-350919</v>
      </c>
      <c r="L16" s="268">
        <v>-13437</v>
      </c>
      <c r="M16" s="269">
        <v>-9609</v>
      </c>
      <c r="N16" s="270">
        <v>39.799999999999997</v>
      </c>
    </row>
    <row r="17" spans="1:16" x14ac:dyDescent="0.15">
      <c r="A17" s="248"/>
      <c r="B17" s="244"/>
      <c r="C17" s="244"/>
      <c r="D17" s="244"/>
      <c r="E17" s="244"/>
      <c r="F17" s="244"/>
      <c r="G17" s="1166" t="s">
        <v>167</v>
      </c>
      <c r="H17" s="1167"/>
      <c r="I17" s="1167"/>
      <c r="J17" s="1168"/>
      <c r="K17" s="268">
        <v>3286930</v>
      </c>
      <c r="L17" s="268">
        <v>125859</v>
      </c>
      <c r="M17" s="269">
        <v>101883</v>
      </c>
      <c r="N17" s="270">
        <v>23.5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487</v>
      </c>
      <c r="H19" s="244"/>
      <c r="I19" s="244"/>
      <c r="J19" s="244"/>
      <c r="K19" s="244"/>
      <c r="L19" s="244"/>
      <c r="M19" s="244"/>
      <c r="N19" s="244"/>
    </row>
    <row r="20" spans="1:16" x14ac:dyDescent="0.15">
      <c r="A20" s="248"/>
      <c r="B20" s="244"/>
      <c r="C20" s="244"/>
      <c r="D20" s="244"/>
      <c r="E20" s="244"/>
      <c r="F20" s="244"/>
      <c r="G20" s="272"/>
      <c r="H20" s="273"/>
      <c r="I20" s="273"/>
      <c r="J20" s="274"/>
      <c r="K20" s="275" t="s">
        <v>488</v>
      </c>
      <c r="L20" s="276" t="s">
        <v>489</v>
      </c>
      <c r="M20" s="277" t="s">
        <v>490</v>
      </c>
      <c r="N20" s="278"/>
    </row>
    <row r="21" spans="1:16" s="284" customFormat="1" x14ac:dyDescent="0.15">
      <c r="A21" s="279"/>
      <c r="B21" s="249"/>
      <c r="C21" s="249"/>
      <c r="D21" s="249"/>
      <c r="E21" s="249"/>
      <c r="F21" s="249"/>
      <c r="G21" s="1160" t="s">
        <v>491</v>
      </c>
      <c r="H21" s="1161"/>
      <c r="I21" s="1161"/>
      <c r="J21" s="1162"/>
      <c r="K21" s="280">
        <v>12.9</v>
      </c>
      <c r="L21" s="281">
        <v>9.81</v>
      </c>
      <c r="M21" s="282">
        <v>3.09</v>
      </c>
      <c r="N21" s="249"/>
      <c r="O21" s="283"/>
      <c r="P21" s="279"/>
    </row>
    <row r="22" spans="1:16" s="284" customFormat="1" x14ac:dyDescent="0.15">
      <c r="A22" s="279"/>
      <c r="B22" s="249"/>
      <c r="C22" s="249"/>
      <c r="D22" s="249"/>
      <c r="E22" s="249"/>
      <c r="F22" s="249"/>
      <c r="G22" s="1160" t="s">
        <v>492</v>
      </c>
      <c r="H22" s="1161"/>
      <c r="I22" s="1161"/>
      <c r="J22" s="1162"/>
      <c r="K22" s="285">
        <v>100.4</v>
      </c>
      <c r="L22" s="286">
        <v>97.8</v>
      </c>
      <c r="M22" s="287">
        <v>2.6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493</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495</v>
      </c>
      <c r="H29" s="249"/>
      <c r="I29" s="249"/>
      <c r="J29" s="249"/>
      <c r="K29" s="244"/>
      <c r="L29" s="244"/>
      <c r="M29" s="244"/>
      <c r="N29" s="244"/>
      <c r="O29" s="293"/>
    </row>
    <row r="30" spans="1:16" x14ac:dyDescent="0.15">
      <c r="A30" s="248"/>
      <c r="B30" s="244"/>
      <c r="C30" s="244"/>
      <c r="D30" s="244"/>
      <c r="E30" s="244"/>
      <c r="F30" s="244"/>
      <c r="G30" s="251"/>
      <c r="H30" s="252"/>
      <c r="I30" s="252"/>
      <c r="J30" s="253"/>
      <c r="K30" s="1149" t="s">
        <v>473</v>
      </c>
      <c r="L30" s="254"/>
      <c r="M30" s="255" t="s">
        <v>474</v>
      </c>
      <c r="N30" s="256"/>
    </row>
    <row r="31" spans="1:16" x14ac:dyDescent="0.15">
      <c r="A31" s="248"/>
      <c r="B31" s="244"/>
      <c r="C31" s="244"/>
      <c r="D31" s="244"/>
      <c r="E31" s="244"/>
      <c r="F31" s="244"/>
      <c r="G31" s="257"/>
      <c r="H31" s="258"/>
      <c r="I31" s="258"/>
      <c r="J31" s="259"/>
      <c r="K31" s="1150"/>
      <c r="L31" s="260" t="s">
        <v>475</v>
      </c>
      <c r="M31" s="261" t="s">
        <v>476</v>
      </c>
      <c r="N31" s="262" t="s">
        <v>477</v>
      </c>
    </row>
    <row r="32" spans="1:16" ht="27" customHeight="1" x14ac:dyDescent="0.15">
      <c r="A32" s="248"/>
      <c r="B32" s="244"/>
      <c r="C32" s="244"/>
      <c r="D32" s="244"/>
      <c r="E32" s="244"/>
      <c r="F32" s="244"/>
      <c r="G32" s="1151" t="s">
        <v>496</v>
      </c>
      <c r="H32" s="1152"/>
      <c r="I32" s="1152"/>
      <c r="J32" s="1153"/>
      <c r="K32" s="294">
        <v>2120523</v>
      </c>
      <c r="L32" s="294">
        <v>81196</v>
      </c>
      <c r="M32" s="295">
        <v>68295</v>
      </c>
      <c r="N32" s="296">
        <v>18.899999999999999</v>
      </c>
    </row>
    <row r="33" spans="1:16" ht="13.5" customHeight="1" x14ac:dyDescent="0.15">
      <c r="A33" s="248"/>
      <c r="B33" s="244"/>
      <c r="C33" s="244"/>
      <c r="D33" s="244"/>
      <c r="E33" s="244"/>
      <c r="F33" s="244"/>
      <c r="G33" s="1151" t="s">
        <v>497</v>
      </c>
      <c r="H33" s="1152"/>
      <c r="I33" s="1152"/>
      <c r="J33" s="1153"/>
      <c r="K33" s="294" t="s">
        <v>483</v>
      </c>
      <c r="L33" s="294" t="s">
        <v>483</v>
      </c>
      <c r="M33" s="295" t="s">
        <v>483</v>
      </c>
      <c r="N33" s="296" t="s">
        <v>483</v>
      </c>
    </row>
    <row r="34" spans="1:16" ht="27" customHeight="1" x14ac:dyDescent="0.15">
      <c r="A34" s="248"/>
      <c r="B34" s="244"/>
      <c r="C34" s="244"/>
      <c r="D34" s="244"/>
      <c r="E34" s="244"/>
      <c r="F34" s="244"/>
      <c r="G34" s="1151" t="s">
        <v>498</v>
      </c>
      <c r="H34" s="1152"/>
      <c r="I34" s="1152"/>
      <c r="J34" s="1153"/>
      <c r="K34" s="294" t="s">
        <v>483</v>
      </c>
      <c r="L34" s="294" t="s">
        <v>483</v>
      </c>
      <c r="M34" s="295">
        <v>20</v>
      </c>
      <c r="N34" s="296" t="s">
        <v>483</v>
      </c>
    </row>
    <row r="35" spans="1:16" ht="27" customHeight="1" x14ac:dyDescent="0.15">
      <c r="A35" s="248"/>
      <c r="B35" s="244"/>
      <c r="C35" s="244"/>
      <c r="D35" s="244"/>
      <c r="E35" s="244"/>
      <c r="F35" s="244"/>
      <c r="G35" s="1151" t="s">
        <v>499</v>
      </c>
      <c r="H35" s="1152"/>
      <c r="I35" s="1152"/>
      <c r="J35" s="1153"/>
      <c r="K35" s="294">
        <v>919781</v>
      </c>
      <c r="L35" s="294">
        <v>35219</v>
      </c>
      <c r="M35" s="295">
        <v>17270</v>
      </c>
      <c r="N35" s="296">
        <v>103.9</v>
      </c>
    </row>
    <row r="36" spans="1:16" ht="27" customHeight="1" x14ac:dyDescent="0.15">
      <c r="A36" s="248"/>
      <c r="B36" s="244"/>
      <c r="C36" s="244"/>
      <c r="D36" s="244"/>
      <c r="E36" s="244"/>
      <c r="F36" s="244"/>
      <c r="G36" s="1151" t="s">
        <v>500</v>
      </c>
      <c r="H36" s="1152"/>
      <c r="I36" s="1152"/>
      <c r="J36" s="1153"/>
      <c r="K36" s="294" t="s">
        <v>483</v>
      </c>
      <c r="L36" s="294" t="s">
        <v>483</v>
      </c>
      <c r="M36" s="295">
        <v>2908</v>
      </c>
      <c r="N36" s="296" t="s">
        <v>483</v>
      </c>
    </row>
    <row r="37" spans="1:16" ht="13.5" customHeight="1" x14ac:dyDescent="0.15">
      <c r="A37" s="248"/>
      <c r="B37" s="244"/>
      <c r="C37" s="244"/>
      <c r="D37" s="244"/>
      <c r="E37" s="244"/>
      <c r="F37" s="244"/>
      <c r="G37" s="1151" t="s">
        <v>501</v>
      </c>
      <c r="H37" s="1152"/>
      <c r="I37" s="1152"/>
      <c r="J37" s="1153"/>
      <c r="K37" s="294">
        <v>55391</v>
      </c>
      <c r="L37" s="294">
        <v>2121</v>
      </c>
      <c r="M37" s="295">
        <v>1444</v>
      </c>
      <c r="N37" s="296">
        <v>46.9</v>
      </c>
    </row>
    <row r="38" spans="1:16" ht="27" customHeight="1" x14ac:dyDescent="0.15">
      <c r="A38" s="248"/>
      <c r="B38" s="244"/>
      <c r="C38" s="244"/>
      <c r="D38" s="244"/>
      <c r="E38" s="244"/>
      <c r="F38" s="244"/>
      <c r="G38" s="1154" t="s">
        <v>502</v>
      </c>
      <c r="H38" s="1155"/>
      <c r="I38" s="1155"/>
      <c r="J38" s="1156"/>
      <c r="K38" s="297" t="s">
        <v>483</v>
      </c>
      <c r="L38" s="297" t="s">
        <v>483</v>
      </c>
      <c r="M38" s="298">
        <v>7</v>
      </c>
      <c r="N38" s="299" t="s">
        <v>483</v>
      </c>
      <c r="O38" s="293"/>
    </row>
    <row r="39" spans="1:16" x14ac:dyDescent="0.15">
      <c r="A39" s="248"/>
      <c r="B39" s="244"/>
      <c r="C39" s="244"/>
      <c r="D39" s="244"/>
      <c r="E39" s="244"/>
      <c r="F39" s="244"/>
      <c r="G39" s="1154" t="s">
        <v>503</v>
      </c>
      <c r="H39" s="1155"/>
      <c r="I39" s="1155"/>
      <c r="J39" s="1156"/>
      <c r="K39" s="300">
        <v>-236286</v>
      </c>
      <c r="L39" s="300">
        <v>-9048</v>
      </c>
      <c r="M39" s="301">
        <v>-4412</v>
      </c>
      <c r="N39" s="302">
        <v>105.1</v>
      </c>
      <c r="O39" s="293"/>
    </row>
    <row r="40" spans="1:16" ht="27" customHeight="1" x14ac:dyDescent="0.15">
      <c r="A40" s="248"/>
      <c r="B40" s="244"/>
      <c r="C40" s="244"/>
      <c r="D40" s="244"/>
      <c r="E40" s="244"/>
      <c r="F40" s="244"/>
      <c r="G40" s="1151" t="s">
        <v>504</v>
      </c>
      <c r="H40" s="1152"/>
      <c r="I40" s="1152"/>
      <c r="J40" s="1153"/>
      <c r="K40" s="300">
        <v>-1625914</v>
      </c>
      <c r="L40" s="300">
        <v>-62257</v>
      </c>
      <c r="M40" s="301">
        <v>-58381</v>
      </c>
      <c r="N40" s="302">
        <v>6.6</v>
      </c>
      <c r="O40" s="293"/>
    </row>
    <row r="41" spans="1:16" x14ac:dyDescent="0.15">
      <c r="A41" s="248"/>
      <c r="B41" s="244"/>
      <c r="C41" s="244"/>
      <c r="D41" s="244"/>
      <c r="E41" s="244"/>
      <c r="F41" s="244"/>
      <c r="G41" s="1157" t="s">
        <v>278</v>
      </c>
      <c r="H41" s="1158"/>
      <c r="I41" s="1158"/>
      <c r="J41" s="1159"/>
      <c r="K41" s="294">
        <v>1233495</v>
      </c>
      <c r="L41" s="300">
        <v>47231</v>
      </c>
      <c r="M41" s="301">
        <v>27153</v>
      </c>
      <c r="N41" s="302">
        <v>73.900000000000006</v>
      </c>
      <c r="O41" s="293"/>
    </row>
    <row r="42" spans="1:16" x14ac:dyDescent="0.15">
      <c r="A42" s="248"/>
      <c r="B42" s="244"/>
      <c r="C42" s="244"/>
      <c r="D42" s="244"/>
      <c r="E42" s="244"/>
      <c r="F42" s="244"/>
      <c r="G42" s="303" t="s">
        <v>505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507</v>
      </c>
      <c r="H48" s="308"/>
      <c r="I48" s="308"/>
      <c r="J48" s="308"/>
      <c r="K48" s="308"/>
      <c r="L48" s="308"/>
      <c r="M48" s="309"/>
      <c r="N48" s="308"/>
    </row>
    <row r="49" spans="1:14" ht="13.5" customHeight="1" x14ac:dyDescent="0.15">
      <c r="A49" s="248"/>
      <c r="B49" s="244"/>
      <c r="C49" s="244"/>
      <c r="D49" s="244"/>
      <c r="E49" s="244"/>
      <c r="F49" s="244"/>
      <c r="G49" s="310"/>
      <c r="H49" s="311"/>
      <c r="I49" s="1144" t="s">
        <v>473</v>
      </c>
      <c r="J49" s="1146" t="s">
        <v>508</v>
      </c>
      <c r="K49" s="1147"/>
      <c r="L49" s="1147"/>
      <c r="M49" s="1147"/>
      <c r="N49" s="1148"/>
    </row>
    <row r="50" spans="1:14" x14ac:dyDescent="0.15">
      <c r="A50" s="248"/>
      <c r="B50" s="244"/>
      <c r="C50" s="244"/>
      <c r="D50" s="244"/>
      <c r="E50" s="244"/>
      <c r="F50" s="244"/>
      <c r="G50" s="312"/>
      <c r="H50" s="313"/>
      <c r="I50" s="1145"/>
      <c r="J50" s="314" t="s">
        <v>509</v>
      </c>
      <c r="K50" s="315" t="s">
        <v>510</v>
      </c>
      <c r="L50" s="316" t="s">
        <v>511</v>
      </c>
      <c r="M50" s="317" t="s">
        <v>512</v>
      </c>
      <c r="N50" s="318" t="s">
        <v>513</v>
      </c>
    </row>
    <row r="51" spans="1:14" x14ac:dyDescent="0.15">
      <c r="A51" s="248"/>
      <c r="B51" s="244"/>
      <c r="C51" s="244"/>
      <c r="D51" s="244"/>
      <c r="E51" s="244"/>
      <c r="F51" s="244"/>
      <c r="G51" s="310" t="s">
        <v>514</v>
      </c>
      <c r="H51" s="311"/>
      <c r="I51" s="319">
        <v>1438165</v>
      </c>
      <c r="J51" s="320">
        <v>51852</v>
      </c>
      <c r="K51" s="321">
        <v>-26.9</v>
      </c>
      <c r="L51" s="322">
        <v>67201</v>
      </c>
      <c r="M51" s="323">
        <v>-14.6</v>
      </c>
      <c r="N51" s="324">
        <v>-12.3</v>
      </c>
    </row>
    <row r="52" spans="1:14" x14ac:dyDescent="0.15">
      <c r="A52" s="248"/>
      <c r="B52" s="244"/>
      <c r="C52" s="244"/>
      <c r="D52" s="244"/>
      <c r="E52" s="244"/>
      <c r="F52" s="244"/>
      <c r="G52" s="325"/>
      <c r="H52" s="326" t="s">
        <v>515</v>
      </c>
      <c r="I52" s="327">
        <v>792396</v>
      </c>
      <c r="J52" s="328">
        <v>28569</v>
      </c>
      <c r="K52" s="329">
        <v>-15.6</v>
      </c>
      <c r="L52" s="330">
        <v>35210</v>
      </c>
      <c r="M52" s="331">
        <v>-7.6</v>
      </c>
      <c r="N52" s="332">
        <v>-8</v>
      </c>
    </row>
    <row r="53" spans="1:14" x14ac:dyDescent="0.15">
      <c r="A53" s="248"/>
      <c r="B53" s="244"/>
      <c r="C53" s="244"/>
      <c r="D53" s="244"/>
      <c r="E53" s="244"/>
      <c r="F53" s="244"/>
      <c r="G53" s="310" t="s">
        <v>516</v>
      </c>
      <c r="H53" s="311"/>
      <c r="I53" s="319">
        <v>2226459</v>
      </c>
      <c r="J53" s="320">
        <v>81139</v>
      </c>
      <c r="K53" s="321">
        <v>56.5</v>
      </c>
      <c r="L53" s="322">
        <v>75709</v>
      </c>
      <c r="M53" s="323">
        <v>12.7</v>
      </c>
      <c r="N53" s="324">
        <v>43.8</v>
      </c>
    </row>
    <row r="54" spans="1:14" x14ac:dyDescent="0.15">
      <c r="A54" s="248"/>
      <c r="B54" s="244"/>
      <c r="C54" s="244"/>
      <c r="D54" s="244"/>
      <c r="E54" s="244"/>
      <c r="F54" s="244"/>
      <c r="G54" s="325"/>
      <c r="H54" s="326" t="s">
        <v>515</v>
      </c>
      <c r="I54" s="327">
        <v>913673</v>
      </c>
      <c r="J54" s="328">
        <v>33297</v>
      </c>
      <c r="K54" s="329">
        <v>16.5</v>
      </c>
      <c r="L54" s="330">
        <v>35212</v>
      </c>
      <c r="M54" s="331">
        <v>0</v>
      </c>
      <c r="N54" s="332">
        <v>16.5</v>
      </c>
    </row>
    <row r="55" spans="1:14" x14ac:dyDescent="0.15">
      <c r="A55" s="248"/>
      <c r="B55" s="244"/>
      <c r="C55" s="244"/>
      <c r="D55" s="244"/>
      <c r="E55" s="244"/>
      <c r="F55" s="244"/>
      <c r="G55" s="310" t="s">
        <v>517</v>
      </c>
      <c r="H55" s="311"/>
      <c r="I55" s="319">
        <v>1460963</v>
      </c>
      <c r="J55" s="320">
        <v>53858</v>
      </c>
      <c r="K55" s="321">
        <v>-33.6</v>
      </c>
      <c r="L55" s="322">
        <v>90961</v>
      </c>
      <c r="M55" s="323">
        <v>20.100000000000001</v>
      </c>
      <c r="N55" s="324">
        <v>-53.7</v>
      </c>
    </row>
    <row r="56" spans="1:14" x14ac:dyDescent="0.15">
      <c r="A56" s="248"/>
      <c r="B56" s="244"/>
      <c r="C56" s="244"/>
      <c r="D56" s="244"/>
      <c r="E56" s="244"/>
      <c r="F56" s="244"/>
      <c r="G56" s="325"/>
      <c r="H56" s="326" t="s">
        <v>515</v>
      </c>
      <c r="I56" s="327">
        <v>813041</v>
      </c>
      <c r="J56" s="328">
        <v>29973</v>
      </c>
      <c r="K56" s="329">
        <v>-10</v>
      </c>
      <c r="L56" s="330">
        <v>37720</v>
      </c>
      <c r="M56" s="331">
        <v>7.1</v>
      </c>
      <c r="N56" s="332">
        <v>-17.100000000000001</v>
      </c>
    </row>
    <row r="57" spans="1:14" x14ac:dyDescent="0.15">
      <c r="A57" s="248"/>
      <c r="B57" s="244"/>
      <c r="C57" s="244"/>
      <c r="D57" s="244"/>
      <c r="E57" s="244"/>
      <c r="F57" s="244"/>
      <c r="G57" s="310" t="s">
        <v>518</v>
      </c>
      <c r="H57" s="311"/>
      <c r="I57" s="319">
        <v>1161589</v>
      </c>
      <c r="J57" s="320">
        <v>43695</v>
      </c>
      <c r="K57" s="321">
        <v>-18.899999999999999</v>
      </c>
      <c r="L57" s="322">
        <v>106614</v>
      </c>
      <c r="M57" s="323">
        <v>17.2</v>
      </c>
      <c r="N57" s="324">
        <v>-36.1</v>
      </c>
    </row>
    <row r="58" spans="1:14" x14ac:dyDescent="0.15">
      <c r="A58" s="248"/>
      <c r="B58" s="244"/>
      <c r="C58" s="244"/>
      <c r="D58" s="244"/>
      <c r="E58" s="244"/>
      <c r="F58" s="244"/>
      <c r="G58" s="325"/>
      <c r="H58" s="326" t="s">
        <v>515</v>
      </c>
      <c r="I58" s="327">
        <v>898518</v>
      </c>
      <c r="J58" s="328">
        <v>33799</v>
      </c>
      <c r="K58" s="329">
        <v>12.8</v>
      </c>
      <c r="L58" s="330">
        <v>45545</v>
      </c>
      <c r="M58" s="331">
        <v>20.7</v>
      </c>
      <c r="N58" s="332">
        <v>-7.9</v>
      </c>
    </row>
    <row r="59" spans="1:14" x14ac:dyDescent="0.15">
      <c r="A59" s="248"/>
      <c r="B59" s="244"/>
      <c r="C59" s="244"/>
      <c r="D59" s="244"/>
      <c r="E59" s="244"/>
      <c r="F59" s="244"/>
      <c r="G59" s="310" t="s">
        <v>519</v>
      </c>
      <c r="H59" s="311"/>
      <c r="I59" s="319">
        <v>1186111</v>
      </c>
      <c r="J59" s="320">
        <v>45417</v>
      </c>
      <c r="K59" s="321">
        <v>3.9</v>
      </c>
      <c r="L59" s="322">
        <v>85459</v>
      </c>
      <c r="M59" s="323">
        <v>-19.8</v>
      </c>
      <c r="N59" s="324">
        <v>23.7</v>
      </c>
    </row>
    <row r="60" spans="1:14" x14ac:dyDescent="0.15">
      <c r="A60" s="248"/>
      <c r="B60" s="244"/>
      <c r="C60" s="244"/>
      <c r="D60" s="244"/>
      <c r="E60" s="244"/>
      <c r="F60" s="244"/>
      <c r="G60" s="325"/>
      <c r="H60" s="326" t="s">
        <v>515</v>
      </c>
      <c r="I60" s="333">
        <v>695218</v>
      </c>
      <c r="J60" s="328">
        <v>26620</v>
      </c>
      <c r="K60" s="329">
        <v>-21.2</v>
      </c>
      <c r="L60" s="330">
        <v>44378</v>
      </c>
      <c r="M60" s="331">
        <v>-2.6</v>
      </c>
      <c r="N60" s="332">
        <v>-18.600000000000001</v>
      </c>
    </row>
    <row r="61" spans="1:14" x14ac:dyDescent="0.15">
      <c r="A61" s="248"/>
      <c r="B61" s="244"/>
      <c r="C61" s="244"/>
      <c r="D61" s="244"/>
      <c r="E61" s="244"/>
      <c r="F61" s="244"/>
      <c r="G61" s="310" t="s">
        <v>520</v>
      </c>
      <c r="H61" s="334"/>
      <c r="I61" s="335">
        <v>1494657</v>
      </c>
      <c r="J61" s="336">
        <v>55192</v>
      </c>
      <c r="K61" s="337">
        <v>-3.8</v>
      </c>
      <c r="L61" s="338">
        <v>85189</v>
      </c>
      <c r="M61" s="339">
        <v>3.1</v>
      </c>
      <c r="N61" s="324">
        <v>-6.9</v>
      </c>
    </row>
    <row r="62" spans="1:14" x14ac:dyDescent="0.15">
      <c r="A62" s="248"/>
      <c r="B62" s="244"/>
      <c r="C62" s="244"/>
      <c r="D62" s="244"/>
      <c r="E62" s="244"/>
      <c r="F62" s="244"/>
      <c r="G62" s="325"/>
      <c r="H62" s="326" t="s">
        <v>515</v>
      </c>
      <c r="I62" s="327">
        <v>822569</v>
      </c>
      <c r="J62" s="328">
        <v>30452</v>
      </c>
      <c r="K62" s="329">
        <v>-3.5</v>
      </c>
      <c r="L62" s="330">
        <v>39613</v>
      </c>
      <c r="M62" s="331">
        <v>3.5</v>
      </c>
      <c r="N62" s="332">
        <v>-7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2" zoomScale="85" zoomScaleNormal="85" zoomScaleSheetLayoutView="55" workbookViewId="0">
      <selection activeCell="I103" sqref="I103"/>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6" zoomScale="85" zoomScaleNormal="8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69" t="s">
        <v>3</v>
      </c>
      <c r="D47" s="1169"/>
      <c r="E47" s="1170"/>
      <c r="F47" s="11">
        <v>9.94</v>
      </c>
      <c r="G47" s="12">
        <v>12.67</v>
      </c>
      <c r="H47" s="12">
        <v>17.52</v>
      </c>
      <c r="I47" s="12">
        <v>23.57</v>
      </c>
      <c r="J47" s="13">
        <v>23.54</v>
      </c>
    </row>
    <row r="48" spans="2:10" ht="57.75" customHeight="1" x14ac:dyDescent="0.15">
      <c r="B48" s="14"/>
      <c r="C48" s="1171" t="s">
        <v>4</v>
      </c>
      <c r="D48" s="1171"/>
      <c r="E48" s="1172"/>
      <c r="F48" s="15">
        <v>7.32</v>
      </c>
      <c r="G48" s="16">
        <v>9.77</v>
      </c>
      <c r="H48" s="16">
        <v>9.27</v>
      </c>
      <c r="I48" s="16">
        <v>6.74</v>
      </c>
      <c r="J48" s="17">
        <v>7.71</v>
      </c>
    </row>
    <row r="49" spans="2:10" ht="57.75" customHeight="1" thickBot="1" x14ac:dyDescent="0.2">
      <c r="B49" s="18"/>
      <c r="C49" s="1173" t="s">
        <v>5</v>
      </c>
      <c r="D49" s="1173"/>
      <c r="E49" s="1174"/>
      <c r="F49" s="19">
        <v>4.57</v>
      </c>
      <c r="G49" s="20">
        <v>4.99</v>
      </c>
      <c r="H49" s="20">
        <v>4.0999999999999996</v>
      </c>
      <c r="I49" s="20">
        <v>2.85</v>
      </c>
      <c r="J49" s="21">
        <v>0.99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81" t="s">
        <v>527</v>
      </c>
      <c r="D34" s="1181"/>
      <c r="E34" s="1182"/>
      <c r="F34" s="32" t="s">
        <v>528</v>
      </c>
      <c r="G34" s="33" t="s">
        <v>529</v>
      </c>
      <c r="H34" s="33" t="s">
        <v>529</v>
      </c>
      <c r="I34" s="33" t="s">
        <v>530</v>
      </c>
      <c r="J34" s="34" t="s">
        <v>530</v>
      </c>
      <c r="K34" s="22"/>
      <c r="L34" s="22"/>
      <c r="M34" s="22"/>
      <c r="N34" s="22"/>
      <c r="O34" s="22"/>
      <c r="P34" s="22"/>
    </row>
    <row r="35" spans="1:16" ht="39" customHeight="1" x14ac:dyDescent="0.15">
      <c r="A35" s="22"/>
      <c r="B35" s="35"/>
      <c r="C35" s="1175" t="s">
        <v>531</v>
      </c>
      <c r="D35" s="1176"/>
      <c r="E35" s="1177"/>
      <c r="F35" s="36">
        <v>10.119999999999999</v>
      </c>
      <c r="G35" s="37">
        <v>12.65</v>
      </c>
      <c r="H35" s="37">
        <v>13.56</v>
      </c>
      <c r="I35" s="37">
        <v>14.58</v>
      </c>
      <c r="J35" s="38">
        <v>12.52</v>
      </c>
      <c r="K35" s="22"/>
      <c r="L35" s="22"/>
      <c r="M35" s="22"/>
      <c r="N35" s="22"/>
      <c r="O35" s="22"/>
      <c r="P35" s="22"/>
    </row>
    <row r="36" spans="1:16" ht="39" customHeight="1" x14ac:dyDescent="0.15">
      <c r="A36" s="22"/>
      <c r="B36" s="35"/>
      <c r="C36" s="1175" t="s">
        <v>532</v>
      </c>
      <c r="D36" s="1176"/>
      <c r="E36" s="1177"/>
      <c r="F36" s="36">
        <v>7.6</v>
      </c>
      <c r="G36" s="37">
        <v>10.039999999999999</v>
      </c>
      <c r="H36" s="37">
        <v>9.5299999999999994</v>
      </c>
      <c r="I36" s="37">
        <v>7.01</v>
      </c>
      <c r="J36" s="38">
        <v>7.97</v>
      </c>
      <c r="K36" s="22"/>
      <c r="L36" s="22"/>
      <c r="M36" s="22"/>
      <c r="N36" s="22"/>
      <c r="O36" s="22"/>
      <c r="P36" s="22"/>
    </row>
    <row r="37" spans="1:16" ht="39" customHeight="1" x14ac:dyDescent="0.15">
      <c r="A37" s="22"/>
      <c r="B37" s="35"/>
      <c r="C37" s="1175" t="s">
        <v>533</v>
      </c>
      <c r="D37" s="1176"/>
      <c r="E37" s="1177"/>
      <c r="F37" s="36">
        <v>5.38</v>
      </c>
      <c r="G37" s="37">
        <v>5.12</v>
      </c>
      <c r="H37" s="37">
        <v>4.76</v>
      </c>
      <c r="I37" s="37">
        <v>4.55</v>
      </c>
      <c r="J37" s="38">
        <v>5.05</v>
      </c>
      <c r="K37" s="22"/>
      <c r="L37" s="22"/>
      <c r="M37" s="22"/>
      <c r="N37" s="22"/>
      <c r="O37" s="22"/>
      <c r="P37" s="22"/>
    </row>
    <row r="38" spans="1:16" ht="39" customHeight="1" x14ac:dyDescent="0.15">
      <c r="A38" s="22"/>
      <c r="B38" s="35"/>
      <c r="C38" s="1175" t="s">
        <v>534</v>
      </c>
      <c r="D38" s="1176"/>
      <c r="E38" s="1177"/>
      <c r="F38" s="36">
        <v>1.87</v>
      </c>
      <c r="G38" s="37">
        <v>2.52</v>
      </c>
      <c r="H38" s="37">
        <v>3.03</v>
      </c>
      <c r="I38" s="37">
        <v>3.35</v>
      </c>
      <c r="J38" s="38">
        <v>4.1900000000000004</v>
      </c>
      <c r="K38" s="22"/>
      <c r="L38" s="22"/>
      <c r="M38" s="22"/>
      <c r="N38" s="22"/>
      <c r="O38" s="22"/>
      <c r="P38" s="22"/>
    </row>
    <row r="39" spans="1:16" ht="39" customHeight="1" x14ac:dyDescent="0.15">
      <c r="A39" s="22"/>
      <c r="B39" s="35"/>
      <c r="C39" s="1175" t="s">
        <v>535</v>
      </c>
      <c r="D39" s="1176"/>
      <c r="E39" s="1177"/>
      <c r="F39" s="36">
        <v>0.71</v>
      </c>
      <c r="G39" s="37">
        <v>1</v>
      </c>
      <c r="H39" s="37">
        <v>2.11</v>
      </c>
      <c r="I39" s="37">
        <v>2.52</v>
      </c>
      <c r="J39" s="38">
        <v>2.73</v>
      </c>
      <c r="K39" s="22"/>
      <c r="L39" s="22"/>
      <c r="M39" s="22"/>
      <c r="N39" s="22"/>
      <c r="O39" s="22"/>
      <c r="P39" s="22"/>
    </row>
    <row r="40" spans="1:16" ht="39" customHeight="1" x14ac:dyDescent="0.15">
      <c r="A40" s="22"/>
      <c r="B40" s="35"/>
      <c r="C40" s="1175" t="s">
        <v>536</v>
      </c>
      <c r="D40" s="1176"/>
      <c r="E40" s="1177"/>
      <c r="F40" s="36" t="s">
        <v>537</v>
      </c>
      <c r="G40" s="37" t="s">
        <v>538</v>
      </c>
      <c r="H40" s="37" t="s">
        <v>539</v>
      </c>
      <c r="I40" s="37" t="s">
        <v>540</v>
      </c>
      <c r="J40" s="38">
        <v>1.07</v>
      </c>
      <c r="K40" s="22"/>
      <c r="L40" s="22"/>
      <c r="M40" s="22"/>
      <c r="N40" s="22"/>
      <c r="O40" s="22"/>
      <c r="P40" s="22"/>
    </row>
    <row r="41" spans="1:16" ht="39" customHeight="1" x14ac:dyDescent="0.15">
      <c r="A41" s="22"/>
      <c r="B41" s="35"/>
      <c r="C41" s="1175" t="s">
        <v>541</v>
      </c>
      <c r="D41" s="1176"/>
      <c r="E41" s="1177"/>
      <c r="F41" s="36">
        <v>0.9</v>
      </c>
      <c r="G41" s="37">
        <v>0.06</v>
      </c>
      <c r="H41" s="37">
        <v>0.1</v>
      </c>
      <c r="I41" s="37">
        <v>0.23</v>
      </c>
      <c r="J41" s="38">
        <v>0.84</v>
      </c>
      <c r="K41" s="22"/>
      <c r="L41" s="22"/>
      <c r="M41" s="22"/>
      <c r="N41" s="22"/>
      <c r="O41" s="22"/>
      <c r="P41" s="22"/>
    </row>
    <row r="42" spans="1:16" ht="39" customHeight="1" x14ac:dyDescent="0.15">
      <c r="A42" s="22"/>
      <c r="B42" s="39"/>
      <c r="C42" s="1175" t="s">
        <v>542</v>
      </c>
      <c r="D42" s="1176"/>
      <c r="E42" s="1177"/>
      <c r="F42" s="36" t="s">
        <v>483</v>
      </c>
      <c r="G42" s="37" t="s">
        <v>483</v>
      </c>
      <c r="H42" s="37" t="s">
        <v>483</v>
      </c>
      <c r="I42" s="37" t="s">
        <v>483</v>
      </c>
      <c r="J42" s="38" t="s">
        <v>483</v>
      </c>
      <c r="K42" s="22"/>
      <c r="L42" s="22"/>
      <c r="M42" s="22"/>
      <c r="N42" s="22"/>
      <c r="O42" s="22"/>
      <c r="P42" s="22"/>
    </row>
    <row r="43" spans="1:16" ht="39" customHeight="1" thickBot="1" x14ac:dyDescent="0.2">
      <c r="A43" s="22"/>
      <c r="B43" s="40"/>
      <c r="C43" s="1178" t="s">
        <v>543</v>
      </c>
      <c r="D43" s="1179"/>
      <c r="E43" s="1180"/>
      <c r="F43" s="41">
        <v>0.01</v>
      </c>
      <c r="G43" s="42">
        <v>0.01</v>
      </c>
      <c r="H43" s="42">
        <v>0.01</v>
      </c>
      <c r="I43" s="42">
        <v>0.01</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2190</v>
      </c>
      <c r="L45" s="60">
        <v>2156</v>
      </c>
      <c r="M45" s="60">
        <v>2226</v>
      </c>
      <c r="N45" s="60">
        <v>2194</v>
      </c>
      <c r="O45" s="61">
        <v>2121</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483</v>
      </c>
      <c r="L46" s="64" t="s">
        <v>483</v>
      </c>
      <c r="M46" s="64" t="s">
        <v>483</v>
      </c>
      <c r="N46" s="64" t="s">
        <v>483</v>
      </c>
      <c r="O46" s="65" t="s">
        <v>483</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483</v>
      </c>
      <c r="L47" s="64" t="s">
        <v>483</v>
      </c>
      <c r="M47" s="64" t="s">
        <v>483</v>
      </c>
      <c r="N47" s="64" t="s">
        <v>483</v>
      </c>
      <c r="O47" s="65" t="s">
        <v>483</v>
      </c>
      <c r="P47" s="48"/>
      <c r="Q47" s="48"/>
      <c r="R47" s="48"/>
      <c r="S47" s="48"/>
      <c r="T47" s="48"/>
      <c r="U47" s="48"/>
    </row>
    <row r="48" spans="1:21" ht="30.75" customHeight="1" x14ac:dyDescent="0.15">
      <c r="A48" s="48"/>
      <c r="B48" s="1193"/>
      <c r="C48" s="1194"/>
      <c r="D48" s="62"/>
      <c r="E48" s="1185" t="s">
        <v>15</v>
      </c>
      <c r="F48" s="1185"/>
      <c r="G48" s="1185"/>
      <c r="H48" s="1185"/>
      <c r="I48" s="1185"/>
      <c r="J48" s="1186"/>
      <c r="K48" s="63">
        <v>1060</v>
      </c>
      <c r="L48" s="64">
        <v>1024</v>
      </c>
      <c r="M48" s="64">
        <v>969</v>
      </c>
      <c r="N48" s="64">
        <v>921</v>
      </c>
      <c r="O48" s="65">
        <v>920</v>
      </c>
      <c r="P48" s="48"/>
      <c r="Q48" s="48"/>
      <c r="R48" s="48"/>
      <c r="S48" s="48"/>
      <c r="T48" s="48"/>
      <c r="U48" s="48"/>
    </row>
    <row r="49" spans="1:21" ht="30.75" customHeight="1" x14ac:dyDescent="0.15">
      <c r="A49" s="48"/>
      <c r="B49" s="1193"/>
      <c r="C49" s="1194"/>
      <c r="D49" s="62"/>
      <c r="E49" s="1185" t="s">
        <v>16</v>
      </c>
      <c r="F49" s="1185"/>
      <c r="G49" s="1185"/>
      <c r="H49" s="1185"/>
      <c r="I49" s="1185"/>
      <c r="J49" s="1186"/>
      <c r="K49" s="63">
        <v>4</v>
      </c>
      <c r="L49" s="64">
        <v>4</v>
      </c>
      <c r="M49" s="64">
        <v>4</v>
      </c>
      <c r="N49" s="64">
        <v>2</v>
      </c>
      <c r="O49" s="65" t="s">
        <v>483</v>
      </c>
      <c r="P49" s="48"/>
      <c r="Q49" s="48"/>
      <c r="R49" s="48"/>
      <c r="S49" s="48"/>
      <c r="T49" s="48"/>
      <c r="U49" s="48"/>
    </row>
    <row r="50" spans="1:21" ht="30.75" customHeight="1" x14ac:dyDescent="0.15">
      <c r="A50" s="48"/>
      <c r="B50" s="1193"/>
      <c r="C50" s="1194"/>
      <c r="D50" s="62"/>
      <c r="E50" s="1185" t="s">
        <v>17</v>
      </c>
      <c r="F50" s="1185"/>
      <c r="G50" s="1185"/>
      <c r="H50" s="1185"/>
      <c r="I50" s="1185"/>
      <c r="J50" s="1186"/>
      <c r="K50" s="63">
        <v>179</v>
      </c>
      <c r="L50" s="64">
        <v>152</v>
      </c>
      <c r="M50" s="64">
        <v>116</v>
      </c>
      <c r="N50" s="64">
        <v>76</v>
      </c>
      <c r="O50" s="65">
        <v>55</v>
      </c>
      <c r="P50" s="48"/>
      <c r="Q50" s="48"/>
      <c r="R50" s="48"/>
      <c r="S50" s="48"/>
      <c r="T50" s="48"/>
      <c r="U50" s="48"/>
    </row>
    <row r="51" spans="1:21" ht="30.75" customHeight="1" x14ac:dyDescent="0.15">
      <c r="A51" s="48"/>
      <c r="B51" s="1195"/>
      <c r="C51" s="1196"/>
      <c r="D51" s="66"/>
      <c r="E51" s="1185" t="s">
        <v>18</v>
      </c>
      <c r="F51" s="1185"/>
      <c r="G51" s="1185"/>
      <c r="H51" s="1185"/>
      <c r="I51" s="1185"/>
      <c r="J51" s="1186"/>
      <c r="K51" s="63" t="s">
        <v>483</v>
      </c>
      <c r="L51" s="64" t="s">
        <v>483</v>
      </c>
      <c r="M51" s="64" t="s">
        <v>483</v>
      </c>
      <c r="N51" s="64" t="s">
        <v>483</v>
      </c>
      <c r="O51" s="65" t="s">
        <v>483</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1985</v>
      </c>
      <c r="L52" s="64">
        <v>1963</v>
      </c>
      <c r="M52" s="64">
        <v>1926</v>
      </c>
      <c r="N52" s="64">
        <v>1919</v>
      </c>
      <c r="O52" s="65">
        <v>1862</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1448</v>
      </c>
      <c r="L53" s="69">
        <v>1373</v>
      </c>
      <c r="M53" s="69">
        <v>1389</v>
      </c>
      <c r="N53" s="69">
        <v>1274</v>
      </c>
      <c r="O53" s="70">
        <v>1234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1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522</v>
      </c>
      <c r="J40" s="79" t="s">
        <v>523</v>
      </c>
      <c r="K40" s="79" t="s">
        <v>524</v>
      </c>
      <c r="L40" s="79" t="s">
        <v>525</v>
      </c>
      <c r="M40" s="80" t="s">
        <v>526</v>
      </c>
    </row>
    <row r="41" spans="2:13" ht="27.75" customHeight="1" x14ac:dyDescent="0.15">
      <c r="B41" s="1211" t="s">
        <v>24</v>
      </c>
      <c r="C41" s="1212"/>
      <c r="D41" s="81"/>
      <c r="E41" s="1213" t="s">
        <v>25</v>
      </c>
      <c r="F41" s="1213"/>
      <c r="G41" s="1213"/>
      <c r="H41" s="1214"/>
      <c r="I41" s="82">
        <v>17866</v>
      </c>
      <c r="J41" s="83">
        <v>19788</v>
      </c>
      <c r="K41" s="83">
        <v>19386</v>
      </c>
      <c r="L41" s="83">
        <v>18877</v>
      </c>
      <c r="M41" s="84">
        <v>18342</v>
      </c>
    </row>
    <row r="42" spans="2:13" ht="27.75" customHeight="1" x14ac:dyDescent="0.15">
      <c r="B42" s="1201"/>
      <c r="C42" s="1202"/>
      <c r="D42" s="85"/>
      <c r="E42" s="1205" t="s">
        <v>26</v>
      </c>
      <c r="F42" s="1205"/>
      <c r="G42" s="1205"/>
      <c r="H42" s="1206"/>
      <c r="I42" s="86">
        <v>522</v>
      </c>
      <c r="J42" s="87">
        <v>393</v>
      </c>
      <c r="K42" s="87">
        <v>287</v>
      </c>
      <c r="L42" s="87">
        <v>212</v>
      </c>
      <c r="M42" s="88">
        <v>158</v>
      </c>
    </row>
    <row r="43" spans="2:13" ht="27.75" customHeight="1" x14ac:dyDescent="0.15">
      <c r="B43" s="1201"/>
      <c r="C43" s="1202"/>
      <c r="D43" s="85"/>
      <c r="E43" s="1205" t="s">
        <v>27</v>
      </c>
      <c r="F43" s="1205"/>
      <c r="G43" s="1205"/>
      <c r="H43" s="1206"/>
      <c r="I43" s="86">
        <v>9391</v>
      </c>
      <c r="J43" s="87">
        <v>8945</v>
      </c>
      <c r="K43" s="87">
        <v>8390</v>
      </c>
      <c r="L43" s="87">
        <v>7495</v>
      </c>
      <c r="M43" s="88">
        <v>6968</v>
      </c>
    </row>
    <row r="44" spans="2:13" ht="27.75" customHeight="1" x14ac:dyDescent="0.15">
      <c r="B44" s="1201"/>
      <c r="C44" s="1202"/>
      <c r="D44" s="85"/>
      <c r="E44" s="1205" t="s">
        <v>28</v>
      </c>
      <c r="F44" s="1205"/>
      <c r="G44" s="1205"/>
      <c r="H44" s="1206"/>
      <c r="I44" s="86">
        <v>9</v>
      </c>
      <c r="J44" s="87">
        <v>6</v>
      </c>
      <c r="K44" s="87">
        <v>2</v>
      </c>
      <c r="L44" s="87" t="s">
        <v>483</v>
      </c>
      <c r="M44" s="88" t="s">
        <v>483</v>
      </c>
    </row>
    <row r="45" spans="2:13" ht="27.75" customHeight="1" x14ac:dyDescent="0.15">
      <c r="B45" s="1201"/>
      <c r="C45" s="1202"/>
      <c r="D45" s="85"/>
      <c r="E45" s="1205" t="s">
        <v>29</v>
      </c>
      <c r="F45" s="1205"/>
      <c r="G45" s="1205"/>
      <c r="H45" s="1206"/>
      <c r="I45" s="86">
        <v>4017</v>
      </c>
      <c r="J45" s="87">
        <v>3838</v>
      </c>
      <c r="K45" s="87">
        <v>3547</v>
      </c>
      <c r="L45" s="87">
        <v>3173</v>
      </c>
      <c r="M45" s="88">
        <v>3090</v>
      </c>
    </row>
    <row r="46" spans="2:13" ht="27.75" customHeight="1" x14ac:dyDescent="0.15">
      <c r="B46" s="1201"/>
      <c r="C46" s="1202"/>
      <c r="D46" s="85"/>
      <c r="E46" s="1205" t="s">
        <v>30</v>
      </c>
      <c r="F46" s="1205"/>
      <c r="G46" s="1205"/>
      <c r="H46" s="1206"/>
      <c r="I46" s="86">
        <v>416</v>
      </c>
      <c r="J46" s="87" t="s">
        <v>483</v>
      </c>
      <c r="K46" s="87" t="s">
        <v>483</v>
      </c>
      <c r="L46" s="87" t="s">
        <v>483</v>
      </c>
      <c r="M46" s="88" t="s">
        <v>483</v>
      </c>
    </row>
    <row r="47" spans="2:13" ht="27.75" customHeight="1" x14ac:dyDescent="0.15">
      <c r="B47" s="1201"/>
      <c r="C47" s="1202"/>
      <c r="D47" s="85"/>
      <c r="E47" s="1205" t="s">
        <v>31</v>
      </c>
      <c r="F47" s="1205"/>
      <c r="G47" s="1205"/>
      <c r="H47" s="1206"/>
      <c r="I47" s="86" t="s">
        <v>483</v>
      </c>
      <c r="J47" s="87" t="s">
        <v>483</v>
      </c>
      <c r="K47" s="87" t="s">
        <v>483</v>
      </c>
      <c r="L47" s="87" t="s">
        <v>483</v>
      </c>
      <c r="M47" s="88" t="s">
        <v>483</v>
      </c>
    </row>
    <row r="48" spans="2:13" ht="27.75" customHeight="1" x14ac:dyDescent="0.15">
      <c r="B48" s="1203"/>
      <c r="C48" s="1204"/>
      <c r="D48" s="85"/>
      <c r="E48" s="1205" t="s">
        <v>32</v>
      </c>
      <c r="F48" s="1205"/>
      <c r="G48" s="1205"/>
      <c r="H48" s="1206"/>
      <c r="I48" s="86" t="s">
        <v>483</v>
      </c>
      <c r="J48" s="87" t="s">
        <v>483</v>
      </c>
      <c r="K48" s="87" t="s">
        <v>483</v>
      </c>
      <c r="L48" s="87" t="s">
        <v>483</v>
      </c>
      <c r="M48" s="88" t="s">
        <v>483</v>
      </c>
    </row>
    <row r="49" spans="2:13" ht="27.75" customHeight="1" x14ac:dyDescent="0.15">
      <c r="B49" s="1199" t="s">
        <v>33</v>
      </c>
      <c r="C49" s="1200"/>
      <c r="D49" s="89"/>
      <c r="E49" s="1205" t="s">
        <v>34</v>
      </c>
      <c r="F49" s="1205"/>
      <c r="G49" s="1205"/>
      <c r="H49" s="1206"/>
      <c r="I49" s="86">
        <v>3772</v>
      </c>
      <c r="J49" s="87">
        <v>4131</v>
      </c>
      <c r="K49" s="87">
        <v>5059</v>
      </c>
      <c r="L49" s="87">
        <v>5952</v>
      </c>
      <c r="M49" s="88">
        <v>6523</v>
      </c>
    </row>
    <row r="50" spans="2:13" ht="27.75" customHeight="1" x14ac:dyDescent="0.15">
      <c r="B50" s="1201"/>
      <c r="C50" s="1202"/>
      <c r="D50" s="85"/>
      <c r="E50" s="1205" t="s">
        <v>35</v>
      </c>
      <c r="F50" s="1205"/>
      <c r="G50" s="1205"/>
      <c r="H50" s="1206"/>
      <c r="I50" s="86">
        <v>2461</v>
      </c>
      <c r="J50" s="87">
        <v>2458</v>
      </c>
      <c r="K50" s="87">
        <v>2213</v>
      </c>
      <c r="L50" s="87">
        <v>1985</v>
      </c>
      <c r="M50" s="88">
        <v>1830</v>
      </c>
    </row>
    <row r="51" spans="2:13" ht="27.75" customHeight="1" x14ac:dyDescent="0.15">
      <c r="B51" s="1203"/>
      <c r="C51" s="1204"/>
      <c r="D51" s="85"/>
      <c r="E51" s="1205" t="s">
        <v>36</v>
      </c>
      <c r="F51" s="1205"/>
      <c r="G51" s="1205"/>
      <c r="H51" s="1206"/>
      <c r="I51" s="86">
        <v>15498</v>
      </c>
      <c r="J51" s="87">
        <v>14724</v>
      </c>
      <c r="K51" s="87">
        <v>14761</v>
      </c>
      <c r="L51" s="87">
        <v>15019</v>
      </c>
      <c r="M51" s="88">
        <v>15121</v>
      </c>
    </row>
    <row r="52" spans="2:13" ht="27.75" customHeight="1" thickBot="1" x14ac:dyDescent="0.2">
      <c r="B52" s="1207" t="s">
        <v>37</v>
      </c>
      <c r="C52" s="1208"/>
      <c r="D52" s="90"/>
      <c r="E52" s="1209" t="s">
        <v>38</v>
      </c>
      <c r="F52" s="1209"/>
      <c r="G52" s="1209"/>
      <c r="H52" s="1210"/>
      <c r="I52" s="91">
        <v>10490</v>
      </c>
      <c r="J52" s="92">
        <v>11657</v>
      </c>
      <c r="K52" s="92">
        <v>9578</v>
      </c>
      <c r="L52" s="92">
        <v>6800</v>
      </c>
      <c r="M52" s="93">
        <v>5083</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49" zoomScale="85" zoomScaleNormal="85" zoomScaleSheetLayoutView="55" workbookViewId="0">
      <selection activeCell="G70" sqref="G70"/>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561</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561</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562</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563</v>
      </c>
      <c r="I42" s="352"/>
      <c r="J42" s="352"/>
      <c r="K42" s="352"/>
      <c r="L42" s="244"/>
      <c r="M42" s="244"/>
      <c r="N42" s="244"/>
      <c r="O42" s="244"/>
    </row>
    <row r="43" spans="2:17" x14ac:dyDescent="0.15">
      <c r="B43" s="248"/>
      <c r="C43" s="244"/>
      <c r="D43" s="244"/>
      <c r="E43" s="244"/>
      <c r="F43" s="244"/>
      <c r="G43" s="1251"/>
      <c r="H43" s="1228"/>
      <c r="I43" s="1228"/>
      <c r="J43" s="1228"/>
      <c r="K43" s="1228"/>
      <c r="L43" s="1228"/>
      <c r="M43" s="1228"/>
      <c r="N43" s="1228"/>
      <c r="O43" s="1229"/>
    </row>
    <row r="44" spans="2:17" x14ac:dyDescent="0.15">
      <c r="B44" s="248"/>
      <c r="C44" s="244"/>
      <c r="D44" s="244"/>
      <c r="E44" s="244"/>
      <c r="F44" s="244"/>
      <c r="G44" s="1230"/>
      <c r="H44" s="1231"/>
      <c r="I44" s="1231"/>
      <c r="J44" s="1231"/>
      <c r="K44" s="1231"/>
      <c r="L44" s="1231"/>
      <c r="M44" s="1231"/>
      <c r="N44" s="1231"/>
      <c r="O44" s="1232"/>
    </row>
    <row r="45" spans="2:17" x14ac:dyDescent="0.15">
      <c r="B45" s="248"/>
      <c r="C45" s="244"/>
      <c r="D45" s="244"/>
      <c r="E45" s="244"/>
      <c r="F45" s="244"/>
      <c r="G45" s="1230"/>
      <c r="H45" s="1231"/>
      <c r="I45" s="1231"/>
      <c r="J45" s="1231"/>
      <c r="K45" s="1231"/>
      <c r="L45" s="1231"/>
      <c r="M45" s="1231"/>
      <c r="N45" s="1231"/>
      <c r="O45" s="1232"/>
    </row>
    <row r="46" spans="2:17" x14ac:dyDescent="0.15">
      <c r="B46" s="248"/>
      <c r="C46" s="244"/>
      <c r="D46" s="244"/>
      <c r="E46" s="244"/>
      <c r="F46" s="244"/>
      <c r="G46" s="1230"/>
      <c r="H46" s="1231"/>
      <c r="I46" s="1231"/>
      <c r="J46" s="1231"/>
      <c r="K46" s="1231"/>
      <c r="L46" s="1231"/>
      <c r="M46" s="1231"/>
      <c r="N46" s="1231"/>
      <c r="O46" s="1232"/>
    </row>
    <row r="47" spans="2:17" x14ac:dyDescent="0.15">
      <c r="B47" s="248"/>
      <c r="C47" s="244"/>
      <c r="D47" s="244"/>
      <c r="E47" s="244"/>
      <c r="F47" s="244"/>
      <c r="G47" s="1233"/>
      <c r="H47" s="1234"/>
      <c r="I47" s="1234"/>
      <c r="J47" s="1234"/>
      <c r="K47" s="1234"/>
      <c r="L47" s="1234"/>
      <c r="M47" s="1234"/>
      <c r="N47" s="1234"/>
      <c r="O47" s="1235"/>
    </row>
    <row r="48" spans="2:17" x14ac:dyDescent="0.15">
      <c r="B48" s="248"/>
      <c r="C48" s="244"/>
      <c r="D48" s="244"/>
      <c r="E48" s="244"/>
      <c r="F48" s="244"/>
      <c r="G48" s="244"/>
      <c r="H48" s="353"/>
      <c r="I48" s="353"/>
      <c r="J48" s="353"/>
    </row>
    <row r="49" spans="1:17" x14ac:dyDescent="0.15">
      <c r="B49" s="248"/>
      <c r="C49" s="244"/>
      <c r="D49" s="244"/>
      <c r="E49" s="244"/>
      <c r="F49" s="244"/>
      <c r="G49" s="243" t="s">
        <v>564</v>
      </c>
    </row>
    <row r="50" spans="1:17" x14ac:dyDescent="0.15">
      <c r="B50" s="248"/>
      <c r="C50" s="244"/>
      <c r="D50" s="244"/>
      <c r="E50" s="244"/>
      <c r="F50" s="244"/>
      <c r="G50" s="1236"/>
      <c r="H50" s="1237"/>
      <c r="I50" s="1237"/>
      <c r="J50" s="1238"/>
      <c r="K50" s="354" t="s">
        <v>522</v>
      </c>
      <c r="L50" s="354" t="s">
        <v>523</v>
      </c>
      <c r="M50" s="354" t="s">
        <v>524</v>
      </c>
      <c r="N50" s="354" t="s">
        <v>525</v>
      </c>
      <c r="O50" s="354" t="s">
        <v>526</v>
      </c>
    </row>
    <row r="51" spans="1:17" x14ac:dyDescent="0.15">
      <c r="B51" s="248"/>
      <c r="C51" s="244"/>
      <c r="D51" s="244"/>
      <c r="E51" s="244"/>
      <c r="F51" s="244"/>
      <c r="G51" s="1239" t="s">
        <v>565</v>
      </c>
      <c r="H51" s="1240"/>
      <c r="I51" s="1245" t="s">
        <v>566</v>
      </c>
      <c r="J51" s="1245"/>
      <c r="K51" s="1249"/>
      <c r="L51" s="1249"/>
      <c r="M51" s="1249"/>
      <c r="N51" s="1249"/>
      <c r="O51" s="1249"/>
    </row>
    <row r="52" spans="1:17" x14ac:dyDescent="0.15">
      <c r="B52" s="248"/>
      <c r="C52" s="244"/>
      <c r="D52" s="244"/>
      <c r="E52" s="244"/>
      <c r="F52" s="244"/>
      <c r="G52" s="1241"/>
      <c r="H52" s="1242"/>
      <c r="I52" s="1246"/>
      <c r="J52" s="1246"/>
      <c r="K52" s="1215"/>
      <c r="L52" s="1215"/>
      <c r="M52" s="1215"/>
      <c r="N52" s="1215"/>
      <c r="O52" s="1215"/>
    </row>
    <row r="53" spans="1:17" x14ac:dyDescent="0.15">
      <c r="A53" s="355"/>
      <c r="B53" s="248"/>
      <c r="C53" s="244"/>
      <c r="D53" s="244"/>
      <c r="E53" s="244"/>
      <c r="F53" s="244"/>
      <c r="G53" s="1241"/>
      <c r="H53" s="1242"/>
      <c r="I53" s="1225" t="s">
        <v>567</v>
      </c>
      <c r="J53" s="1225"/>
      <c r="K53" s="1250"/>
      <c r="L53" s="1250"/>
      <c r="M53" s="1250"/>
      <c r="N53" s="1250"/>
      <c r="O53" s="1250"/>
    </row>
    <row r="54" spans="1:17" x14ac:dyDescent="0.15">
      <c r="A54" s="355"/>
      <c r="B54" s="248"/>
      <c r="C54" s="244"/>
      <c r="D54" s="244"/>
      <c r="E54" s="244"/>
      <c r="F54" s="244"/>
      <c r="G54" s="1243"/>
      <c r="H54" s="1244"/>
      <c r="I54" s="1225"/>
      <c r="J54" s="1225"/>
      <c r="K54" s="1248"/>
      <c r="L54" s="1248"/>
      <c r="M54" s="1248"/>
      <c r="N54" s="1248"/>
      <c r="O54" s="1248"/>
    </row>
    <row r="55" spans="1:17" x14ac:dyDescent="0.15">
      <c r="A55" s="355"/>
      <c r="B55" s="248"/>
      <c r="C55" s="244"/>
      <c r="D55" s="244"/>
      <c r="E55" s="244"/>
      <c r="F55" s="244"/>
      <c r="G55" s="1219" t="s">
        <v>568</v>
      </c>
      <c r="H55" s="1220"/>
      <c r="I55" s="1225" t="s">
        <v>566</v>
      </c>
      <c r="J55" s="1225"/>
      <c r="K55" s="1249"/>
      <c r="L55" s="1249"/>
      <c r="M55" s="1249"/>
      <c r="N55" s="1249"/>
      <c r="O55" s="1249"/>
    </row>
    <row r="56" spans="1:17" x14ac:dyDescent="0.15">
      <c r="A56" s="355"/>
      <c r="B56" s="248"/>
      <c r="C56" s="244"/>
      <c r="D56" s="244"/>
      <c r="E56" s="244"/>
      <c r="F56" s="244"/>
      <c r="G56" s="1221"/>
      <c r="H56" s="1222"/>
      <c r="I56" s="1225"/>
      <c r="J56" s="1225"/>
      <c r="K56" s="1215"/>
      <c r="L56" s="1215"/>
      <c r="M56" s="1215"/>
      <c r="N56" s="1215"/>
      <c r="O56" s="1215"/>
    </row>
    <row r="57" spans="1:17" s="355" customFormat="1" x14ac:dyDescent="0.15">
      <c r="B57" s="356"/>
      <c r="C57" s="352"/>
      <c r="D57" s="352"/>
      <c r="E57" s="352"/>
      <c r="F57" s="352"/>
      <c r="G57" s="1221"/>
      <c r="H57" s="1222"/>
      <c r="I57" s="1217" t="s">
        <v>569</v>
      </c>
      <c r="J57" s="1217"/>
      <c r="K57" s="1250"/>
      <c r="L57" s="1250"/>
      <c r="M57" s="1250"/>
      <c r="N57" s="1250"/>
      <c r="O57" s="1250"/>
      <c r="P57" s="357"/>
      <c r="Q57" s="356"/>
    </row>
    <row r="58" spans="1:17" s="355" customFormat="1" x14ac:dyDescent="0.15">
      <c r="A58" s="243"/>
      <c r="B58" s="356"/>
      <c r="C58" s="352"/>
      <c r="D58" s="352"/>
      <c r="E58" s="352"/>
      <c r="F58" s="352"/>
      <c r="G58" s="1223"/>
      <c r="H58" s="1224"/>
      <c r="I58" s="1217"/>
      <c r="J58" s="1217"/>
      <c r="K58" s="1248"/>
      <c r="L58" s="1248"/>
      <c r="M58" s="1248"/>
      <c r="N58" s="1248"/>
      <c r="O58" s="124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570</v>
      </c>
      <c r="C63" s="244"/>
      <c r="D63" s="244"/>
      <c r="E63" s="244"/>
      <c r="F63" s="244"/>
      <c r="G63" s="244"/>
      <c r="H63" s="244"/>
      <c r="I63" s="244"/>
      <c r="J63" s="244"/>
      <c r="K63" s="244"/>
      <c r="L63" s="244"/>
      <c r="M63" s="244"/>
      <c r="N63" s="244"/>
      <c r="O63" s="244"/>
    </row>
    <row r="64" spans="1:17" x14ac:dyDescent="0.15">
      <c r="B64" s="248"/>
      <c r="C64" s="244"/>
      <c r="D64" s="244"/>
      <c r="E64" s="244"/>
      <c r="F64" s="244"/>
      <c r="G64" s="351" t="s">
        <v>563</v>
      </c>
      <c r="I64" s="352"/>
      <c r="J64" s="352"/>
      <c r="K64" s="352"/>
      <c r="L64" s="244"/>
      <c r="M64" s="244"/>
      <c r="N64" s="244"/>
      <c r="O64" s="244"/>
    </row>
    <row r="65" spans="2:30" x14ac:dyDescent="0.15">
      <c r="B65" s="248"/>
      <c r="C65" s="244"/>
      <c r="D65" s="244"/>
      <c r="E65" s="244"/>
      <c r="F65" s="244"/>
      <c r="G65" s="1227" t="s">
        <v>573</v>
      </c>
      <c r="H65" s="1228"/>
      <c r="I65" s="1228"/>
      <c r="J65" s="1228"/>
      <c r="K65" s="1228"/>
      <c r="L65" s="1228"/>
      <c r="M65" s="1228"/>
      <c r="N65" s="1228"/>
      <c r="O65" s="1229"/>
    </row>
    <row r="66" spans="2:30" x14ac:dyDescent="0.15">
      <c r="B66" s="248"/>
      <c r="C66" s="244"/>
      <c r="D66" s="244"/>
      <c r="E66" s="244"/>
      <c r="F66" s="244"/>
      <c r="G66" s="1230"/>
      <c r="H66" s="1231"/>
      <c r="I66" s="1231"/>
      <c r="J66" s="1231"/>
      <c r="K66" s="1231"/>
      <c r="L66" s="1231"/>
      <c r="M66" s="1231"/>
      <c r="N66" s="1231"/>
      <c r="O66" s="1232"/>
    </row>
    <row r="67" spans="2:30" x14ac:dyDescent="0.15">
      <c r="B67" s="248"/>
      <c r="C67" s="244"/>
      <c r="D67" s="244"/>
      <c r="E67" s="244"/>
      <c r="F67" s="244"/>
      <c r="G67" s="1230"/>
      <c r="H67" s="1231"/>
      <c r="I67" s="1231"/>
      <c r="J67" s="1231"/>
      <c r="K67" s="1231"/>
      <c r="L67" s="1231"/>
      <c r="M67" s="1231"/>
      <c r="N67" s="1231"/>
      <c r="O67" s="1232"/>
    </row>
    <row r="68" spans="2:30" x14ac:dyDescent="0.15">
      <c r="B68" s="248"/>
      <c r="C68" s="244"/>
      <c r="D68" s="244"/>
      <c r="E68" s="244"/>
      <c r="F68" s="244"/>
      <c r="G68" s="1230"/>
      <c r="H68" s="1231"/>
      <c r="I68" s="1231"/>
      <c r="J68" s="1231"/>
      <c r="K68" s="1231"/>
      <c r="L68" s="1231"/>
      <c r="M68" s="1231"/>
      <c r="N68" s="1231"/>
      <c r="O68" s="1232"/>
    </row>
    <row r="69" spans="2:30" x14ac:dyDescent="0.15">
      <c r="B69" s="248"/>
      <c r="C69" s="244"/>
      <c r="D69" s="244"/>
      <c r="E69" s="244"/>
      <c r="F69" s="244"/>
      <c r="G69" s="1233"/>
      <c r="H69" s="1234"/>
      <c r="I69" s="1234"/>
      <c r="J69" s="1234"/>
      <c r="K69" s="1234"/>
      <c r="L69" s="1234"/>
      <c r="M69" s="1234"/>
      <c r="N69" s="1234"/>
      <c r="O69" s="1235"/>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571</v>
      </c>
      <c r="I71" s="368"/>
      <c r="J71" s="364"/>
      <c r="K71" s="364"/>
      <c r="L71" s="365"/>
      <c r="M71" s="364"/>
      <c r="N71" s="365"/>
      <c r="O71" s="366"/>
    </row>
    <row r="72" spans="2:30" x14ac:dyDescent="0.15">
      <c r="B72" s="248"/>
      <c r="C72" s="244"/>
      <c r="D72" s="244"/>
      <c r="E72" s="244"/>
      <c r="F72" s="244"/>
      <c r="G72" s="1236"/>
      <c r="H72" s="1237"/>
      <c r="I72" s="1237"/>
      <c r="J72" s="1238"/>
      <c r="K72" s="354" t="s">
        <v>522</v>
      </c>
      <c r="L72" s="354" t="s">
        <v>523</v>
      </c>
      <c r="M72" s="354" t="s">
        <v>524</v>
      </c>
      <c r="N72" s="354" t="s">
        <v>525</v>
      </c>
      <c r="O72" s="354" t="s">
        <v>526</v>
      </c>
    </row>
    <row r="73" spans="2:30" x14ac:dyDescent="0.15">
      <c r="B73" s="248"/>
      <c r="C73" s="244"/>
      <c r="D73" s="244"/>
      <c r="E73" s="244"/>
      <c r="F73" s="244"/>
      <c r="G73" s="1239" t="s">
        <v>565</v>
      </c>
      <c r="H73" s="1240"/>
      <c r="I73" s="1245" t="s">
        <v>566</v>
      </c>
      <c r="J73" s="1245"/>
      <c r="K73" s="1226">
        <v>114.7</v>
      </c>
      <c r="L73" s="1226">
        <v>129</v>
      </c>
      <c r="M73" s="1215">
        <v>106.8</v>
      </c>
      <c r="N73" s="1215">
        <v>78.2</v>
      </c>
      <c r="O73" s="1215">
        <v>58</v>
      </c>
      <c r="S73" s="243">
        <v>9.9</v>
      </c>
    </row>
    <row r="74" spans="2:30" x14ac:dyDescent="0.15">
      <c r="B74" s="248"/>
      <c r="C74" s="244"/>
      <c r="D74" s="244"/>
      <c r="E74" s="244"/>
      <c r="F74" s="244"/>
      <c r="G74" s="1241"/>
      <c r="H74" s="1242"/>
      <c r="I74" s="1246"/>
      <c r="J74" s="1246"/>
      <c r="K74" s="1226"/>
      <c r="L74" s="1226"/>
      <c r="M74" s="1215"/>
      <c r="N74" s="1215"/>
      <c r="O74" s="1215"/>
    </row>
    <row r="75" spans="2:30" x14ac:dyDescent="0.15">
      <c r="B75" s="248"/>
      <c r="C75" s="244"/>
      <c r="D75" s="244"/>
      <c r="E75" s="244"/>
      <c r="F75" s="244"/>
      <c r="G75" s="1241"/>
      <c r="H75" s="1242"/>
      <c r="I75" s="1225" t="s">
        <v>572</v>
      </c>
      <c r="J75" s="1225"/>
      <c r="K75" s="1247">
        <v>16.2</v>
      </c>
      <c r="L75" s="1247">
        <v>15.5</v>
      </c>
      <c r="M75" s="1247">
        <v>15.5</v>
      </c>
      <c r="N75" s="1247">
        <v>15.1</v>
      </c>
      <c r="O75" s="1247">
        <v>14.7</v>
      </c>
      <c r="U75" s="243">
        <v>81.2</v>
      </c>
      <c r="W75" s="243">
        <v>87.2</v>
      </c>
      <c r="Y75" s="243">
        <v>99.8</v>
      </c>
      <c r="AA75" s="243">
        <v>109.5</v>
      </c>
      <c r="AC75" s="243">
        <v>115.2</v>
      </c>
    </row>
    <row r="76" spans="2:30" x14ac:dyDescent="0.15">
      <c r="B76" s="248"/>
      <c r="C76" s="244"/>
      <c r="D76" s="244"/>
      <c r="E76" s="244"/>
      <c r="F76" s="244"/>
      <c r="G76" s="1243"/>
      <c r="H76" s="1244"/>
      <c r="I76" s="1225"/>
      <c r="J76" s="1225"/>
      <c r="K76" s="1248"/>
      <c r="L76" s="1248"/>
      <c r="M76" s="1248"/>
      <c r="N76" s="1248"/>
      <c r="O76" s="1248"/>
    </row>
    <row r="77" spans="2:30" x14ac:dyDescent="0.15">
      <c r="B77" s="248"/>
      <c r="C77" s="244"/>
      <c r="D77" s="244"/>
      <c r="E77" s="244"/>
      <c r="F77" s="244"/>
      <c r="G77" s="1219" t="s">
        <v>568</v>
      </c>
      <c r="H77" s="1220"/>
      <c r="I77" s="1225" t="s">
        <v>566</v>
      </c>
      <c r="J77" s="1225"/>
      <c r="K77" s="1226">
        <v>88.3</v>
      </c>
      <c r="L77" s="1226">
        <v>76.2</v>
      </c>
      <c r="M77" s="1215">
        <v>65.3</v>
      </c>
      <c r="N77" s="1215">
        <v>60.8</v>
      </c>
      <c r="O77" s="1215">
        <v>58.5</v>
      </c>
      <c r="R77" s="243">
        <v>12.3</v>
      </c>
      <c r="T77" s="243">
        <v>11.1</v>
      </c>
    </row>
    <row r="78" spans="2:30" x14ac:dyDescent="0.15">
      <c r="B78" s="248"/>
      <c r="C78" s="244"/>
      <c r="D78" s="244"/>
      <c r="E78" s="244"/>
      <c r="F78" s="244"/>
      <c r="G78" s="1221"/>
      <c r="H78" s="1222"/>
      <c r="I78" s="1225"/>
      <c r="J78" s="1225"/>
      <c r="K78" s="1226"/>
      <c r="L78" s="1226"/>
      <c r="M78" s="1215"/>
      <c r="N78" s="1215"/>
      <c r="O78" s="1215"/>
    </row>
    <row r="79" spans="2:30" x14ac:dyDescent="0.15">
      <c r="B79" s="248"/>
      <c r="C79" s="244"/>
      <c r="D79" s="244"/>
      <c r="E79" s="244"/>
      <c r="F79" s="244"/>
      <c r="G79" s="1221"/>
      <c r="H79" s="1222"/>
      <c r="I79" s="1216" t="s">
        <v>572</v>
      </c>
      <c r="J79" s="1217"/>
      <c r="K79" s="1218">
        <v>13.8</v>
      </c>
      <c r="L79" s="1218">
        <v>12.8</v>
      </c>
      <c r="M79" s="1218">
        <v>12</v>
      </c>
      <c r="N79" s="1218">
        <v>11.1</v>
      </c>
      <c r="O79" s="1218">
        <v>10.7</v>
      </c>
      <c r="V79" s="243">
        <v>53.5</v>
      </c>
      <c r="X79" s="243">
        <v>48.2</v>
      </c>
      <c r="Z79" s="243">
        <v>34.200000000000003</v>
      </c>
      <c r="AB79" s="243">
        <v>30.3</v>
      </c>
      <c r="AD79" s="243">
        <v>28.9</v>
      </c>
    </row>
    <row r="80" spans="2:30" x14ac:dyDescent="0.15">
      <c r="B80" s="248"/>
      <c r="C80" s="244"/>
      <c r="D80" s="244"/>
      <c r="E80" s="244"/>
      <c r="F80" s="244"/>
      <c r="G80" s="1223"/>
      <c r="H80" s="1224"/>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46" zoomScale="55" zoomScaleNormal="55" zoomScaleSheetLayoutView="70" workbookViewId="0">
      <selection activeCell="A112" sqref="A112"/>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55" workbookViewId="0">
      <selection activeCell="E112" sqref="E112"/>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521</v>
      </c>
      <c r="G2" s="111"/>
      <c r="H2" s="112"/>
    </row>
    <row r="3" spans="1:8" x14ac:dyDescent="0.15">
      <c r="A3" s="108" t="s">
        <v>514</v>
      </c>
      <c r="B3" s="113"/>
      <c r="C3" s="114"/>
      <c r="D3" s="115">
        <v>51852</v>
      </c>
      <c r="E3" s="116"/>
      <c r="F3" s="117">
        <v>67201</v>
      </c>
      <c r="G3" s="118"/>
      <c r="H3" s="119"/>
    </row>
    <row r="4" spans="1:8" x14ac:dyDescent="0.15">
      <c r="A4" s="120"/>
      <c r="B4" s="121"/>
      <c r="C4" s="122"/>
      <c r="D4" s="123">
        <v>28569</v>
      </c>
      <c r="E4" s="124"/>
      <c r="F4" s="125">
        <v>35210</v>
      </c>
      <c r="G4" s="126"/>
      <c r="H4" s="127"/>
    </row>
    <row r="5" spans="1:8" x14ac:dyDescent="0.15">
      <c r="A5" s="108" t="s">
        <v>516</v>
      </c>
      <c r="B5" s="113"/>
      <c r="C5" s="114"/>
      <c r="D5" s="115">
        <v>81139</v>
      </c>
      <c r="E5" s="116"/>
      <c r="F5" s="117">
        <v>75709</v>
      </c>
      <c r="G5" s="118"/>
      <c r="H5" s="119"/>
    </row>
    <row r="6" spans="1:8" x14ac:dyDescent="0.15">
      <c r="A6" s="120"/>
      <c r="B6" s="121"/>
      <c r="C6" s="122"/>
      <c r="D6" s="123">
        <v>33297</v>
      </c>
      <c r="E6" s="124"/>
      <c r="F6" s="125">
        <v>35212</v>
      </c>
      <c r="G6" s="126"/>
      <c r="H6" s="127"/>
    </row>
    <row r="7" spans="1:8" x14ac:dyDescent="0.15">
      <c r="A7" s="108" t="s">
        <v>517</v>
      </c>
      <c r="B7" s="113"/>
      <c r="C7" s="114"/>
      <c r="D7" s="115">
        <v>53858</v>
      </c>
      <c r="E7" s="116"/>
      <c r="F7" s="117">
        <v>90961</v>
      </c>
      <c r="G7" s="118"/>
      <c r="H7" s="119"/>
    </row>
    <row r="8" spans="1:8" x14ac:dyDescent="0.15">
      <c r="A8" s="120"/>
      <c r="B8" s="121"/>
      <c r="C8" s="122"/>
      <c r="D8" s="123">
        <v>29973</v>
      </c>
      <c r="E8" s="124"/>
      <c r="F8" s="125">
        <v>37720</v>
      </c>
      <c r="G8" s="126"/>
      <c r="H8" s="127"/>
    </row>
    <row r="9" spans="1:8" x14ac:dyDescent="0.15">
      <c r="A9" s="108" t="s">
        <v>518</v>
      </c>
      <c r="B9" s="113"/>
      <c r="C9" s="114"/>
      <c r="D9" s="115">
        <v>43695</v>
      </c>
      <c r="E9" s="116"/>
      <c r="F9" s="117">
        <v>106614</v>
      </c>
      <c r="G9" s="118"/>
      <c r="H9" s="119"/>
    </row>
    <row r="10" spans="1:8" x14ac:dyDescent="0.15">
      <c r="A10" s="120"/>
      <c r="B10" s="121"/>
      <c r="C10" s="122"/>
      <c r="D10" s="123">
        <v>33799</v>
      </c>
      <c r="E10" s="124"/>
      <c r="F10" s="125">
        <v>45545</v>
      </c>
      <c r="G10" s="126"/>
      <c r="H10" s="127"/>
    </row>
    <row r="11" spans="1:8" x14ac:dyDescent="0.15">
      <c r="A11" s="108" t="s">
        <v>519</v>
      </c>
      <c r="B11" s="113"/>
      <c r="C11" s="114"/>
      <c r="D11" s="115">
        <v>45417</v>
      </c>
      <c r="E11" s="116"/>
      <c r="F11" s="117">
        <v>85459</v>
      </c>
      <c r="G11" s="118"/>
      <c r="H11" s="119"/>
    </row>
    <row r="12" spans="1:8" x14ac:dyDescent="0.15">
      <c r="A12" s="120"/>
      <c r="B12" s="121"/>
      <c r="C12" s="128"/>
      <c r="D12" s="123">
        <v>26620</v>
      </c>
      <c r="E12" s="124"/>
      <c r="F12" s="125">
        <v>44378</v>
      </c>
      <c r="G12" s="126"/>
      <c r="H12" s="127"/>
    </row>
    <row r="13" spans="1:8" x14ac:dyDescent="0.15">
      <c r="A13" s="108"/>
      <c r="B13" s="113"/>
      <c r="C13" s="129"/>
      <c r="D13" s="130">
        <v>55192</v>
      </c>
      <c r="E13" s="131"/>
      <c r="F13" s="132">
        <v>85189</v>
      </c>
      <c r="G13" s="133"/>
      <c r="H13" s="119"/>
    </row>
    <row r="14" spans="1:8" x14ac:dyDescent="0.15">
      <c r="A14" s="120"/>
      <c r="B14" s="121"/>
      <c r="C14" s="122"/>
      <c r="D14" s="123">
        <v>30452</v>
      </c>
      <c r="E14" s="124"/>
      <c r="F14" s="125">
        <v>39613</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7.32</v>
      </c>
      <c r="C19" s="134">
        <f>ROUND(VALUE(SUBSTITUTE(実質収支比率等に係る経年分析!G$48,"▲","-")),2)</f>
        <v>9.77</v>
      </c>
      <c r="D19" s="134">
        <f>ROUND(VALUE(SUBSTITUTE(実質収支比率等に係る経年分析!H$48,"▲","-")),2)</f>
        <v>9.27</v>
      </c>
      <c r="E19" s="134">
        <f>ROUND(VALUE(SUBSTITUTE(実質収支比率等に係る経年分析!I$48,"▲","-")),2)</f>
        <v>6.74</v>
      </c>
      <c r="F19" s="134">
        <f>ROUND(VALUE(SUBSTITUTE(実質収支比率等に係る経年分析!J$48,"▲","-")),2)</f>
        <v>7.71</v>
      </c>
    </row>
    <row r="20" spans="1:11" x14ac:dyDescent="0.15">
      <c r="A20" s="134" t="s">
        <v>43</v>
      </c>
      <c r="B20" s="134">
        <f>ROUND(VALUE(SUBSTITUTE(実質収支比率等に係る経年分析!F$47,"▲","-")),2)</f>
        <v>9.94</v>
      </c>
      <c r="C20" s="134">
        <f>ROUND(VALUE(SUBSTITUTE(実質収支比率等に係る経年分析!G$47,"▲","-")),2)</f>
        <v>12.67</v>
      </c>
      <c r="D20" s="134">
        <f>ROUND(VALUE(SUBSTITUTE(実質収支比率等に係る経年分析!H$47,"▲","-")),2)</f>
        <v>17.52</v>
      </c>
      <c r="E20" s="134">
        <f>ROUND(VALUE(SUBSTITUTE(実質収支比率等に係る経年分析!I$47,"▲","-")),2)</f>
        <v>23.57</v>
      </c>
      <c r="F20" s="134">
        <f>ROUND(VALUE(SUBSTITUTE(実質収支比率等に係る経年分析!J$47,"▲","-")),2)</f>
        <v>23.54</v>
      </c>
    </row>
    <row r="21" spans="1:11" x14ac:dyDescent="0.15">
      <c r="A21" s="134" t="s">
        <v>44</v>
      </c>
      <c r="B21" s="134">
        <f>IF(ISNUMBER(VALUE(SUBSTITUTE(実質収支比率等に係る経年分析!F$49,"▲","-"))),ROUND(VALUE(SUBSTITUTE(実質収支比率等に係る経年分析!F$49,"▲","-")),2),NA())</f>
        <v>4.57</v>
      </c>
      <c r="C21" s="134">
        <f>IF(ISNUMBER(VALUE(SUBSTITUTE(実質収支比率等に係る経年分析!G$49,"▲","-"))),ROUND(VALUE(SUBSTITUTE(実質収支比率等に係る経年分析!G$49,"▲","-")),2),NA())</f>
        <v>4.99</v>
      </c>
      <c r="D21" s="134">
        <f>IF(ISNUMBER(VALUE(SUBSTITUTE(実質収支比率等に係る経年分析!H$49,"▲","-"))),ROUND(VALUE(SUBSTITUTE(実質収支比率等に係る経年分析!H$49,"▲","-")),2),NA())</f>
        <v>4.0999999999999996</v>
      </c>
      <c r="E21" s="134">
        <f>IF(ISNUMBER(VALUE(SUBSTITUTE(実質収支比率等に係る経年分析!I$49,"▲","-"))),ROUND(VALUE(SUBSTITUTE(実質収支比率等に係る経年分析!I$49,"▲","-")),2),NA())</f>
        <v>2.85</v>
      </c>
      <c r="F21" s="134">
        <f>IF(ISNUMBER(VALUE(SUBSTITUTE(実質収支比率等に係る経年分析!J$49,"▲","-"))),ROUND(VALUE(SUBSTITUTE(実質収支比率等に係る経年分析!J$49,"▲","-")),2),NA())</f>
        <v>0.99</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介護保険事業特別会計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0.9</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0.23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0.84</v>
      </c>
    </row>
    <row r="30" spans="1:11" x14ac:dyDescent="0.15">
      <c r="A30" s="135" t="str">
        <f>IF(連結実質赤字比率に係る赤字・黒字の構成分析!C$40="",NA(),連結実質赤字比率に係る赤字・黒字の構成分析!C$40)</f>
        <v>観光事業特別会計</v>
      </c>
      <c r="B30" s="135">
        <f>IF(ROUND(VALUE(SUBSTITUTE(連結実質赤字比率に係る赤字・黒字の構成分析!F$40,"▲", "-")), 2) &lt; 0, ABS(ROUND(VALUE(SUBSTITUTE(連結実質赤字比率に係る赤字・黒字の構成分析!F$40,"▲", "-")), 2)), NA())</f>
        <v>6.31</v>
      </c>
      <c r="C30" s="135" t="e">
        <f>IF(ROUND(VALUE(SUBSTITUTE(連結実質赤字比率に係る赤字・黒字の構成分析!F$40,"▲", "-")), 2) &gt;= 0, ABS(ROUND(VALUE(SUBSTITUTE(連結実質赤字比率に係る赤字・黒字の構成分析!F$40,"▲", "-")), 2)), NA())</f>
        <v>#N/A</v>
      </c>
      <c r="D30" s="135">
        <f>IF(ROUND(VALUE(SUBSTITUTE(連結実質赤字比率に係る赤字・黒字の構成分析!G$40,"▲", "-")), 2) &lt; 0, ABS(ROUND(VALUE(SUBSTITUTE(連結実質赤字比率に係る赤字・黒字の構成分析!G$40,"▲", "-")), 2)), NA())</f>
        <v>4.0599999999999996</v>
      </c>
      <c r="E30" s="135" t="e">
        <f>IF(ROUND(VALUE(SUBSTITUTE(連結実質赤字比率に係る赤字・黒字の構成分析!G$40,"▲", "-")), 2) &gt;= 0, ABS(ROUND(VALUE(SUBSTITUTE(連結実質赤字比率に係る赤字・黒字の構成分析!G$40,"▲", "-")), 2)), NA())</f>
        <v>#N/A</v>
      </c>
      <c r="F30" s="135">
        <f>IF(ROUND(VALUE(SUBSTITUTE(連結実質赤字比率に係る赤字・黒字の構成分析!H$40,"▲", "-")), 2) &lt; 0, ABS(ROUND(VALUE(SUBSTITUTE(連結実質赤字比率に係る赤字・黒字の構成分析!H$40,"▲", "-")), 2)), NA())</f>
        <v>2.41</v>
      </c>
      <c r="G30" s="135" t="e">
        <f>IF(ROUND(VALUE(SUBSTITUTE(連結実質赤字比率に係る赤字・黒字の構成分析!H$40,"▲", "-")), 2) &gt;= 0, ABS(ROUND(VALUE(SUBSTITUTE(連結実質赤字比率に係る赤字・黒字の構成分析!H$40,"▲", "-")), 2)), NA())</f>
        <v>#N/A</v>
      </c>
      <c r="H30" s="135">
        <f>IF(ROUND(VALUE(SUBSTITUTE(連結実質赤字比率に係る赤字・黒字の構成分析!I$40,"▲", "-")), 2) &lt; 0, ABS(ROUND(VALUE(SUBSTITUTE(連結実質赤字比率に係る赤字・黒字の構成分析!I$40,"▲", "-")), 2)), NA())</f>
        <v>0.64</v>
      </c>
      <c r="I30" s="135" t="e">
        <f>IF(ROUND(VALUE(SUBSTITUTE(連結実質赤字比率に係る赤字・黒字の構成分析!I$40,"▲", "-")), 2) &gt;= 0, ABS(ROUND(VALUE(SUBSTITUTE(連結実質赤字比率に係る赤字・黒字の構成分析!I$40,"▲", "-")), 2)), NA())</f>
        <v>#N/A</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1.07</v>
      </c>
    </row>
    <row r="31" spans="1:11" x14ac:dyDescent="0.15">
      <c r="A31" s="135" t="str">
        <f>IF(連結実質赤字比率に係る赤字・黒字の構成分析!C$39="",NA(),連結実質赤字比率に係る赤字・黒字の構成分析!C$39)</f>
        <v>国民健康保険事業特別会計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0.71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2.11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2.52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2.73</v>
      </c>
    </row>
    <row r="32" spans="1:11" x14ac:dyDescent="0.15">
      <c r="A32" s="135" t="str">
        <f>IF(連結実質赤字比率に係る赤字・黒字の構成分析!C$38="",NA(),連結実質赤字比率に係る赤字・黒字の構成分析!C$38)</f>
        <v>公共下水道事業会計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1.87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2.52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3.03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3.35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4.1900000000000004</v>
      </c>
    </row>
    <row r="33" spans="1:16" x14ac:dyDescent="0.15">
      <c r="A33" s="135" t="str">
        <f>IF(連結実質赤字比率に係る赤字・黒字の構成分析!C$37="",NA(),連結実質赤字比率に係る赤字・黒字の構成分析!C$37)</f>
        <v>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5.38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5.12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4.76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4.55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5.05</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7.6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10.039999999999999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9.5299999999999994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7.01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7.97</v>
      </c>
    </row>
    <row r="35" spans="1:16" x14ac:dyDescent="0.15">
      <c r="A35" s="135" t="str">
        <f>IF(連結実質赤字比率に係る赤字・黒字の構成分析!C$35="",NA(),連結実質赤字比率に係る赤字・黒字の構成分析!C$35)</f>
        <v>病院等事業会計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10.119999999999999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12.65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13.56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14.58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12.52</v>
      </c>
    </row>
    <row r="36" spans="1:16" x14ac:dyDescent="0.15">
      <c r="A36" s="135" t="str">
        <f>IF(連結実質赤字比率に係る赤字・黒字の構成分析!C$34="",NA(),連結実質赤字比率に係る赤字・黒字の構成分析!C$34)</f>
        <v>住宅資金貸付事業特別会計</v>
      </c>
      <c r="B36" s="135">
        <f>IF(ROUND(VALUE(SUBSTITUTE(連結実質赤字比率に係る赤字・黒字の構成分析!F$34,"▲", "-")), 2) &lt; 0, ABS(ROUND(VALUE(SUBSTITUTE(連結実質赤字比率に係る赤字・黒字の構成分析!F$34,"▲", "-")), 2)), NA())</f>
        <v>0.28000000000000003</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0.27</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0.27</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0.26</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0.26</v>
      </c>
      <c r="K36" s="135" t="e">
        <f>IF(ROUND(VALUE(SUBSTITUTE(連結実質赤字比率に係る赤字・黒字の構成分析!J$34,"▲", "-")), 2) &gt;= 0, ABS(ROUND(VALUE(SUBSTITUTE(連結実質赤字比率に係る赤字・黒字の構成分析!J$34,"▲", "-")), 2)), NA())</f>
        <v>#N/A</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1985</v>
      </c>
      <c r="E42" s="136"/>
      <c r="F42" s="136"/>
      <c r="G42" s="136">
        <f>'実質公債費比率（分子）の構造'!L$52</f>
        <v>1963</v>
      </c>
      <c r="H42" s="136"/>
      <c r="I42" s="136"/>
      <c r="J42" s="136">
        <f>'実質公債費比率（分子）の構造'!M$52</f>
        <v>1926</v>
      </c>
      <c r="K42" s="136"/>
      <c r="L42" s="136"/>
      <c r="M42" s="136">
        <f>'実質公債費比率（分子）の構造'!N$52</f>
        <v>1919</v>
      </c>
      <c r="N42" s="136"/>
      <c r="O42" s="136"/>
      <c r="P42" s="136">
        <f>'実質公債費比率（分子）の構造'!O$52</f>
        <v>1862</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179</v>
      </c>
      <c r="C44" s="136"/>
      <c r="D44" s="136"/>
      <c r="E44" s="136">
        <f>'実質公債費比率（分子）の構造'!L$50</f>
        <v>152</v>
      </c>
      <c r="F44" s="136"/>
      <c r="G44" s="136"/>
      <c r="H44" s="136">
        <f>'実質公債費比率（分子）の構造'!M$50</f>
        <v>116</v>
      </c>
      <c r="I44" s="136"/>
      <c r="J44" s="136"/>
      <c r="K44" s="136">
        <f>'実質公債費比率（分子）の構造'!N$50</f>
        <v>76</v>
      </c>
      <c r="L44" s="136"/>
      <c r="M44" s="136"/>
      <c r="N44" s="136">
        <f>'実質公債費比率（分子）の構造'!O$50</f>
        <v>55</v>
      </c>
      <c r="O44" s="136"/>
      <c r="P44" s="136"/>
    </row>
    <row r="45" spans="1:16" x14ac:dyDescent="0.15">
      <c r="A45" s="136" t="s">
        <v>54</v>
      </c>
      <c r="B45" s="136">
        <f>'実質公債費比率（分子）の構造'!K$49</f>
        <v>4</v>
      </c>
      <c r="C45" s="136"/>
      <c r="D45" s="136"/>
      <c r="E45" s="136">
        <f>'実質公債費比率（分子）の構造'!L$49</f>
        <v>4</v>
      </c>
      <c r="F45" s="136"/>
      <c r="G45" s="136"/>
      <c r="H45" s="136">
        <f>'実質公債費比率（分子）の構造'!M$49</f>
        <v>4</v>
      </c>
      <c r="I45" s="136"/>
      <c r="J45" s="136"/>
      <c r="K45" s="136">
        <f>'実質公債費比率（分子）の構造'!N$49</f>
        <v>2</v>
      </c>
      <c r="L45" s="136"/>
      <c r="M45" s="136"/>
      <c r="N45" s="136" t="str">
        <f>'実質公債費比率（分子）の構造'!O$49</f>
        <v>-</v>
      </c>
      <c r="O45" s="136"/>
      <c r="P45" s="136"/>
    </row>
    <row r="46" spans="1:16" x14ac:dyDescent="0.15">
      <c r="A46" s="136" t="s">
        <v>55</v>
      </c>
      <c r="B46" s="136">
        <f>'実質公債費比率（分子）の構造'!K$48</f>
        <v>1060</v>
      </c>
      <c r="C46" s="136"/>
      <c r="D46" s="136"/>
      <c r="E46" s="136">
        <f>'実質公債費比率（分子）の構造'!L$48</f>
        <v>1024</v>
      </c>
      <c r="F46" s="136"/>
      <c r="G46" s="136"/>
      <c r="H46" s="136">
        <f>'実質公債費比率（分子）の構造'!M$48</f>
        <v>969</v>
      </c>
      <c r="I46" s="136"/>
      <c r="J46" s="136"/>
      <c r="K46" s="136">
        <f>'実質公債費比率（分子）の構造'!N$48</f>
        <v>921</v>
      </c>
      <c r="L46" s="136"/>
      <c r="M46" s="136"/>
      <c r="N46" s="136">
        <f>'実質公債費比率（分子）の構造'!O$48</f>
        <v>920</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2190</v>
      </c>
      <c r="C49" s="136"/>
      <c r="D49" s="136"/>
      <c r="E49" s="136">
        <f>'実質公債費比率（分子）の構造'!L$45</f>
        <v>2156</v>
      </c>
      <c r="F49" s="136"/>
      <c r="G49" s="136"/>
      <c r="H49" s="136">
        <f>'実質公債費比率（分子）の構造'!M$45</f>
        <v>2226</v>
      </c>
      <c r="I49" s="136"/>
      <c r="J49" s="136"/>
      <c r="K49" s="136">
        <f>'実質公債費比率（分子）の構造'!N$45</f>
        <v>2194</v>
      </c>
      <c r="L49" s="136"/>
      <c r="M49" s="136"/>
      <c r="N49" s="136">
        <f>'実質公債費比率（分子）の構造'!O$45</f>
        <v>2121</v>
      </c>
      <c r="O49" s="136"/>
      <c r="P49" s="136"/>
    </row>
    <row r="50" spans="1:16" x14ac:dyDescent="0.15">
      <c r="A50" s="136" t="s">
        <v>59</v>
      </c>
      <c r="B50" s="136" t="e">
        <f>NA()</f>
        <v>#N/A</v>
      </c>
      <c r="C50" s="136">
        <f>IF(ISNUMBER('実質公債費比率（分子）の構造'!K$53),'実質公債費比率（分子）の構造'!K$53,NA())</f>
        <v>1448</v>
      </c>
      <c r="D50" s="136" t="e">
        <f>NA()</f>
        <v>#N/A</v>
      </c>
      <c r="E50" s="136" t="e">
        <f>NA()</f>
        <v>#N/A</v>
      </c>
      <c r="F50" s="136">
        <f>IF(ISNUMBER('実質公債費比率（分子）の構造'!L$53),'実質公債費比率（分子）の構造'!L$53,NA())</f>
        <v>1373</v>
      </c>
      <c r="G50" s="136" t="e">
        <f>NA()</f>
        <v>#N/A</v>
      </c>
      <c r="H50" s="136" t="e">
        <f>NA()</f>
        <v>#N/A</v>
      </c>
      <c r="I50" s="136">
        <f>IF(ISNUMBER('実質公債費比率（分子）の構造'!M$53),'実質公債費比率（分子）の構造'!M$53,NA())</f>
        <v>1389</v>
      </c>
      <c r="J50" s="136" t="e">
        <f>NA()</f>
        <v>#N/A</v>
      </c>
      <c r="K50" s="136" t="e">
        <f>NA()</f>
        <v>#N/A</v>
      </c>
      <c r="L50" s="136">
        <f>IF(ISNUMBER('実質公債費比率（分子）の構造'!N$53),'実質公債費比率（分子）の構造'!N$53,NA())</f>
        <v>1274</v>
      </c>
      <c r="M50" s="136" t="e">
        <f>NA()</f>
        <v>#N/A</v>
      </c>
      <c r="N50" s="136" t="e">
        <f>NA()</f>
        <v>#N/A</v>
      </c>
      <c r="O50" s="136">
        <f>IF(ISNUMBER('実質公債費比率（分子）の構造'!O$53),'実質公債費比率（分子）の構造'!O$53,NA())</f>
        <v>1234</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15498</v>
      </c>
      <c r="E56" s="135"/>
      <c r="F56" s="135"/>
      <c r="G56" s="135">
        <f>'将来負担比率（分子）の構造'!J$51</f>
        <v>14724</v>
      </c>
      <c r="H56" s="135"/>
      <c r="I56" s="135"/>
      <c r="J56" s="135">
        <f>'将来負担比率（分子）の構造'!K$51</f>
        <v>14761</v>
      </c>
      <c r="K56" s="135"/>
      <c r="L56" s="135"/>
      <c r="M56" s="135">
        <f>'将来負担比率（分子）の構造'!L$51</f>
        <v>15019</v>
      </c>
      <c r="N56" s="135"/>
      <c r="O56" s="135"/>
      <c r="P56" s="135">
        <f>'将来負担比率（分子）の構造'!M$51</f>
        <v>15121</v>
      </c>
    </row>
    <row r="57" spans="1:16" x14ac:dyDescent="0.15">
      <c r="A57" s="135" t="s">
        <v>35</v>
      </c>
      <c r="B57" s="135"/>
      <c r="C57" s="135"/>
      <c r="D57" s="135">
        <f>'将来負担比率（分子）の構造'!I$50</f>
        <v>2461</v>
      </c>
      <c r="E57" s="135"/>
      <c r="F57" s="135"/>
      <c r="G57" s="135">
        <f>'将来負担比率（分子）の構造'!J$50</f>
        <v>2458</v>
      </c>
      <c r="H57" s="135"/>
      <c r="I57" s="135"/>
      <c r="J57" s="135">
        <f>'将来負担比率（分子）の構造'!K$50</f>
        <v>2213</v>
      </c>
      <c r="K57" s="135"/>
      <c r="L57" s="135"/>
      <c r="M57" s="135">
        <f>'将来負担比率（分子）の構造'!L$50</f>
        <v>1985</v>
      </c>
      <c r="N57" s="135"/>
      <c r="O57" s="135"/>
      <c r="P57" s="135">
        <f>'将来負担比率（分子）の構造'!M$50</f>
        <v>1830</v>
      </c>
    </row>
    <row r="58" spans="1:16" x14ac:dyDescent="0.15">
      <c r="A58" s="135" t="s">
        <v>34</v>
      </c>
      <c r="B58" s="135"/>
      <c r="C58" s="135"/>
      <c r="D58" s="135">
        <f>'将来負担比率（分子）の構造'!I$49</f>
        <v>3772</v>
      </c>
      <c r="E58" s="135"/>
      <c r="F58" s="135"/>
      <c r="G58" s="135">
        <f>'将来負担比率（分子）の構造'!J$49</f>
        <v>4131</v>
      </c>
      <c r="H58" s="135"/>
      <c r="I58" s="135"/>
      <c r="J58" s="135">
        <f>'将来負担比率（分子）の構造'!K$49</f>
        <v>5059</v>
      </c>
      <c r="K58" s="135"/>
      <c r="L58" s="135"/>
      <c r="M58" s="135">
        <f>'将来負担比率（分子）の構造'!L$49</f>
        <v>5952</v>
      </c>
      <c r="N58" s="135"/>
      <c r="O58" s="135"/>
      <c r="P58" s="135">
        <f>'将来負担比率（分子）の構造'!M$49</f>
        <v>6523</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416</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4017</v>
      </c>
      <c r="C62" s="135"/>
      <c r="D62" s="135"/>
      <c r="E62" s="135">
        <f>'将来負担比率（分子）の構造'!J$45</f>
        <v>3838</v>
      </c>
      <c r="F62" s="135"/>
      <c r="G62" s="135"/>
      <c r="H62" s="135">
        <f>'将来負担比率（分子）の構造'!K$45</f>
        <v>3547</v>
      </c>
      <c r="I62" s="135"/>
      <c r="J62" s="135"/>
      <c r="K62" s="135">
        <f>'将来負担比率（分子）の構造'!L$45</f>
        <v>3173</v>
      </c>
      <c r="L62" s="135"/>
      <c r="M62" s="135"/>
      <c r="N62" s="135">
        <f>'将来負担比率（分子）の構造'!M$45</f>
        <v>3090</v>
      </c>
      <c r="O62" s="135"/>
      <c r="P62" s="135"/>
    </row>
    <row r="63" spans="1:16" x14ac:dyDescent="0.15">
      <c r="A63" s="135" t="s">
        <v>28</v>
      </c>
      <c r="B63" s="135">
        <f>'将来負担比率（分子）の構造'!I$44</f>
        <v>9</v>
      </c>
      <c r="C63" s="135"/>
      <c r="D63" s="135"/>
      <c r="E63" s="135">
        <f>'将来負担比率（分子）の構造'!J$44</f>
        <v>6</v>
      </c>
      <c r="F63" s="135"/>
      <c r="G63" s="135"/>
      <c r="H63" s="135">
        <f>'将来負担比率（分子）の構造'!K$44</f>
        <v>2</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9391</v>
      </c>
      <c r="C64" s="135"/>
      <c r="D64" s="135"/>
      <c r="E64" s="135">
        <f>'将来負担比率（分子）の構造'!J$43</f>
        <v>8945</v>
      </c>
      <c r="F64" s="135"/>
      <c r="G64" s="135"/>
      <c r="H64" s="135">
        <f>'将来負担比率（分子）の構造'!K$43</f>
        <v>8390</v>
      </c>
      <c r="I64" s="135"/>
      <c r="J64" s="135"/>
      <c r="K64" s="135">
        <f>'将来負担比率（分子）の構造'!L$43</f>
        <v>7495</v>
      </c>
      <c r="L64" s="135"/>
      <c r="M64" s="135"/>
      <c r="N64" s="135">
        <f>'将来負担比率（分子）の構造'!M$43</f>
        <v>6968</v>
      </c>
      <c r="O64" s="135"/>
      <c r="P64" s="135"/>
    </row>
    <row r="65" spans="1:16" x14ac:dyDescent="0.15">
      <c r="A65" s="135" t="s">
        <v>26</v>
      </c>
      <c r="B65" s="135">
        <f>'将来負担比率（分子）の構造'!I$42</f>
        <v>522</v>
      </c>
      <c r="C65" s="135"/>
      <c r="D65" s="135"/>
      <c r="E65" s="135">
        <f>'将来負担比率（分子）の構造'!J$42</f>
        <v>393</v>
      </c>
      <c r="F65" s="135"/>
      <c r="G65" s="135"/>
      <c r="H65" s="135">
        <f>'将来負担比率（分子）の構造'!K$42</f>
        <v>287</v>
      </c>
      <c r="I65" s="135"/>
      <c r="J65" s="135"/>
      <c r="K65" s="135">
        <f>'将来負担比率（分子）の構造'!L$42</f>
        <v>212</v>
      </c>
      <c r="L65" s="135"/>
      <c r="M65" s="135"/>
      <c r="N65" s="135">
        <f>'将来負担比率（分子）の構造'!M$42</f>
        <v>158</v>
      </c>
      <c r="O65" s="135"/>
      <c r="P65" s="135"/>
    </row>
    <row r="66" spans="1:16" x14ac:dyDescent="0.15">
      <c r="A66" s="135" t="s">
        <v>25</v>
      </c>
      <c r="B66" s="135">
        <f>'将来負担比率（分子）の構造'!I$41</f>
        <v>17866</v>
      </c>
      <c r="C66" s="135"/>
      <c r="D66" s="135"/>
      <c r="E66" s="135">
        <f>'将来負担比率（分子）の構造'!J$41</f>
        <v>19788</v>
      </c>
      <c r="F66" s="135"/>
      <c r="G66" s="135"/>
      <c r="H66" s="135">
        <f>'将来負担比率（分子）の構造'!K$41</f>
        <v>19386</v>
      </c>
      <c r="I66" s="135"/>
      <c r="J66" s="135"/>
      <c r="K66" s="135">
        <f>'将来負担比率（分子）の構造'!L$41</f>
        <v>18877</v>
      </c>
      <c r="L66" s="135"/>
      <c r="M66" s="135"/>
      <c r="N66" s="135">
        <f>'将来負担比率（分子）の構造'!M$41</f>
        <v>18342</v>
      </c>
      <c r="O66" s="135"/>
      <c r="P66" s="135"/>
    </row>
    <row r="67" spans="1:16" x14ac:dyDescent="0.15">
      <c r="A67" s="135" t="s">
        <v>63</v>
      </c>
      <c r="B67" s="135" t="e">
        <f>NA()</f>
        <v>#N/A</v>
      </c>
      <c r="C67" s="135">
        <f>IF(ISNUMBER('将来負担比率（分子）の構造'!I$52), IF('将来負担比率（分子）の構造'!I$52 &lt; 0, 0, '将来負担比率（分子）の構造'!I$52), NA())</f>
        <v>10490</v>
      </c>
      <c r="D67" s="135" t="e">
        <f>NA()</f>
        <v>#N/A</v>
      </c>
      <c r="E67" s="135" t="e">
        <f>NA()</f>
        <v>#N/A</v>
      </c>
      <c r="F67" s="135">
        <f>IF(ISNUMBER('将来負担比率（分子）の構造'!J$52), IF('将来負担比率（分子）の構造'!J$52 &lt; 0, 0, '将来負担比率（分子）の構造'!J$52), NA())</f>
        <v>11657</v>
      </c>
      <c r="G67" s="135" t="e">
        <f>NA()</f>
        <v>#N/A</v>
      </c>
      <c r="H67" s="135" t="e">
        <f>NA()</f>
        <v>#N/A</v>
      </c>
      <c r="I67" s="135">
        <f>IF(ISNUMBER('将来負担比率（分子）の構造'!K$52), IF('将来負担比率（分子）の構造'!K$52 &lt; 0, 0, '将来負担比率（分子）の構造'!K$52), NA())</f>
        <v>9578</v>
      </c>
      <c r="J67" s="135" t="e">
        <f>NA()</f>
        <v>#N/A</v>
      </c>
      <c r="K67" s="135" t="e">
        <f>NA()</f>
        <v>#N/A</v>
      </c>
      <c r="L67" s="135">
        <f>IF(ISNUMBER('将来負担比率（分子）の構造'!L$52), IF('将来負担比率（分子）の構造'!L$52 &lt; 0, 0, '将来負担比率（分子）の構造'!L$52), NA())</f>
        <v>6800</v>
      </c>
      <c r="M67" s="135" t="e">
        <f>NA()</f>
        <v>#N/A</v>
      </c>
      <c r="N67" s="135" t="e">
        <f>NA()</f>
        <v>#N/A</v>
      </c>
      <c r="O67" s="135">
        <f>IF(ISNUMBER('将来負担比率（分子）の構造'!M$52), IF('将来負担比率（分子）の構造'!M$52 &lt; 0, 0, '将来負担比率（分子）の構造'!M$52), NA())</f>
        <v>5083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河崎　一真</cp:lastModifiedBy>
  <cp:lastPrinted>2017-04-13T04:36:41Z</cp:lastPrinted>
  <dcterms:created xsi:type="dcterms:W3CDTF">2017-02-15T21:48:18Z</dcterms:created>
  <dcterms:modified xsi:type="dcterms:W3CDTF">2017-05-11T05:57:21Z</dcterms:modified>
  <cp:category/>
</cp:coreProperties>
</file>