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03_決算関係\②地方財政状況調査\H29決算\13_財政状況資料集\【作業依頼　〆切10月29日（火）】平成29年度財政状況資料集の作成について（2回目）\提出\"/>
    </mc:Choice>
  </mc:AlternateContent>
  <bookViews>
    <workbookView xWindow="0" yWindow="0" windowWidth="9450" windowHeight="22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63" i="12"/>
  <c r="AP63" i="12"/>
  <c r="AF88" i="12"/>
  <c r="AP23" i="12"/>
  <c r="AA23" i="12"/>
  <c r="V23" i="12"/>
  <c r="Q23" i="12"/>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CO34" i="10"/>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<sst xmlns="http://schemas.openxmlformats.org/spreadsheetml/2006/main" count="1149" uniqueCount="611">
  <si>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</si>
  <si>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</si>
  <si>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</si>
  <si>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</si>
  <si>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</si>
  <si>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</si>
  <si>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</si>
  <si>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</si>
  <si>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</si>
  <si>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</si>
  <si>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</si>
  <si>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</si>
  <si>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</si>
  <si>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</si>
  <si>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</si>
  <si>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</si>
  <si>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</si>
  <si>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</si>
  <si>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</si>
  <si>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</si>
  <si>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</si>
  <si>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</si>
  <si>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</si>
  <si>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</si>
  <si>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</si>
  <si>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</si>
  <si>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</si>
  <si>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</si>
  <si>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</si>
  <si>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</si>
  <si>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</si>
  <si>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</si>
  <si>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</si>
  <si>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</si>
  <si>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</si>
  <si>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</si>
  <si>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</si>
  <si>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</si>
  <si>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</si>
  <si>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</si>
  <si>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</si>
  <si>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</si>
  <si>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</si>
  <si>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</si>
  <si>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</si>
  <si>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</si>
  <si>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</si>
  <si>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</si>
  <si>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</si>
  <si>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</si>
  <si>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</si>
  <si>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</si>
  <si>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</si>
  <si>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</si>
  <si>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</si>
  <si>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</si>
  <si>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</si>
  <si>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</si>
  <si>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</si>
  <si>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</si>
  <si>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</si>
  <si>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</si>
  <si>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</si>
  <si>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</si>
  <si>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</si>
  <si>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</si>
  <si>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</si>
  <si>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</si>
  <si>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</si>
  <si>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</si>
  <si>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</si>
  <si>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</si>
  <si>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</si>
  <si>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</si>
  <si>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</si>
  <si>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</si>
  <si>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</si>
  <si>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</si>
  <si>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</si>
  <si>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</si>
  <si>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</si>
  <si>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</si>
  <si>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</si>
  <si>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</si>
  <si>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</si>
  <si>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</si>
  <si>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</si>
  <si>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</si>
  <si>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</si>
  <si>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</si>
  <si>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</si>
  <si>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防府市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</si>
  <si>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</si>
  <si>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</si>
  <si>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</si>
  <si>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</si>
  <si>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</si>
  <si>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</si>
  <si>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</si>
  <si>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</si>
  <si>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</si>
  <si>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</si>
  <si>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</si>
  <si>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</si>
  <si>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</si>
  <si>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</si>
  <si>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</si>
  <si>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</si>
  <si>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</si>
  <si>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</si>
  <si>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</si>
  <si>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</si>
  <si>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</si>
  <si>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</si>
  <si>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</si>
  <si>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</si>
  <si>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</si>
  <si>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</si>
  <si>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</si>
  <si>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</si>
  <si>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</si>
  <si>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</si>
  <si>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</si>
  <si>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</si>
  <si>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</si>
  <si>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</si>
  <si>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</si>
  <si>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</si>
  <si>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</si>
  <si>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</si>
  <si>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</si>
  <si>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</si>
  <si>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</si>
  <si>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</si>
  <si>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</si>
  <si>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</si>
  <si>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</si>
  <si>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</si>
  <si>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</si>
  <si>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</si>
  <si>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</si>
  <si>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</si>
  <si>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</si>
  <si>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</si>
  <si>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</si>
  <si>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</si>
  <si>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</si>
  <si>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</si>
  <si>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</si>
  <si>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</si>
  <si>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</si>
  <si>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</si>
  <si>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</si>
  <si>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</si>
  <si>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</si>
  <si>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</si>
  <si>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</si>
  <si>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</si>
  <si>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</si>
  <si>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</si>
  <si>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</si>
  <si>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</si>
  <si>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</si>
  <si>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</si>
  <si>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</si>
  <si>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</si>
  <si>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</si>
  <si>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</si>
  <si>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</si>
  <si>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</si>
  <si>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</si>
  <si>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</si>
  <si>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</si>
  <si>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</si>
  <si>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</si>
  <si>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</si>
  <si>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</si>
  <si>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</si>
  <si>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</si>
  <si>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</si>
  <si>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</si>
  <si>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</si>
  <si>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</si>
  <si>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</si>
  <si>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</si>
  <si>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</si>
  <si>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</si>
  <si>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</si>
  <si>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</si>
  <si>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</si>
  <si>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</si>
  <si>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</si>
  <si>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</si>
  <si>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</si>
  <si>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</si>
  <si>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</si>
  <si>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</si>
  <si>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</si>
  <si>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</si>
  <si>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</si>
  <si>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</si>
  <si>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</si>
  <si>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</si>
  <si>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</si>
  <si>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</si>
  <si>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</si>
  <si>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</si>
  <si>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</si>
  <si>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山口県防府市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</si>
  <si>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</si>
  <si>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</si>
  <si>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</si>
  <si>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</si>
  <si>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</si>
  <si>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</si>
  <si>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</si>
  <si>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</si>
  <si>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</si>
  <si>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</si>
  <si>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</si>
  <si>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</si>
  <si>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</si>
  <si>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</si>
  <si>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</si>
  <si>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</si>
  <si>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</si>
  <si>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</si>
  <si>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</si>
  <si>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</si>
  <si>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</si>
  <si>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</si>
  <si>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</si>
  <si>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</si>
  <si>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</si>
  <si>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</si>
  <si>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</si>
  <si>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</si>
  <si>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</si>
  <si>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</si>
  <si>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</si>
  <si>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</si>
  <si>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</si>
  <si>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</si>
  <si>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</si>
  <si>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</si>
  <si>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</si>
  <si>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</si>
  <si>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</si>
  <si>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</si>
  <si>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</si>
  <si>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</si>
  <si>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</si>
  <si>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</si>
  <si>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</si>
  <si>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</si>
  <si>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</si>
  <si>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</si>
  <si>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</si>
  <si>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</si>
  <si>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</si>
  <si>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</si>
  <si>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</si>
  <si>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</si>
  <si>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</si>
  <si>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</si>
  <si>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</si>
  <si>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</si>
  <si>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</si>
  <si>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</si>
  <si>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</si>
  <si>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</si>
  <si>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</si>
  <si>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</si>
  <si>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</si>
  <si>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</si>
  <si>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</si>
  <si>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</si>
  <si>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</si>
  <si>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</si>
  <si>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</si>
  <si>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</si>
  <si>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</si>
  <si>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</si>
  <si>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</si>
  <si>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</si>
  <si>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</si>
  <si>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</si>
  <si>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</si>
  <si>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</si>
  <si>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</si>
  <si>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</si>
  <si>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</si>
  <si>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</si>
  <si>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</si>
  <si>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</si>
  <si>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</si>
  <si>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</si>
  <si>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</si>
  <si>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</si>
  <si>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</si>
  <si>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</si>
  <si>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</si>
  <si>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</si>
  <si>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</si>
  <si>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</si>
  <si>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</si>
  <si>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</si>
  <si>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</si>
  <si>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</si>
  <si>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</si>
  <si>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</si>
  <si>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</si>
  <si>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</si>
  <si>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</si>
  <si>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</si>
  <si>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</si>
  <si>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</si>
  <si>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</si>
  <si>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</si>
  <si>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</si>
  <si>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</si>
  <si>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</si>
  <si>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</si>
  <si>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</si>
  <si>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</si>
  <si>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</si>
  <si>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</si>
  <si>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</si>
  <si>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</si>
  <si>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</si>
  <si>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</si>
  <si>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</si>
  <si>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</si>
  <si>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</si>
  <si>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</si>
  <si>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</si>
  <si>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</si>
  <si>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</si>
  <si>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</si>
  <si>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</si>
  <si>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</si>
  <si>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</si>
  <si>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</si>
  <si>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</si>
  <si>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</si>
  <si>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</si>
  <si>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</si>
  <si>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</si>
  <si>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</si>
  <si>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</si>
  <si>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</si>
  <si>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</si>
  <si>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</si>
  <si>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</si>
  <si>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</si>
  <si>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</si>
  <si>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</si>
  <si>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</si>
  <si>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山口県防府市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</si>
  <si>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</si>
  <si>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</si>
  <si>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</si>
  <si>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</si>
  <si>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</si>
  <si>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</si>
  <si>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</si>
  <si>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</si>
  <si>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</si>
  <si>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</si>
  <si>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</si>
  <si>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</si>
  <si>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</si>
  <si>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</si>
  <si>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</si>
  <si>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</si>
  <si>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</si>
  <si>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</si>
  <si>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</si>
  <si>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</si>
  <si>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</si>
  <si>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</si>
  <si>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</si>
  <si>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</si>
  <si>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</si>
  <si>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</si>
  <si>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</si>
  <si>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</si>
  <si>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</si>
  <si>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</si>
  <si>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</si>
  <si>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</si>
  <si>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</si>
  <si>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</si>
  <si>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</si>
  <si>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</si>
  <si>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駐車場事業特別会計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</si>
  <si>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</si>
  <si>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</si>
  <si>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</si>
  <si>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</si>
  <si>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</si>
  <si>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</si>
  <si>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</si>
  <si>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</si>
  <si>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法適用企業</t>
    <phoneticPr fontId="5"/>
  </si>
  <si>
    <t>青果市場事業特別会計</t>
    <phoneticPr fontId="5"/>
  </si>
  <si>
    <t>法非適用企業</t>
    <phoneticPr fontId="5"/>
  </si>
  <si>
    <t>と場事業特別会計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</si>
  <si>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</si>
  <si>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</si>
  <si>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</si>
  <si>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</si>
  <si>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</si>
  <si>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</si>
  <si>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</si>
  <si>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</si>
  <si>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</si>
  <si>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</si>
  <si>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</si>
  <si>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</si>
  <si>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</si>
  <si>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</si>
  <si>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</si>
  <si>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</si>
  <si>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</si>
  <si>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</si>
  <si>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</si>
  <si>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</si>
  <si>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</si>
  <si>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</si>
  <si>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</si>
  <si>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</si>
  <si>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</si>
  <si>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</si>
  <si>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</si>
  <si>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</si>
  <si>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</si>
  <si>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</si>
  <si>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</si>
  <si>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</si>
  <si>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</si>
  <si>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</si>
  <si>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</si>
  <si>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</si>
  <si>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</si>
  <si>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</si>
  <si>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</si>
  <si>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</si>
  <si>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</si>
  <si>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</si>
  <si>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</si>
  <si>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</si>
  <si>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</si>
  <si>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</si>
  <si>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</si>
  <si>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</si>
  <si>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</si>
  <si>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</si>
  <si>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</si>
  <si>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</si>
  <si>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</si>
  <si>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</si>
  <si>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</si>
  <si>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</si>
  <si>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</si>
  <si>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</si>
  <si>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</si>
  <si>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</si>
  <si>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</si>
  <si>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</si>
  <si>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</si>
  <si>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</si>
  <si>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</si>
  <si>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</si>
  <si>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</si>
  <si>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</si>
  <si>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</si>
  <si>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</si>
  <si>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</si>
  <si>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</si>
  <si>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</si>
  <si>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</si>
  <si>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</si>
  <si>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</si>
  <si>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</si>
  <si>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</si>
  <si>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</si>
  <si>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</si>
  <si>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</si>
  <si>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</si>
  <si>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</si>
  <si>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</si>
  <si>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</si>
  <si>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</si>
  <si>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</si>
  <si>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</si>
  <si>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</si>
  <si>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</si>
  <si>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</si>
  <si>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</si>
  <si>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</si>
  <si>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</si>
  <si>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</si>
  <si>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</si>
  <si>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</si>
  <si>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</si>
  <si>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</si>
  <si>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</si>
  <si>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</si>
  <si>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</si>
  <si>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</si>
  <si>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</si>
  <si>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</si>
  <si>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</si>
  <si>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</si>
  <si>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</si>
  <si>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</si>
  <si>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</si>
  <si>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</si>
  <si>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</si>
  <si>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</si>
  <si>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</si>
  <si>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</si>
  <si>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</si>
  <si>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</si>
  <si>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</si>
  <si>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</si>
  <si>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</si>
  <si>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</si>
  <si>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</si>
  <si>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</si>
  <si>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</si>
  <si>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</si>
  <si>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</si>
  <si>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</si>
  <si>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</si>
  <si>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</si>
  <si>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</si>
  <si>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</si>
  <si>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</si>
  <si>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</si>
  <si>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</si>
  <si>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</si>
  <si>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</si>
  <si>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</si>
  <si>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</si>
  <si>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</si>
  <si>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</si>
  <si>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</si>
  <si>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</si>
  <si>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</si>
  <si>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</si>
  <si>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</si>
  <si>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</si>
  <si>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</si>
  <si>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</si>
  <si>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</si>
  <si>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</si>
  <si>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</si>
  <si>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</si>
  <si>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</si>
  <si>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</si>
  <si>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</si>
  <si>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0.50</t>
  </si>
  <si>
    <t>▲ 1.51</t>
  </si>
  <si>
    <t>▲ 2.41</t>
  </si>
  <si>
    <t>▲ 4.89</t>
  </si>
  <si>
    <t>水道事業会計</t>
  </si>
  <si>
    <t>国民健康保険事業特別会計</t>
  </si>
  <si>
    <t>一般会計</t>
  </si>
  <si>
    <t>公共下水道事業会計</t>
  </si>
  <si>
    <t>工業用水道事業会計</t>
  </si>
  <si>
    <t>競輪事業特別会計</t>
  </si>
  <si>
    <t>介護保険事業特別会計</t>
  </si>
  <si>
    <t>後期高齢者医療事業特別会計</t>
  </si>
  <si>
    <t>その他会計（赤字）</t>
  </si>
  <si>
    <t>その他会計（黒字）</t>
  </si>
  <si>
    <t>庁舎建設基金</t>
    <rPh sb="0" eb="2">
      <t>チョウシャ</t>
    </rPh>
    <rPh sb="2" eb="4">
      <t>ケンセツ</t>
    </rPh>
    <rPh sb="4" eb="6">
      <t>キキン</t>
    </rPh>
    <phoneticPr fontId="11"/>
  </si>
  <si>
    <t>社会福祉事業振興基金</t>
    <rPh sb="0" eb="2">
      <t>シャカイ</t>
    </rPh>
    <rPh sb="2" eb="4">
      <t>フクシ</t>
    </rPh>
    <rPh sb="4" eb="6">
      <t>ジギョウ</t>
    </rPh>
    <rPh sb="6" eb="8">
      <t>シンコウ</t>
    </rPh>
    <rPh sb="8" eb="10">
      <t>キキン</t>
    </rPh>
    <phoneticPr fontId="11"/>
  </si>
  <si>
    <t>緑地管理基金</t>
    <rPh sb="0" eb="2">
      <t>リョクチ</t>
    </rPh>
    <rPh sb="2" eb="4">
      <t>カンリ</t>
    </rPh>
    <rPh sb="4" eb="6">
      <t>キキン</t>
    </rPh>
    <phoneticPr fontId="11"/>
  </si>
  <si>
    <t>国際交流基金</t>
    <rPh sb="0" eb="2">
      <t>コクサイ</t>
    </rPh>
    <rPh sb="2" eb="4">
      <t>コウリュウ</t>
    </rPh>
    <rPh sb="4" eb="6">
      <t>キキン</t>
    </rPh>
    <phoneticPr fontId="11"/>
  </si>
  <si>
    <t>教育振興基金</t>
    <rPh sb="0" eb="2">
      <t>キョウイク</t>
    </rPh>
    <rPh sb="2" eb="4">
      <t>シンコウ</t>
    </rPh>
    <rPh sb="4" eb="6">
      <t>キキン</t>
    </rPh>
    <phoneticPr fontId="11"/>
  </si>
  <si>
    <t>防府市農業公社</t>
  </si>
  <si>
    <t>防府水道センター</t>
  </si>
  <si>
    <t>防府市文化振興財団</t>
  </si>
  <si>
    <t>山口・防府地域工芸・地場産業振興センター</t>
  </si>
  <si>
    <t>野島海運</t>
  </si>
  <si>
    <t>防府市土地開発公社</t>
  </si>
  <si>
    <t>防府地域振興</t>
  </si>
  <si>
    <t>やまぐち農林振興公社</t>
  </si>
  <si>
    <t>山口県市町総合事務組合一般会計</t>
  </si>
  <si>
    <t>山口県市町総合事務組合非常勤職員公務災害補償特別会計</t>
  </si>
  <si>
    <t>山口県市町総合事務組合山口県自治会館管理特別会計</t>
  </si>
  <si>
    <t>山口県後期高齢者医療広域連合一般会計</t>
  </si>
  <si>
    <t>山口県後期高齢者医療広域連合後期高齢者医療特別会計</t>
  </si>
  <si>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</si>
  <si>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</si>
  <si>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</si>
  <si>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</si>
  <si>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xml:space="preserve">左記の当市指数は、減価償却累計額÷有形固定資産額（非償却資産の土地等含む）で算出されているが、当市指数を他市同様、減価償却累計額÷有形固定資産額（償却資産）で算出した場合は以下のようになる。
有形固定資産減価償却率 H28：59.1・H29：60.2
将来負担比率についてもH25年度以降はマイナスを維持しており指数なしとなっており、有形固定資産減価償却率については、先述の前提に基づいて類似団体と比べると、類似団体と同水準であるが、多くの公共施設等の老朽化が進んでおり、今後一斉に更新時期を迎えることが予測されるため、ライフサイクルコストの縮減や事業実施の適正化を図る。
</t>
    </r>
    <r>
      <rPr>
        <sz val="10"/>
        <color indexed="8"/>
        <rFont val="ＭＳ Ｐゴシック"/>
        <family val="3"/>
        <charset val="128"/>
      </rPr>
      <t xml:space="preserve">
</t>
    </r>
    <r>
      <rPr>
        <sz val="11"/>
        <color indexed="8"/>
        <rFont val="ＭＳ Ｐゴシック"/>
        <family val="3"/>
        <charset val="128"/>
      </rPr>
      <t xml:space="preserve">
</t>
    </r>
    <rPh sb="126" eb="128">
      <t>ショウライ</t>
    </rPh>
    <rPh sb="128" eb="130">
      <t>フタン</t>
    </rPh>
    <rPh sb="130" eb="132">
      <t>ヒリツ</t>
    </rPh>
    <rPh sb="140" eb="142">
      <t>ネンド</t>
    </rPh>
    <rPh sb="142" eb="144">
      <t>イコウ</t>
    </rPh>
    <rPh sb="150" eb="152">
      <t>イジ</t>
    </rPh>
    <rPh sb="156" eb="158">
      <t>シスウ</t>
    </rPh>
    <rPh sb="204" eb="206">
      <t>ルイジ</t>
    </rPh>
    <rPh sb="206" eb="208">
      <t>ダンタイ</t>
    </rPh>
    <rPh sb="209" eb="212">
      <t>ドウスイジュン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</si>
  <si>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</si>
  <si>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</si>
  <si>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</si>
  <si>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</si>
  <si>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</si>
  <si>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</si>
  <si>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</si>
  <si>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</si>
  <si>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一般会計に係る公債費が前年に比べ増加したこと等により悪化した。将来負担比率についてもH25年度以降はマイナスを維持しており指数なしとなるが、今後も事業実施の適正化を図り、財政の健全化に努める。</t>
    <rPh sb="25" eb="27">
      <t>ゾウカ</t>
    </rPh>
    <rPh sb="35" eb="37">
      <t>アッカ</t>
    </rPh>
    <phoneticPr fontId="5"/>
  </si>
  <si>
    <t>実質公債費比率</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</si>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</sst>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653C-4A8B-BB9B-1D626C0BE2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57580</c:v>
                </c:pt>
                <c:pt idx="1">
                  <c:v>32633</c:v>
                </c:pt>
                <c:pt idx="2">
                  <c:v>42242</c:v>
                </c:pt>
                <c:pt idx="3">
                  <c:v>46884</c:v>
                </c:pt>
                <c:pt idx="4">
                  <c:v>42720</c:v>
                </c:pt>
              </c:numCache>
            </c:numRef>
          </c:val>
          <c:smooth val="0"/>
          <c:extLst>
            <c:ext xmlns:c16="http://schemas.microsoft.com/office/drawing/2014/chart" uri="{C3380CC4-5D6E-409C-BE32-E72D297353CC}">
              <c16:uniqueId val="{00000001-653C-4A8B-BB9B-1D626C0BE2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c:v>
                </c:pt>
                <c:pt idx="1">
                  <c:v>6.61</c:v>
                </c:pt>
                <c:pt idx="2">
                  <c:v>5.59</c:v>
                </c:pt>
                <c:pt idx="3">
                  <c:v>5.18</c:v>
                </c:pt>
                <c:pt idx="4">
                  <c:v>5.2</c:v>
                </c:pt>
              </c:numCache>
            </c:numRef>
          </c:val>
          <c:extLst>
            <c:ext xmlns:c16="http://schemas.microsoft.com/office/drawing/2014/chart" uri="{C3380CC4-5D6E-409C-BE32-E72D297353CC}">
              <c16:uniqueId val="{00000000-A692-4C67-A640-1493C64B2F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24.29</c:v>
                </c:pt>
                <c:pt idx="1">
                  <c:v>24.18</c:v>
                </c:pt>
                <c:pt idx="2">
                  <c:v>23.24</c:v>
                </c:pt>
                <c:pt idx="3">
                  <c:v>20.9</c:v>
                </c:pt>
                <c:pt idx="4">
                  <c:v>15.84</c:v>
                </c:pt>
              </c:numCache>
            </c:numRef>
          </c:val>
          <c:extLst>
            <c:ext xmlns:c16="http://schemas.microsoft.com/office/drawing/2014/chart" uri="{C3380CC4-5D6E-409C-BE32-E72D297353CC}">
              <c16:uniqueId val="{00000001-A692-4C67-A640-1493C64B2F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4.05</c:v>
                </c:pt>
                <c:pt idx="1">
                  <c:v>-0.5</c:v>
                </c:pt>
                <c:pt idx="2">
                  <c:v>-1.51</c:v>
                </c:pt>
                <c:pt idx="3">
                  <c:v>-2.41</c:v>
                </c:pt>
                <c:pt idx="4">
                  <c:v>-4.8899999999999997</c:v>
                </c:pt>
              </c:numCache>
            </c:numRef>
          </c:val>
          <c:smooth val="0"/>
          <c:extLst>
            <c:ext xmlns:c16="http://schemas.microsoft.com/office/drawing/2014/chart" uri="{C3380CC4-5D6E-409C-BE32-E72D297353CC}">
              <c16:uniqueId val="{00000002-A692-4C67-A640-1493C64B2F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0.15</c:v>
                </c:pt>
                <c:pt idx="2">
                  <c:v>#N/A</c:v>
                </c:pt>
                <c:pt idx="3">
                  <c:v>0.14000000000000001</c:v>
                </c:pt>
                <c:pt idx="4">
                  <c:v>#N/A</c:v>
                </c:pt>
                <c:pt idx="5">
                  <c:v>0.15</c:v>
                </c:pt>
                <c:pt idx="6">
                  <c:v>#N/A</c:v>
                </c:pt>
                <c:pt idx="7">
                  <c:v>0.17</c:v>
                </c:pt>
                <c:pt idx="8">
                  <c:v>#N/A</c:v>
                </c:pt>
                <c:pt idx="9">
                  <c:v>0.19</c:v>
                </c:pt>
              </c:numCache>
            </c:numRef>
          </c:val>
          <c:extLst>
            <c:ext xmlns:c16="http://schemas.microsoft.com/office/drawing/2014/chart" uri="{C3380CC4-5D6E-409C-BE32-E72D297353CC}">
              <c16:uniqueId val="{00000000-9A33-49DF-9247-D4C522ADC4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33-49DF-9247-D4C522ADC4D3}"/>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0.15</c:v>
                </c:pt>
                <c:pt idx="2">
                  <c:v>#N/A</c:v>
                </c:pt>
                <c:pt idx="3">
                  <c:v>0.17</c:v>
                </c:pt>
                <c:pt idx="4">
                  <c:v>#N/A</c:v>
                </c:pt>
                <c:pt idx="5">
                  <c:v>0.15</c:v>
                </c:pt>
                <c:pt idx="6">
                  <c:v>#N/A</c:v>
                </c:pt>
                <c:pt idx="7">
                  <c:v>0.18</c:v>
                </c:pt>
                <c:pt idx="8">
                  <c:v>#N/A</c:v>
                </c:pt>
                <c:pt idx="9">
                  <c:v>0.18</c:v>
                </c:pt>
              </c:numCache>
            </c:numRef>
          </c:val>
          <c:extLst>
            <c:ext xmlns:c16="http://schemas.microsoft.com/office/drawing/2014/chart" uri="{C3380CC4-5D6E-409C-BE32-E72D297353CC}">
              <c16:uniqueId val="{00000002-9A33-49DF-9247-D4C522ADC4D3}"/>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0.69</c:v>
                </c:pt>
                <c:pt idx="2">
                  <c:v>#N/A</c:v>
                </c:pt>
                <c:pt idx="3">
                  <c:v>0.62</c:v>
                </c:pt>
                <c:pt idx="4">
                  <c:v>#N/A</c:v>
                </c:pt>
                <c:pt idx="5">
                  <c:v>0.39</c:v>
                </c:pt>
                <c:pt idx="6">
                  <c:v>#N/A</c:v>
                </c:pt>
                <c:pt idx="7">
                  <c:v>0.56000000000000005</c:v>
                </c:pt>
                <c:pt idx="8">
                  <c:v>#N/A</c:v>
                </c:pt>
                <c:pt idx="9">
                  <c:v>0.86</c:v>
                </c:pt>
              </c:numCache>
            </c:numRef>
          </c:val>
          <c:extLst>
            <c:ext xmlns:c16="http://schemas.microsoft.com/office/drawing/2014/chart" uri="{C3380CC4-5D6E-409C-BE32-E72D297353CC}">
              <c16:uniqueId val="{00000003-9A33-49DF-9247-D4C522ADC4D3}"/>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1.53</c:v>
                </c:pt>
                <c:pt idx="2">
                  <c:v>#N/A</c:v>
                </c:pt>
                <c:pt idx="3">
                  <c:v>1.85</c:v>
                </c:pt>
                <c:pt idx="4">
                  <c:v>#N/A</c:v>
                </c:pt>
                <c:pt idx="5">
                  <c:v>1.57</c:v>
                </c:pt>
                <c:pt idx="6">
                  <c:v>#N/A</c:v>
                </c:pt>
                <c:pt idx="7">
                  <c:v>2.36</c:v>
                </c:pt>
                <c:pt idx="8">
                  <c:v>#N/A</c:v>
                </c:pt>
                <c:pt idx="9">
                  <c:v>2.0299999999999998</c:v>
                </c:pt>
              </c:numCache>
            </c:numRef>
          </c:val>
          <c:extLst>
            <c:ext xmlns:c16="http://schemas.microsoft.com/office/drawing/2014/chart" uri="{C3380CC4-5D6E-409C-BE32-E72D297353CC}">
              <c16:uniqueId val="{00000004-9A33-49DF-9247-D4C522ADC4D3}"/>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3.07</c:v>
                </c:pt>
                <c:pt idx="2">
                  <c:v>#N/A</c:v>
                </c:pt>
                <c:pt idx="3">
                  <c:v>3.21</c:v>
                </c:pt>
                <c:pt idx="4">
                  <c:v>#N/A</c:v>
                </c:pt>
                <c:pt idx="5">
                  <c:v>3.3</c:v>
                </c:pt>
                <c:pt idx="6">
                  <c:v>#N/A</c:v>
                </c:pt>
                <c:pt idx="7">
                  <c:v>3.42</c:v>
                </c:pt>
                <c:pt idx="8">
                  <c:v>#N/A</c:v>
                </c:pt>
                <c:pt idx="9">
                  <c:v>3.46</c:v>
                </c:pt>
              </c:numCache>
            </c:numRef>
          </c:val>
          <c:extLst>
            <c:ext xmlns:c16="http://schemas.microsoft.com/office/drawing/2014/chart" uri="{C3380CC4-5D6E-409C-BE32-E72D297353CC}">
              <c16:uniqueId val="{00000005-9A33-49DF-9247-D4C522ADC4D3}"/>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1.48</c:v>
                </c:pt>
                <c:pt idx="2">
                  <c:v>#N/A</c:v>
                </c:pt>
                <c:pt idx="3">
                  <c:v>2.06</c:v>
                </c:pt>
                <c:pt idx="4">
                  <c:v>#N/A</c:v>
                </c:pt>
                <c:pt idx="5">
                  <c:v>2.56</c:v>
                </c:pt>
                <c:pt idx="6">
                  <c:v>#N/A</c:v>
                </c:pt>
                <c:pt idx="7">
                  <c:v>2.72</c:v>
                </c:pt>
                <c:pt idx="8">
                  <c:v>#N/A</c:v>
                </c:pt>
                <c:pt idx="9">
                  <c:v>3.65</c:v>
                </c:pt>
              </c:numCache>
            </c:numRef>
          </c:val>
          <c:extLst>
            <c:ext xmlns:c16="http://schemas.microsoft.com/office/drawing/2014/chart" uri="{C3380CC4-5D6E-409C-BE32-E72D297353CC}">
              <c16:uniqueId val="{00000006-9A33-49DF-9247-D4C522ADC4D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7.09</c:v>
                </c:pt>
                <c:pt idx="2">
                  <c:v>#N/A</c:v>
                </c:pt>
                <c:pt idx="3">
                  <c:v>6.6</c:v>
                </c:pt>
                <c:pt idx="4">
                  <c:v>#N/A</c:v>
                </c:pt>
                <c:pt idx="5">
                  <c:v>5.58</c:v>
                </c:pt>
                <c:pt idx="6">
                  <c:v>#N/A</c:v>
                </c:pt>
                <c:pt idx="7">
                  <c:v>5.18</c:v>
                </c:pt>
                <c:pt idx="8">
                  <c:v>#N/A</c:v>
                </c:pt>
                <c:pt idx="9">
                  <c:v>5.19</c:v>
                </c:pt>
              </c:numCache>
            </c:numRef>
          </c:val>
          <c:extLst>
            <c:ext xmlns:c16="http://schemas.microsoft.com/office/drawing/2014/chart" uri="{C3380CC4-5D6E-409C-BE32-E72D297353CC}">
              <c16:uniqueId val="{00000007-9A33-49DF-9247-D4C522ADC4D3}"/>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4.7699999999999996</c:v>
                </c:pt>
                <c:pt idx="2">
                  <c:v>#N/A</c:v>
                </c:pt>
                <c:pt idx="3">
                  <c:v>4.8099999999999996</c:v>
                </c:pt>
                <c:pt idx="4">
                  <c:v>#N/A</c:v>
                </c:pt>
                <c:pt idx="5">
                  <c:v>3.72</c:v>
                </c:pt>
                <c:pt idx="6">
                  <c:v>#N/A</c:v>
                </c:pt>
                <c:pt idx="7">
                  <c:v>4.58</c:v>
                </c:pt>
                <c:pt idx="8">
                  <c:v>#N/A</c:v>
                </c:pt>
                <c:pt idx="9">
                  <c:v>5.73</c:v>
                </c:pt>
              </c:numCache>
            </c:numRef>
          </c:val>
          <c:extLst>
            <c:ext xmlns:c16="http://schemas.microsoft.com/office/drawing/2014/chart" uri="{C3380CC4-5D6E-409C-BE32-E72D297353CC}">
              <c16:uniqueId val="{00000008-9A33-49DF-9247-D4C522ADC4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10.029999999999999</c:v>
                </c:pt>
                <c:pt idx="2">
                  <c:v>#N/A</c:v>
                </c:pt>
                <c:pt idx="3">
                  <c:v>10.76</c:v>
                </c:pt>
                <c:pt idx="4">
                  <c:v>#N/A</c:v>
                </c:pt>
                <c:pt idx="5">
                  <c:v>10.17</c:v>
                </c:pt>
                <c:pt idx="6">
                  <c:v>#N/A</c:v>
                </c:pt>
                <c:pt idx="7">
                  <c:v>10.57</c:v>
                </c:pt>
                <c:pt idx="8">
                  <c:v>#N/A</c:v>
                </c:pt>
                <c:pt idx="9">
                  <c:v>10.59</c:v>
                </c:pt>
              </c:numCache>
            </c:numRef>
          </c:val>
          <c:extLst>
            <c:ext xmlns:c16="http://schemas.microsoft.com/office/drawing/2014/chart" uri="{C3380CC4-5D6E-409C-BE32-E72D297353CC}">
              <c16:uniqueId val="{00000009-9A33-49DF-9247-D4C522ADC4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4036</c:v>
                </c:pt>
                <c:pt idx="5">
                  <c:v>4137</c:v>
                </c:pt>
                <c:pt idx="8">
                  <c:v>3951</c:v>
                </c:pt>
                <c:pt idx="11">
                  <c:v>4101</c:v>
                </c:pt>
                <c:pt idx="14">
                  <c:v>4037</c:v>
                </c:pt>
              </c:numCache>
            </c:numRef>
          </c:val>
          <c:extLst>
            <c:ext xmlns:c16="http://schemas.microsoft.com/office/drawing/2014/chart" uri="{C3380CC4-5D6E-409C-BE32-E72D297353CC}">
              <c16:uniqueId val="{00000000-1579-4639-B7EB-80538E6303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79-4639-B7EB-80538E6303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8</c:v>
                </c:pt>
                <c:pt idx="6">
                  <c:v>7</c:v>
                </c:pt>
                <c:pt idx="9">
                  <c:v>7</c:v>
                </c:pt>
                <c:pt idx="12">
                  <c:v>7</c:v>
                </c:pt>
              </c:numCache>
            </c:numRef>
          </c:val>
          <c:extLst>
            <c:ext xmlns:c16="http://schemas.microsoft.com/office/drawing/2014/chart" uri="{C3380CC4-5D6E-409C-BE32-E72D297353CC}">
              <c16:uniqueId val="{00000002-1579-4639-B7EB-80538E6303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79-4639-B7EB-80538E6303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921</c:v>
                </c:pt>
                <c:pt idx="3">
                  <c:v>925</c:v>
                </c:pt>
                <c:pt idx="6">
                  <c:v>954</c:v>
                </c:pt>
                <c:pt idx="9">
                  <c:v>876</c:v>
                </c:pt>
                <c:pt idx="12">
                  <c:v>818</c:v>
                </c:pt>
              </c:numCache>
            </c:numRef>
          </c:val>
          <c:extLst>
            <c:ext xmlns:c16="http://schemas.microsoft.com/office/drawing/2014/chart" uri="{C3380CC4-5D6E-409C-BE32-E72D297353CC}">
              <c16:uniqueId val="{00000004-1579-4639-B7EB-80538E6303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79-4639-B7EB-80538E6303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79-4639-B7EB-80538E6303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3847</c:v>
                </c:pt>
                <c:pt idx="3">
                  <c:v>3773</c:v>
                </c:pt>
                <c:pt idx="6">
                  <c:v>3627</c:v>
                </c:pt>
                <c:pt idx="9">
                  <c:v>3646</c:v>
                </c:pt>
                <c:pt idx="12">
                  <c:v>3976</c:v>
                </c:pt>
              </c:numCache>
            </c:numRef>
          </c:val>
          <c:extLst>
            <c:ext xmlns:c16="http://schemas.microsoft.com/office/drawing/2014/chart" uri="{C3380CC4-5D6E-409C-BE32-E72D297353CC}">
              <c16:uniqueId val="{00000007-1579-4639-B7EB-80538E6303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761</c:v>
                </c:pt>
                <c:pt idx="2">
                  <c:v>#N/A</c:v>
                </c:pt>
                <c:pt idx="3">
                  <c:v>#N/A</c:v>
                </c:pt>
                <c:pt idx="4">
                  <c:v>569</c:v>
                </c:pt>
                <c:pt idx="5">
                  <c:v>#N/A</c:v>
                </c:pt>
                <c:pt idx="6">
                  <c:v>#N/A</c:v>
                </c:pt>
                <c:pt idx="7">
                  <c:v>637</c:v>
                </c:pt>
                <c:pt idx="8">
                  <c:v>#N/A</c:v>
                </c:pt>
                <c:pt idx="9">
                  <c:v>#N/A</c:v>
                </c:pt>
                <c:pt idx="10">
                  <c:v>428</c:v>
                </c:pt>
                <c:pt idx="11">
                  <c:v>#N/A</c:v>
                </c:pt>
                <c:pt idx="12">
                  <c:v>#N/A</c:v>
                </c:pt>
                <c:pt idx="13">
                  <c:v>764</c:v>
                </c:pt>
                <c:pt idx="14">
                  <c:v>#N/A</c:v>
                </c:pt>
              </c:numCache>
            </c:numRef>
          </c:val>
          <c:smooth val="0"/>
          <c:extLst>
            <c:ext xmlns:c16="http://schemas.microsoft.com/office/drawing/2014/chart" uri="{C3380CC4-5D6E-409C-BE32-E72D297353CC}">
              <c16:uniqueId val="{00000008-1579-4639-B7EB-80538E6303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38331</c:v>
                </c:pt>
                <c:pt idx="5">
                  <c:v>38343</c:v>
                </c:pt>
                <c:pt idx="8">
                  <c:v>38774</c:v>
                </c:pt>
                <c:pt idx="11">
                  <c:v>38900</c:v>
                </c:pt>
                <c:pt idx="14">
                  <c:v>38794</c:v>
                </c:pt>
              </c:numCache>
            </c:numRef>
          </c:val>
          <c:extLst>
            <c:ext xmlns:c16="http://schemas.microsoft.com/office/drawing/2014/chart" uri="{C3380CC4-5D6E-409C-BE32-E72D297353CC}">
              <c16:uniqueId val="{00000000-1CB6-487B-B54D-6E23AB46A8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12559</c:v>
                </c:pt>
                <c:pt idx="5">
                  <c:v>12185</c:v>
                </c:pt>
                <c:pt idx="8">
                  <c:v>11932</c:v>
                </c:pt>
                <c:pt idx="11">
                  <c:v>11551</c:v>
                </c:pt>
                <c:pt idx="14">
                  <c:v>11208</c:v>
                </c:pt>
              </c:numCache>
            </c:numRef>
          </c:val>
          <c:extLst>
            <c:ext xmlns:c16="http://schemas.microsoft.com/office/drawing/2014/chart" uri="{C3380CC4-5D6E-409C-BE32-E72D297353CC}">
              <c16:uniqueId val="{00000001-1CB6-487B-B54D-6E23AB46A8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10691</c:v>
                </c:pt>
                <c:pt idx="5">
                  <c:v>10898</c:v>
                </c:pt>
                <c:pt idx="8">
                  <c:v>11813</c:v>
                </c:pt>
                <c:pt idx="11">
                  <c:v>11621</c:v>
                </c:pt>
                <c:pt idx="14">
                  <c:v>10616</c:v>
                </c:pt>
              </c:numCache>
            </c:numRef>
          </c:val>
          <c:extLst>
            <c:ext xmlns:c16="http://schemas.microsoft.com/office/drawing/2014/chart" uri="{C3380CC4-5D6E-409C-BE32-E72D297353CC}">
              <c16:uniqueId val="{00000002-1CB6-487B-B54D-6E23AB46A8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B6-487B-B54D-6E23AB46A8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B6-487B-B54D-6E23AB46A8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3</c:v>
                </c:pt>
                <c:pt idx="6">
                  <c:v>1</c:v>
                </c:pt>
                <c:pt idx="9">
                  <c:v>0</c:v>
                </c:pt>
                <c:pt idx="12">
                  <c:v>0</c:v>
                </c:pt>
              </c:numCache>
            </c:numRef>
          </c:val>
          <c:extLst>
            <c:ext xmlns:c16="http://schemas.microsoft.com/office/drawing/2014/chart" uri="{C3380CC4-5D6E-409C-BE32-E72D297353CC}">
              <c16:uniqueId val="{00000005-1CB6-487B-B54D-6E23AB46A8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6762</c:v>
                </c:pt>
                <c:pt idx="3">
                  <c:v>6391</c:v>
                </c:pt>
                <c:pt idx="6">
                  <c:v>5904</c:v>
                </c:pt>
                <c:pt idx="9">
                  <c:v>6012</c:v>
                </c:pt>
                <c:pt idx="12">
                  <c:v>5768</c:v>
                </c:pt>
              </c:numCache>
            </c:numRef>
          </c:val>
          <c:extLst>
            <c:ext xmlns:c16="http://schemas.microsoft.com/office/drawing/2014/chart" uri="{C3380CC4-5D6E-409C-BE32-E72D297353CC}">
              <c16:uniqueId val="{00000006-1CB6-487B-B54D-6E23AB46A8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CB6-487B-B54D-6E23AB46A8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14633</c:v>
                </c:pt>
                <c:pt idx="3">
                  <c:v>14733</c:v>
                </c:pt>
                <c:pt idx="6">
                  <c:v>14956</c:v>
                </c:pt>
                <c:pt idx="9">
                  <c:v>14724</c:v>
                </c:pt>
                <c:pt idx="12">
                  <c:v>14085</c:v>
                </c:pt>
              </c:numCache>
            </c:numRef>
          </c:val>
          <c:extLst>
            <c:ext xmlns:c16="http://schemas.microsoft.com/office/drawing/2014/chart" uri="{C3380CC4-5D6E-409C-BE32-E72D297353CC}">
              <c16:uniqueId val="{00000008-1CB6-487B-B54D-6E23AB46A8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330</c:v>
                </c:pt>
                <c:pt idx="3">
                  <c:v>329</c:v>
                </c:pt>
                <c:pt idx="6">
                  <c:v>355</c:v>
                </c:pt>
                <c:pt idx="9">
                  <c:v>328</c:v>
                </c:pt>
                <c:pt idx="12">
                  <c:v>366</c:v>
                </c:pt>
              </c:numCache>
            </c:numRef>
          </c:val>
          <c:extLst>
            <c:ext xmlns:c16="http://schemas.microsoft.com/office/drawing/2014/chart" uri="{C3380CC4-5D6E-409C-BE32-E72D297353CC}">
              <c16:uniqueId val="{00000009-1CB6-487B-B54D-6E23AB46A8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38703</c:v>
                </c:pt>
                <c:pt idx="3">
                  <c:v>38661</c:v>
                </c:pt>
                <c:pt idx="6">
                  <c:v>38955</c:v>
                </c:pt>
                <c:pt idx="9">
                  <c:v>39236</c:v>
                </c:pt>
                <c:pt idx="12">
                  <c:v>39250</c:v>
                </c:pt>
              </c:numCache>
            </c:numRef>
          </c:val>
          <c:extLst>
            <c:ext xmlns:c16="http://schemas.microsoft.com/office/drawing/2014/chart" uri="{C3380CC4-5D6E-409C-BE32-E72D297353CC}">
              <c16:uniqueId val="{0000000A-1CB6-487B-B54D-6E23AB46A8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B6-487B-B54D-6E23AB46A8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5317</c:v>
                </c:pt>
                <c:pt idx="1">
                  <c:v>4839</c:v>
                </c:pt>
                <c:pt idx="2">
                  <c:v>3689</c:v>
                </c:pt>
              </c:numCache>
            </c:numRef>
          </c:val>
          <c:extLst>
            <c:ext xmlns:c16="http://schemas.microsoft.com/office/drawing/2014/chart" uri="{C3380CC4-5D6E-409C-BE32-E72D297353CC}">
              <c16:uniqueId val="{00000000-0B9C-49BB-A5E2-7B751CDE54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1089</c:v>
                </c:pt>
                <c:pt idx="1">
                  <c:v>1289</c:v>
                </c:pt>
                <c:pt idx="2">
                  <c:v>1089</c:v>
                </c:pt>
              </c:numCache>
            </c:numRef>
          </c:val>
          <c:extLst>
            <c:ext xmlns:c16="http://schemas.microsoft.com/office/drawing/2014/chart" uri="{C3380CC4-5D6E-409C-BE32-E72D297353CC}">
              <c16:uniqueId val="{00000001-0B9C-49BB-A5E2-7B751CDE54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4051</c:v>
                </c:pt>
                <c:pt idx="1">
                  <c:v>4037</c:v>
                </c:pt>
                <c:pt idx="2">
                  <c:v>4114</c:v>
                </c:pt>
              </c:numCache>
            </c:numRef>
          </c:val>
          <c:extLst>
            <c:ext xmlns:c16="http://schemas.microsoft.com/office/drawing/2014/chart" uri="{C3380CC4-5D6E-409C-BE32-E72D297353CC}">
              <c16:uniqueId val="{00000002-0B9C-49BB-A5E2-7B751CDE54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{5A72A722-D060-4093-B52E-7DAE76F66824}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73C-42FB-B8D8-A01A59A61C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{402077AF-4153-441E-94EA-402627D4F2C2}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3C-42FB-B8D8-A01A59A61C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{7ADF2C4F-D305-4575-AF0C-710EFE45CE81}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3C-42FB-B8D8-A01A59A61C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{A26C975F-1E4E-4EC6-B3EF-F2C2666EB144}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3C-42FB-B8D8-A01A59A61C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{4FDFDE8A-4EB2-4E07-BB2C-6167881644A2}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3C-42FB-B8D8-A01A59A61C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{8A1B71EB-3DA3-4E50-AC69-9D5B1A33387C}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73C-42FB-B8D8-A01A59A61C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{C06C4AEC-4E8F-40A9-8B92-598EC78E716B}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73C-42FB-B8D8-A01A59A61C2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{654ED658-3EE0-43B1-9C39-8C239AFDB3B2}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73C-42FB-B8D8-A01A59A61C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{7B7E3633-4F7D-42E1-AC15-A4C49FFE2C30}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73C-42FB-B8D8-A01A59A61C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42.5</c:v>
                </c:pt>
                <c:pt idx="32">
                  <c:v>43.5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73C-42FB-B8D8-A01A59A61C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{41F8A051-E227-458C-B76C-ACE77C76F2AF}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73C-42FB-B8D8-A01A59A61C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{A1130B4B-542E-4A2D-9629-78980F1A251E}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3C-42FB-B8D8-A01A59A61C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{292F4B88-5057-4868-9631-1AD1869F69C5}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3C-42FB-B8D8-A01A59A61C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{54F76607-2B0A-40F7-B10F-1C0AF2557546}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3C-42FB-B8D8-A01A59A61C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{0FD12BBB-8AAC-4502-8AB2-869EA2625039}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3C-42FB-B8D8-A01A59A61C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{CE37D693-56AC-4B1A-9C35-BE237AFCED2F}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73C-42FB-B8D8-A01A59A61C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{3FDBAFE3-0877-4289-96A0-F540A7342E45}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73C-42FB-B8D8-A01A59A61C2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{8D11F607-BDC2-4909-9BFF-099E6320E246}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73C-42FB-B8D8-A01A59A61C2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{92E7BB99-53ED-4ED4-B231-DC8657605B80}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73C-42FB-B8D8-A01A59A61C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6.5</c:v>
                </c:pt>
                <c:pt idx="32">
                  <c:v>5.8</c:v>
                </c:pt>
              </c:numCache>
            </c:numRef>
          </c:yVal>
          <c:smooth val="0"/>
          <c:extLst>
            <c:ext xmlns:c16="http://schemas.microsoft.com/office/drawing/2014/chart" uri="{C3380CC4-5D6E-409C-BE32-E72D297353CC}">
              <c16:uniqueId val="{00000013-873C-42FB-B8D8-A01A59A61C28}"/>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999999999999993"/>
          <c:min val="5.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{9E05F180-E666-4B1E-89FD-78C4F8C935FF}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469-46CE-9C2F-8E2D949559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{649C23AB-B9BC-4800-8132-D1A28C0B6B60}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69-46CE-9C2F-8E2D949559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{4CC0F187-3F04-4B8E-B2D5-988D2DC7A9F3}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69-46CE-9C2F-8E2D949559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{FE3A507E-D275-486D-96EC-F42A59EAE9C6}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69-46CE-9C2F-8E2D949559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{FA36204E-2CB3-4519-82F6-1A6123408E31}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69-46CE-9C2F-8E2D9495597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{F773D39A-99EA-4D4B-857D-96A049961B55}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469-46CE-9C2F-8E2D9495597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{A2B70EBB-4C53-4966-AB47-CC756C8064F5}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469-46CE-9C2F-8E2D9495597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{19968E27-02F8-4855-9100-A4532BE5F239}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469-46CE-9C2F-8E2D9495597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{849F420F-B777-4F6E-83C2-B6E230D98705}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469-46CE-9C2F-8E2D949559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3.6</c:v>
                </c:pt>
                <c:pt idx="16">
                  <c:v>3.3</c:v>
                </c:pt>
                <c:pt idx="24">
                  <c:v>2.7</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469-46CE-9C2F-8E2D949559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{44F1A525-7864-4995-82DA-251A22030C36}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469-46CE-9C2F-8E2D949559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{8633D127-2B49-49E1-9F10-972254D7D288}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69-46CE-9C2F-8E2D949559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{E593B101-1609-458F-A423-D89B670D9BB5}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69-46CE-9C2F-8E2D949559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{57CE75CC-6E87-4BF1-97D1-3FFA0B814954}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69-46CE-9C2F-8E2D949559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{A905F4E4-6DEA-4931-BB11-0AC649F06652}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69-46CE-9C2F-8E2D9495597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{2EDCC5F8-2067-4892-A342-B5F38EB68920}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469-46CE-9C2F-8E2D9495597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{2882FAEB-2AA0-4515-B755-EAD5152659F8}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469-46CE-9C2F-8E2D9495597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{DF2A4A6B-7D2A-4A42-980E-342175CA55C2}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469-46CE-9C2F-8E2D9495597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{16E5DEC2-EE46-4123-BB8A-D3824F4131A3}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469-46CE-9C2F-8E2D949559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E469-46CE-9C2F-8E2D94955979}"/>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公営企業債の元利償還金に対する繰入金が減少したものの、それ以上に、ごみ処理施設整備における元金償還の開始による公債費の増などにより元利償還金等が増加したため、実質公債費比率の分子は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公営企業債等繰入見込額が減少したものの、財政調整基金等の基金残高の減により充当可能基金が減少したため、将来負担比率の分子は前年度に比べ増加した。</a:t>
          </a:r>
        </a:p>
        <a:p>
          <a:r>
            <a:rPr kumimoji="1" lang="ja-JP" altLang="en-US" sz="1400">
              <a:solidFill>
                <a:sysClr val="windowText" lastClr="000000"/>
              </a:solidFill>
              <a:latin typeface="ＭＳ ゴシック" pitchFamily="49" charset="-128"/>
              <a:ea typeface="ＭＳ ゴシック" pitchFamily="49" charset="-128"/>
            </a:rPr>
            <a:t>　前年度同様、将来負担比率の分子はマイナスを維持しているが、今後も事業実施の適正化を図り、財政の健全化に努める。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百万円増加し、その他特定目的基金の残高全体で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百万円増加したものの、市税の減や児童福祉に係る扶助費の増などにより財政調整基金の残高が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百万円、ごみ処理施設整備における元金償還の開始による公債費の増などにより減債基金の残高が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百万円減少し、全体の基金の残高は、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についてゼロベースでの見直しを行い、歳入に応じた歳出構造へ転換を図り、基金の取崩に依存しない健全な財政運営を推進し、計画的かつ有効的に基金を活用する。また、基金の一括運用及び債券の購入管理することで、資金運用のさらなる効率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庁舎建設基金は、市庁舎を建設するため。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社会福祉事業振興基金は、社会福祉事業の振興及び奨励を図るため。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緑地管理基金は、緑地の適正な管理を図るため。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国際交流基金は、国際交流活動の推進及び国際交流の環境整備を図るため。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教育振興基金は、教育の振興を図るため。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国際交流基金の取崩により事業実施したことで国際交流基金の残高が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百万円減少したものの、庁舎建設基金は庁舎建設のために積立を行ったことで、庁舎建設基金の残高が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百万円増加し、その他特定目的基金の残高全体としても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各々の基金が目的とする事業について、計画的に実施できるように必要な財源を確保する。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市税の減少や児童福祉に係る扶助費の増加などにより、財政調整基金の取崩額が増加し、残高が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事業についてゼロベースでの見直しを行い、歳入に応じた歳出構造へ転換を図り、基金の取崩に依存しない健全な財政運営を推進し、一定額以上の基金残高を確保する。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ごみ処理施設整備における元金償還の開始による公債費の増加などにより、減債基金の取崩額が増加し、残高が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市債の償還に必要な財源を確保し、多額の公債費の負担に備える。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116,665
115,567
189.37
42,886,058
41,264,034
1,211,173
23,293,826
39,250,352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左記の当市指数は、減価償却累計額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有形固定資産額（非償却資産の土地等含む）で算出されているが、当市指数を他市同様、減価償却累計額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有形固定資産額（償却資産）で算出した場合は以下のようになる。</a:t>
          </a:r>
        </a:p>
        <a:p>
          <a:r>
            <a:rPr kumimoji="1" lang="ja-JP" altLang="en-US" sz="1100">
              <a:latin typeface="ＭＳ Ｐゴシック" panose="020B0600070205080204" pitchFamily="50" charset="-128"/>
              <a:ea typeface="ＭＳ Ｐゴシック" panose="020B0600070205080204" pitchFamily="50" charset="-128"/>
            </a:rPr>
            <a:t>有形固定資産減価償却率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59.1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60.2</a:t>
          </a:r>
        </a:p>
        <a:p>
          <a:r>
            <a:rPr kumimoji="1" lang="ja-JP" altLang="en-US" sz="1100">
              <a:latin typeface="ＭＳ Ｐゴシック" panose="020B0600070205080204" pitchFamily="50" charset="-128"/>
              <a:ea typeface="ＭＳ Ｐゴシック" panose="020B0600070205080204" pitchFamily="50" charset="-128"/>
            </a:rPr>
            <a:t>現在、市庁舎の建設などをはじめ多くの公共施設等の老朽化が進んでおり、今後一斉に更新時期を迎えることが予測されるため、ライフサイクルコストの縮減や事業実施の適正化を図る。</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9" name="直線コネクタ 68"/>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0"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1" name="直線コネクタ 70"/>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2"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3" name="直線コネクタ 72"/>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4"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5" name="フローチャート: 判断 74"/>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6" name="フローチャート: 判断 75"/>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7" name="フローチャート: 判断 76"/>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48895</xdr:rowOff>
    </xdr:from>
    <xdr:to>
      <xdr:col>23</xdr:col>
      <xdr:colOff>136525</xdr:colOff>
      <xdr:row>33</xdr:row>
      <xdr:rowOff>150495</xdr:rowOff>
    </xdr:to>
    <xdr:sp macro="" textlink="">
      <xdr:nvSpPr>
        <xdr:cNvPr id="83" name="楕円 82"/>
        <xdr:cNvSpPr/>
      </xdr:nvSpPr>
      <xdr:spPr>
        <a:xfrm>
          <a:off x="4711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135272</xdr:rowOff>
    </xdr:from>
    <xdr:ext cx="405111" cy="259045"/>
    <xdr:sp macro="" textlink="">
      <xdr:nvSpPr>
        <xdr:cNvPr id="84" name="有形固定資産減価償却率該当値テキスト"/>
        <xdr:cNvSpPr txBox="1"/>
      </xdr:nvSpPr>
      <xdr:spPr>
        <a:xfrm>
          <a:off x="48133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92075</xdr:rowOff>
    </xdr:from>
    <xdr:to>
      <xdr:col>19</xdr:col>
      <xdr:colOff>187325</xdr:colOff>
      <xdr:row>34</xdr:row>
      <xdr:rowOff>22225</xdr:rowOff>
    </xdr:to>
    <xdr:sp macro="" textlink="">
      <xdr:nvSpPr>
        <xdr:cNvPr id="85" name="楕円 84"/>
        <xdr:cNvSpPr/>
      </xdr:nvSpPr>
      <xdr:spPr>
        <a:xfrm>
          <a:off x="400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99695</xdr:rowOff>
    </xdr:from>
    <xdr:to>
      <xdr:col>23</xdr:col>
      <xdr:colOff>85725</xdr:colOff>
      <xdr:row>33</xdr:row>
      <xdr:rowOff>142875</xdr:rowOff>
    </xdr:to>
    <xdr:cxnSp macro="">
      <xdr:nvCxnSpPr>
        <xdr:cNvPr id="86" name="直線コネクタ 85"/>
        <xdr:cNvCxnSpPr/>
      </xdr:nvCxnSpPr>
      <xdr:spPr>
        <a:xfrm flipV="1">
          <a:off x="4051300" y="652907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89806</xdr:rowOff>
    </xdr:from>
    <xdr:ext cx="405111" cy="259045"/>
    <xdr:sp macro="" textlink="">
      <xdr:nvSpPr>
        <xdr:cNvPr id="87" name="n_1aveValue有形固定資産減価償却率"/>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8"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13352</xdr:rowOff>
    </xdr:from>
    <xdr:ext cx="405111" cy="259045"/>
    <xdr:sp macro="" textlink="">
      <xdr:nvSpPr>
        <xdr:cNvPr id="89" name="n_1mainValue有形固定資産減価償却率"/>
        <xdr:cNvSpPr txBox="1"/>
      </xdr:nvSpPr>
      <xdr:spPr>
        <a:xfrm>
          <a:off x="383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今後、老朽化した施設の更新に伴い地方債の発行が増加することが想定されるが、引き続き、充当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施設の耐用年数に応じた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適正な</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借入期間を設定し、受益と負担を一致させることにより、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化に努める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8" name="直線コネクタ 117"/>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21"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2" name="直線コネクタ 121"/>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3"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4" name="フローチャート: 判断 123"/>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145697</xdr:rowOff>
    </xdr:from>
    <xdr:to>
      <xdr:col>76</xdr:col>
      <xdr:colOff>73025</xdr:colOff>
      <xdr:row>29</xdr:row>
      <xdr:rowOff>75847</xdr:rowOff>
    </xdr:to>
    <xdr:sp macro="" textlink="">
      <xdr:nvSpPr>
        <xdr:cNvPr id="130" name="楕円 129"/>
        <xdr:cNvSpPr/>
      </xdr:nvSpPr>
      <xdr:spPr>
        <a:xfrm>
          <a:off x="14744700" y="57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168574</xdr:rowOff>
    </xdr:from>
    <xdr:ext cx="340478" cy="259045"/>
    <xdr:sp macro="" textlink="">
      <xdr:nvSpPr>
        <xdr:cNvPr id="131" name="債務償還可能年数該当値テキスト"/>
        <xdr:cNvSpPr txBox="1"/>
      </xdr:nvSpPr>
      <xdr:spPr>
        <a:xfrm>
          <a:off x="14846300" y="55692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116,665
115,567
189.37
42,886,058
41,264,034
1,211,173
23,293,826
39,250,352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68" name="楕円 67"/>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69" name="【道路】&#10;有形固定資産減価償却率該当値テキスト"/>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43688</xdr:rowOff>
    </xdr:from>
    <xdr:to>
      <xdr:col>20</xdr:col>
      <xdr:colOff>38100</xdr:colOff>
      <xdr:row>40</xdr:row>
      <xdr:rowOff>145288</xdr:rowOff>
    </xdr:to>
    <xdr:sp macro="" textlink="">
      <xdr:nvSpPr>
        <xdr:cNvPr id="70" name="楕円 69"/>
        <xdr:cNvSpPr/>
      </xdr:nvSpPr>
      <xdr:spPr>
        <a:xfrm>
          <a:off x="3746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94488</xdr:rowOff>
    </xdr:to>
    <xdr:cxnSp macro="">
      <xdr:nvCxnSpPr>
        <xdr:cNvPr id="71" name="直線コネクタ 70"/>
        <xdr:cNvCxnSpPr/>
      </xdr:nvCxnSpPr>
      <xdr:spPr>
        <a:xfrm flipV="1">
          <a:off x="3797300" y="6934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2"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3"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136415</xdr:rowOff>
    </xdr:from>
    <xdr:ext cx="405111" cy="259045"/>
    <xdr:sp macro="" textlink="">
      <xdr:nvSpPr>
        <xdr:cNvPr id="74" name="n_1mainValue【道路】&#10;有形固定資産減価償却率"/>
        <xdr:cNvSpPr txBox="1"/>
      </xdr:nvSpPr>
      <xdr:spPr>
        <a:xfrm>
          <a:off x="3582044" y="699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8" name="直線コネクタ 97"/>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9"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0" name="直線コネクタ 99"/>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1"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2" name="直線コネクタ 101"/>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11472</xdr:rowOff>
    </xdr:from>
    <xdr:ext cx="469744" cy="259045"/>
    <xdr:sp macro="" textlink="">
      <xdr:nvSpPr>
        <xdr:cNvPr id="103" name="【道路】&#10;一人当たり延長平均値テキスト"/>
        <xdr:cNvSpPr txBox="1"/>
      </xdr:nvSpPr>
      <xdr:spPr>
        <a:xfrm>
          <a:off x="10515600" y="635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4" name="フローチャート: 判断 103"/>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5" name="フローチャート: 判断 104"/>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6" name="フローチャート: 判断 105"/>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20751</xdr:rowOff>
    </xdr:from>
    <xdr:to>
      <xdr:col>55</xdr:col>
      <xdr:colOff>50800</xdr:colOff>
      <xdr:row>39</xdr:row>
      <xdr:rowOff>122351</xdr:rowOff>
    </xdr:to>
    <xdr:sp macro="" textlink="">
      <xdr:nvSpPr>
        <xdr:cNvPr id="112" name="楕円 111"/>
        <xdr:cNvSpPr/>
      </xdr:nvSpPr>
      <xdr:spPr>
        <a:xfrm>
          <a:off x="10426700" y="67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170628</xdr:rowOff>
    </xdr:from>
    <xdr:ext cx="469744" cy="259045"/>
    <xdr:sp macro="" textlink="">
      <xdr:nvSpPr>
        <xdr:cNvPr id="113" name="【道路】&#10;一人当たり延長該当値テキスト"/>
        <xdr:cNvSpPr txBox="1"/>
      </xdr:nvSpPr>
      <xdr:spPr>
        <a:xfrm>
          <a:off x="10515600" y="668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24105</xdr:rowOff>
    </xdr:from>
    <xdr:to>
      <xdr:col>50</xdr:col>
      <xdr:colOff>165100</xdr:colOff>
      <xdr:row>39</xdr:row>
      <xdr:rowOff>125705</xdr:rowOff>
    </xdr:to>
    <xdr:sp macro="" textlink="">
      <xdr:nvSpPr>
        <xdr:cNvPr id="114" name="楕円 113"/>
        <xdr:cNvSpPr/>
      </xdr:nvSpPr>
      <xdr:spPr>
        <a:xfrm>
          <a:off x="9588500" y="67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71551</xdr:rowOff>
    </xdr:from>
    <xdr:to>
      <xdr:col>55</xdr:col>
      <xdr:colOff>0</xdr:colOff>
      <xdr:row>39</xdr:row>
      <xdr:rowOff>74905</xdr:rowOff>
    </xdr:to>
    <xdr:cxnSp macro="">
      <xdr:nvCxnSpPr>
        <xdr:cNvPr id="115" name="直線コネクタ 114"/>
        <xdr:cNvCxnSpPr/>
      </xdr:nvCxnSpPr>
      <xdr:spPr>
        <a:xfrm flipV="1">
          <a:off x="9639300" y="6758101"/>
          <a:ext cx="8382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16"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7"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116832</xdr:rowOff>
    </xdr:from>
    <xdr:ext cx="469744" cy="259045"/>
    <xdr:sp macro="" textlink="">
      <xdr:nvSpPr>
        <xdr:cNvPr id="118" name="n_1mainValue【道路】&#10;一人当たり延長"/>
        <xdr:cNvSpPr txBox="1"/>
      </xdr:nvSpPr>
      <xdr:spPr>
        <a:xfrm>
          <a:off x="9391727" y="68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3" name="直線コネクタ 142"/>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44"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45" name="直線コネクタ 144"/>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6"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7" name="直線コネクタ 146"/>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48"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9" name="フローチャート: 判断 148"/>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0" name="フローチャート: 判断 149"/>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1" name="フローチャート: 判断 150"/>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151130</xdr:rowOff>
    </xdr:from>
    <xdr:to>
      <xdr:col>24</xdr:col>
      <xdr:colOff>114300</xdr:colOff>
      <xdr:row>58</xdr:row>
      <xdr:rowOff>81280</xdr:rowOff>
    </xdr:to>
    <xdr:sp macro="" textlink="">
      <xdr:nvSpPr>
        <xdr:cNvPr id="157" name="楕円 156"/>
        <xdr:cNvSpPr/>
      </xdr:nvSpPr>
      <xdr:spPr>
        <a:xfrm>
          <a:off x="4584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2557</xdr:rowOff>
    </xdr:from>
    <xdr:ext cx="405111" cy="259045"/>
    <xdr:sp macro="" textlink="">
      <xdr:nvSpPr>
        <xdr:cNvPr id="158" name="【橋りょう・トンネル】&#10;有形固定資産減価償却率該当値テキスト"/>
        <xdr:cNvSpPr txBox="1"/>
      </xdr:nvSpPr>
      <xdr:spPr>
        <a:xfrm>
          <a:off x="46736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21590</xdr:rowOff>
    </xdr:from>
    <xdr:to>
      <xdr:col>20</xdr:col>
      <xdr:colOff>38100</xdr:colOff>
      <xdr:row>58</xdr:row>
      <xdr:rowOff>123190</xdr:rowOff>
    </xdr:to>
    <xdr:sp macro="" textlink="">
      <xdr:nvSpPr>
        <xdr:cNvPr id="159" name="楕円 158"/>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30480</xdr:rowOff>
    </xdr:from>
    <xdr:to>
      <xdr:col>24</xdr:col>
      <xdr:colOff>63500</xdr:colOff>
      <xdr:row>58</xdr:row>
      <xdr:rowOff>72390</xdr:rowOff>
    </xdr:to>
    <xdr:cxnSp macro="">
      <xdr:nvCxnSpPr>
        <xdr:cNvPr id="160" name="直線コネクタ 159"/>
        <xdr:cNvCxnSpPr/>
      </xdr:nvCxnSpPr>
      <xdr:spPr>
        <a:xfrm flipV="1">
          <a:off x="3797300" y="99745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161"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2"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114317</xdr:rowOff>
    </xdr:from>
    <xdr:ext cx="405111" cy="259045"/>
    <xdr:sp macro="" textlink="">
      <xdr:nvSpPr>
        <xdr:cNvPr id="163" name="n_1mainValue【橋りょう・トンネル】&#10;有形固定資産減価償却率"/>
        <xdr:cNvSpPr txBox="1"/>
      </xdr:nvSpPr>
      <xdr:spPr>
        <a:xfrm>
          <a:off x="35820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7" name="テキスト ボックス 17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9" name="テキスト ボックス 17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1" name="テキスト ボックス 18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85" name="直線コネクタ 184"/>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86"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87" name="直線コネクタ 186"/>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88"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9" name="直線コネクタ 188"/>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78998</xdr:rowOff>
    </xdr:from>
    <xdr:ext cx="599010" cy="259045"/>
    <xdr:sp macro="" textlink="">
      <xdr:nvSpPr>
        <xdr:cNvPr id="190" name="【橋りょう・トンネル】&#10;一人当たり有形固定資産（償却資産）額平均値テキスト"/>
        <xdr:cNvSpPr txBox="1"/>
      </xdr:nvSpPr>
      <xdr:spPr>
        <a:xfrm>
          <a:off x="10515600" y="1019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91" name="フローチャート: 判断 190"/>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92" name="フローチャート: 判断 191"/>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93" name="フローチャート: 判断 192"/>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55243</xdr:rowOff>
    </xdr:from>
    <xdr:to>
      <xdr:col>55</xdr:col>
      <xdr:colOff>50800</xdr:colOff>
      <xdr:row>61</xdr:row>
      <xdr:rowOff>156843</xdr:rowOff>
    </xdr:to>
    <xdr:sp macro="" textlink="">
      <xdr:nvSpPr>
        <xdr:cNvPr id="199" name="楕円 198"/>
        <xdr:cNvSpPr/>
      </xdr:nvSpPr>
      <xdr:spPr>
        <a:xfrm>
          <a:off x="10426700" y="105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33670</xdr:rowOff>
    </xdr:from>
    <xdr:ext cx="534377" cy="259045"/>
    <xdr:sp macro="" textlink="">
      <xdr:nvSpPr>
        <xdr:cNvPr id="200" name="【橋りょう・トンネル】&#10;一人当たり有形固定資産（償却資産）額該当値テキスト"/>
        <xdr:cNvSpPr txBox="1"/>
      </xdr:nvSpPr>
      <xdr:spPr>
        <a:xfrm>
          <a:off x="10515600" y="1049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60409</xdr:rowOff>
    </xdr:from>
    <xdr:to>
      <xdr:col>50</xdr:col>
      <xdr:colOff>165100</xdr:colOff>
      <xdr:row>61</xdr:row>
      <xdr:rowOff>162009</xdr:rowOff>
    </xdr:to>
    <xdr:sp macro="" textlink="">
      <xdr:nvSpPr>
        <xdr:cNvPr id="201" name="楕円 200"/>
        <xdr:cNvSpPr/>
      </xdr:nvSpPr>
      <xdr:spPr>
        <a:xfrm>
          <a:off x="9588500" y="105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106043</xdr:rowOff>
    </xdr:from>
    <xdr:to>
      <xdr:col>55</xdr:col>
      <xdr:colOff>0</xdr:colOff>
      <xdr:row>61</xdr:row>
      <xdr:rowOff>111209</xdr:rowOff>
    </xdr:to>
    <xdr:cxnSp macro="">
      <xdr:nvCxnSpPr>
        <xdr:cNvPr id="202" name="直線コネクタ 201"/>
        <xdr:cNvCxnSpPr/>
      </xdr:nvCxnSpPr>
      <xdr:spPr>
        <a:xfrm flipV="1">
          <a:off x="9639300" y="10564493"/>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151323</xdr:rowOff>
    </xdr:from>
    <xdr:ext cx="599010" cy="259045"/>
    <xdr:sp macro="" textlink="">
      <xdr:nvSpPr>
        <xdr:cNvPr id="203"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04"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153136</xdr:rowOff>
    </xdr:from>
    <xdr:ext cx="534377" cy="259045"/>
    <xdr:sp macro="" textlink="">
      <xdr:nvSpPr>
        <xdr:cNvPr id="205" name="n_1mainValue【橋りょう・トンネル】&#10;一人当たり有形固定資産（償却資産）額"/>
        <xdr:cNvSpPr txBox="1"/>
      </xdr:nvSpPr>
      <xdr:spPr>
        <a:xfrm>
          <a:off x="9359411" y="1061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8" name="テキスト ボックス 21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8" name="テキスト ボックス 22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32" name="直線コネクタ 231"/>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33"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34" name="直線コネクタ 233"/>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35"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36" name="直線コネクタ 235"/>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37" name="【公営住宅】&#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8" name="フローチャート: 判断 237"/>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39" name="フローチャート: 判断 238"/>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40" name="フローチャート: 判断 239"/>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246" name="楕円 245"/>
        <xdr:cNvSpPr/>
      </xdr:nvSpPr>
      <xdr:spPr>
        <a:xfrm>
          <a:off x="4584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68597</xdr:rowOff>
    </xdr:from>
    <xdr:ext cx="405111" cy="259045"/>
    <xdr:sp macro="" textlink="">
      <xdr:nvSpPr>
        <xdr:cNvPr id="247" name="【公営住宅】&#10;有形固定資産減価償却率該当値テキスト"/>
        <xdr:cNvSpPr txBox="1"/>
      </xdr:nvSpPr>
      <xdr:spPr>
        <a:xfrm>
          <a:off x="4673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129358</xdr:rowOff>
    </xdr:from>
    <xdr:to>
      <xdr:col>20</xdr:col>
      <xdr:colOff>38100</xdr:colOff>
      <xdr:row>84</xdr:row>
      <xdr:rowOff>59508</xdr:rowOff>
    </xdr:to>
    <xdr:sp macro="" textlink="">
      <xdr:nvSpPr>
        <xdr:cNvPr id="248" name="楕円 247"/>
        <xdr:cNvSpPr/>
      </xdr:nvSpPr>
      <xdr:spPr>
        <a:xfrm>
          <a:off x="3746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140970</xdr:rowOff>
    </xdr:from>
    <xdr:to>
      <xdr:col>24</xdr:col>
      <xdr:colOff>63500</xdr:colOff>
      <xdr:row>84</xdr:row>
      <xdr:rowOff>8708</xdr:rowOff>
    </xdr:to>
    <xdr:cxnSp macro="">
      <xdr:nvCxnSpPr>
        <xdr:cNvPr id="249" name="直線コネクタ 248"/>
        <xdr:cNvCxnSpPr/>
      </xdr:nvCxnSpPr>
      <xdr:spPr>
        <a:xfrm flipV="1">
          <a:off x="3797300" y="1437132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136451</xdr:rowOff>
    </xdr:from>
    <xdr:ext cx="405111" cy="259045"/>
    <xdr:sp macro="" textlink="">
      <xdr:nvSpPr>
        <xdr:cNvPr id="250" name="n_1aveValue【公営住宅】&#10;有形固定資産減価償却率"/>
        <xdr:cNvSpPr txBox="1"/>
      </xdr:nvSpPr>
      <xdr:spPr>
        <a:xfrm>
          <a:off x="3582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51"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50635</xdr:rowOff>
    </xdr:from>
    <xdr:ext cx="405111" cy="259045"/>
    <xdr:sp macro="" textlink="">
      <xdr:nvSpPr>
        <xdr:cNvPr id="252" name="n_1mainValue【公営住宅】&#10;有形固定資産減価償却率"/>
        <xdr:cNvSpPr txBox="1"/>
      </xdr:nvSpPr>
      <xdr:spPr>
        <a:xfrm>
          <a:off x="3582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74" name="直線コネクタ 273"/>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75"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76" name="直線コネクタ 275"/>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77"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78" name="直線コネクタ 277"/>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79" name="【公営住宅】&#10;一人当たり面積平均値テキスト"/>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80" name="フローチャート: 判断 279"/>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81" name="フローチャート: 判断 280"/>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82" name="フローチャート: 判断 281"/>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31648</xdr:rowOff>
    </xdr:from>
    <xdr:to>
      <xdr:col>55</xdr:col>
      <xdr:colOff>50800</xdr:colOff>
      <xdr:row>83</xdr:row>
      <xdr:rowOff>133248</xdr:rowOff>
    </xdr:to>
    <xdr:sp macro="" textlink="">
      <xdr:nvSpPr>
        <xdr:cNvPr id="288" name="楕円 287"/>
        <xdr:cNvSpPr/>
      </xdr:nvSpPr>
      <xdr:spPr>
        <a:xfrm>
          <a:off x="10426700" y="142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54525</xdr:rowOff>
    </xdr:from>
    <xdr:ext cx="469744" cy="259045"/>
    <xdr:sp macro="" textlink="">
      <xdr:nvSpPr>
        <xdr:cNvPr id="289" name="【公営住宅】&#10;一人当たり面積該当値テキスト"/>
        <xdr:cNvSpPr txBox="1"/>
      </xdr:nvSpPr>
      <xdr:spPr>
        <a:xfrm>
          <a:off x="10515600" y="141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34392</xdr:rowOff>
    </xdr:from>
    <xdr:to>
      <xdr:col>50</xdr:col>
      <xdr:colOff>165100</xdr:colOff>
      <xdr:row>83</xdr:row>
      <xdr:rowOff>135992</xdr:rowOff>
    </xdr:to>
    <xdr:sp macro="" textlink="">
      <xdr:nvSpPr>
        <xdr:cNvPr id="290" name="楕円 289"/>
        <xdr:cNvSpPr/>
      </xdr:nvSpPr>
      <xdr:spPr>
        <a:xfrm>
          <a:off x="9588500" y="142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82448</xdr:rowOff>
    </xdr:from>
    <xdr:to>
      <xdr:col>55</xdr:col>
      <xdr:colOff>0</xdr:colOff>
      <xdr:row>83</xdr:row>
      <xdr:rowOff>85192</xdr:rowOff>
    </xdr:to>
    <xdr:cxnSp macro="">
      <xdr:nvCxnSpPr>
        <xdr:cNvPr id="291" name="直線コネクタ 290"/>
        <xdr:cNvCxnSpPr/>
      </xdr:nvCxnSpPr>
      <xdr:spPr>
        <a:xfrm flipV="1">
          <a:off x="9639300" y="1431279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154094</xdr:rowOff>
    </xdr:from>
    <xdr:ext cx="469744" cy="259045"/>
    <xdr:sp macro="" textlink="">
      <xdr:nvSpPr>
        <xdr:cNvPr id="292" name="n_1aveValue【公営住宅】&#10;一人当たり面積"/>
        <xdr:cNvSpPr txBox="1"/>
      </xdr:nvSpPr>
      <xdr:spPr>
        <a:xfrm>
          <a:off x="9391727" y="14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93"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152519</xdr:rowOff>
    </xdr:from>
    <xdr:ext cx="469744" cy="259045"/>
    <xdr:sp macro="" textlink="">
      <xdr:nvSpPr>
        <xdr:cNvPr id="294" name="n_1mainValue【公営住宅】&#10;一人当たり面積"/>
        <xdr:cNvSpPr txBox="1"/>
      </xdr:nvSpPr>
      <xdr:spPr>
        <a:xfrm>
          <a:off x="9391727" y="140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5" name="テキスト ボックス 30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7" name="テキスト ボックス 30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19" name="直線コネクタ 318"/>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20" name="【港湾・漁港】&#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21" name="直線コネクタ 320"/>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22"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23" name="直線コネクタ 322"/>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13352</xdr:rowOff>
    </xdr:from>
    <xdr:ext cx="405111" cy="259045"/>
    <xdr:sp macro="" textlink="">
      <xdr:nvSpPr>
        <xdr:cNvPr id="324" name="【港湾・漁港】&#10;有形固定資産減価償却率平均値テキスト"/>
        <xdr:cNvSpPr txBox="1"/>
      </xdr:nvSpPr>
      <xdr:spPr>
        <a:xfrm>
          <a:off x="4673600" y="1801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25" name="フローチャート: 判断 324"/>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26" name="フローチャート: 判断 325"/>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327" name="フローチャート: 判断 326"/>
        <xdr:cNvSpPr/>
      </xdr:nvSpPr>
      <xdr:spPr>
        <a:xfrm>
          <a:off x="2857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15875</xdr:rowOff>
    </xdr:from>
    <xdr:to>
      <xdr:col>24</xdr:col>
      <xdr:colOff>114300</xdr:colOff>
      <xdr:row>105</xdr:row>
      <xdr:rowOff>117475</xdr:rowOff>
    </xdr:to>
    <xdr:sp macro="" textlink="">
      <xdr:nvSpPr>
        <xdr:cNvPr id="333" name="楕円 332"/>
        <xdr:cNvSpPr/>
      </xdr:nvSpPr>
      <xdr:spPr>
        <a:xfrm>
          <a:off x="45847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38752</xdr:rowOff>
    </xdr:from>
    <xdr:ext cx="405111" cy="259045"/>
    <xdr:sp macro="" textlink="">
      <xdr:nvSpPr>
        <xdr:cNvPr id="334" name="【港湾・漁港】&#10;有形固定資産減価償却率該当値テキスト"/>
        <xdr:cNvSpPr txBox="1"/>
      </xdr:nvSpPr>
      <xdr:spPr>
        <a:xfrm>
          <a:off x="4673600" y="1786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149225</xdr:rowOff>
    </xdr:from>
    <xdr:to>
      <xdr:col>20</xdr:col>
      <xdr:colOff>38100</xdr:colOff>
      <xdr:row>102</xdr:row>
      <xdr:rowOff>79375</xdr:rowOff>
    </xdr:to>
    <xdr:sp macro="" textlink="">
      <xdr:nvSpPr>
        <xdr:cNvPr id="335" name="楕円 334"/>
        <xdr:cNvSpPr/>
      </xdr:nvSpPr>
      <xdr:spPr>
        <a:xfrm>
          <a:off x="3746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28575</xdr:rowOff>
    </xdr:from>
    <xdr:to>
      <xdr:col>24</xdr:col>
      <xdr:colOff>63500</xdr:colOff>
      <xdr:row>105</xdr:row>
      <xdr:rowOff>66675</xdr:rowOff>
    </xdr:to>
    <xdr:cxnSp macro="">
      <xdr:nvCxnSpPr>
        <xdr:cNvPr id="336" name="直線コネクタ 335"/>
        <xdr:cNvCxnSpPr/>
      </xdr:nvCxnSpPr>
      <xdr:spPr>
        <a:xfrm>
          <a:off x="3797300" y="17516475"/>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120032</xdr:rowOff>
    </xdr:from>
    <xdr:ext cx="405111" cy="259045"/>
    <xdr:sp macro="" textlink="">
      <xdr:nvSpPr>
        <xdr:cNvPr id="337" name="n_1aveValue【港湾・漁港】&#10;有形固定資産減価償却率"/>
        <xdr:cNvSpPr txBox="1"/>
      </xdr:nvSpPr>
      <xdr:spPr>
        <a:xfrm>
          <a:off x="358204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23513</xdr:rowOff>
    </xdr:from>
    <xdr:ext cx="405111" cy="259045"/>
    <xdr:sp macro="" textlink="">
      <xdr:nvSpPr>
        <xdr:cNvPr id="338" name="n_2aveValue【港湾・漁港】&#10;有形固定資産減価償却率"/>
        <xdr:cNvSpPr txBox="1"/>
      </xdr:nvSpPr>
      <xdr:spPr>
        <a:xfrm>
          <a:off x="2705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95902</xdr:rowOff>
    </xdr:from>
    <xdr:ext cx="405111" cy="259045"/>
    <xdr:sp macro="" textlink="">
      <xdr:nvSpPr>
        <xdr:cNvPr id="339" name="n_1mainValue【港湾・漁港】&#10;有形固定資産減価償却率"/>
        <xdr:cNvSpPr txBox="1"/>
      </xdr:nvSpPr>
      <xdr:spPr>
        <a:xfrm>
          <a:off x="358204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1" name="テキスト ボックス 3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53" name="テキスト ボックス 352"/>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55" name="テキスト ボックス 35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57" name="テキスト ボックス 35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9" name="テキスト ボックス 3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131621</xdr:rowOff>
    </xdr:from>
    <xdr:to>
      <xdr:col>54</xdr:col>
      <xdr:colOff>189865</xdr:colOff>
      <xdr:row>108</xdr:row>
      <xdr:rowOff>75532</xdr:rowOff>
    </xdr:to>
    <xdr:cxnSp macro="">
      <xdr:nvCxnSpPr>
        <xdr:cNvPr id="361" name="直線コネクタ 360"/>
        <xdr:cNvCxnSpPr/>
      </xdr:nvCxnSpPr>
      <xdr:spPr>
        <a:xfrm flipV="1">
          <a:off x="10476865" y="17105171"/>
          <a:ext cx="0" cy="148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79359</xdr:rowOff>
    </xdr:from>
    <xdr:ext cx="313932" cy="259045"/>
    <xdr:sp macro="" textlink="">
      <xdr:nvSpPr>
        <xdr:cNvPr id="362" name="【港湾・漁港】&#10;一人当たり有形固定資産（償却資産）額最小値テキスト"/>
        <xdr:cNvSpPr txBox="1"/>
      </xdr:nvSpPr>
      <xdr:spPr>
        <a:xfrm>
          <a:off x="10515600" y="185959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75532</xdr:rowOff>
    </xdr:from>
    <xdr:to>
      <xdr:col>55</xdr:col>
      <xdr:colOff>88900</xdr:colOff>
      <xdr:row>108</xdr:row>
      <xdr:rowOff>75532</xdr:rowOff>
    </xdr:to>
    <xdr:cxnSp macro="">
      <xdr:nvCxnSpPr>
        <xdr:cNvPr id="363" name="直線コネクタ 362"/>
        <xdr:cNvCxnSpPr/>
      </xdr:nvCxnSpPr>
      <xdr:spPr>
        <a:xfrm>
          <a:off x="10388600" y="1859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78298</xdr:rowOff>
    </xdr:from>
    <xdr:ext cx="599010" cy="259045"/>
    <xdr:sp macro="" textlink="">
      <xdr:nvSpPr>
        <xdr:cNvPr id="364" name="【港湾・漁港】&#10;一人当たり有形固定資産（償却資産）額最大値テキスト"/>
        <xdr:cNvSpPr txBox="1"/>
      </xdr:nvSpPr>
      <xdr:spPr>
        <a:xfrm>
          <a:off x="10515600" y="1688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131621</xdr:rowOff>
    </xdr:from>
    <xdr:to>
      <xdr:col>55</xdr:col>
      <xdr:colOff>88900</xdr:colOff>
      <xdr:row>99</xdr:row>
      <xdr:rowOff>131621</xdr:rowOff>
    </xdr:to>
    <xdr:cxnSp macro="">
      <xdr:nvCxnSpPr>
        <xdr:cNvPr id="365" name="直線コネクタ 364"/>
        <xdr:cNvCxnSpPr/>
      </xdr:nvCxnSpPr>
      <xdr:spPr>
        <a:xfrm>
          <a:off x="10388600" y="1710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141096</xdr:rowOff>
    </xdr:from>
    <xdr:ext cx="534377" cy="259045"/>
    <xdr:sp macro="" textlink="">
      <xdr:nvSpPr>
        <xdr:cNvPr id="366" name="【港湾・漁港】&#10;一人当たり有形固定資産（償却資産）額平均値テキスト"/>
        <xdr:cNvSpPr txBox="1"/>
      </xdr:nvSpPr>
      <xdr:spPr>
        <a:xfrm>
          <a:off x="10515600" y="18143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162669</xdr:rowOff>
    </xdr:from>
    <xdr:to>
      <xdr:col>55</xdr:col>
      <xdr:colOff>50800</xdr:colOff>
      <xdr:row>106</xdr:row>
      <xdr:rowOff>92819</xdr:rowOff>
    </xdr:to>
    <xdr:sp macro="" textlink="">
      <xdr:nvSpPr>
        <xdr:cNvPr id="367" name="フローチャート: 判断 366"/>
        <xdr:cNvSpPr/>
      </xdr:nvSpPr>
      <xdr:spPr>
        <a:xfrm>
          <a:off x="10426700" y="18164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121969</xdr:rowOff>
    </xdr:from>
    <xdr:to>
      <xdr:col>50</xdr:col>
      <xdr:colOff>165100</xdr:colOff>
      <xdr:row>103</xdr:row>
      <xdr:rowOff>52119</xdr:rowOff>
    </xdr:to>
    <xdr:sp macro="" textlink="">
      <xdr:nvSpPr>
        <xdr:cNvPr id="368" name="フローチャート: 判断 367"/>
        <xdr:cNvSpPr/>
      </xdr:nvSpPr>
      <xdr:spPr>
        <a:xfrm>
          <a:off x="9588500" y="1760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80730</xdr:rowOff>
    </xdr:from>
    <xdr:to>
      <xdr:col>46</xdr:col>
      <xdr:colOff>38100</xdr:colOff>
      <xdr:row>105</xdr:row>
      <xdr:rowOff>10880</xdr:rowOff>
    </xdr:to>
    <xdr:sp macro="" textlink="">
      <xdr:nvSpPr>
        <xdr:cNvPr id="369" name="フローチャート: 判断 368"/>
        <xdr:cNvSpPr/>
      </xdr:nvSpPr>
      <xdr:spPr>
        <a:xfrm>
          <a:off x="8699500" y="179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78600</xdr:rowOff>
    </xdr:from>
    <xdr:to>
      <xdr:col>55</xdr:col>
      <xdr:colOff>50800</xdr:colOff>
      <xdr:row>105</xdr:row>
      <xdr:rowOff>8750</xdr:rowOff>
    </xdr:to>
    <xdr:sp macro="" textlink="">
      <xdr:nvSpPr>
        <xdr:cNvPr id="375" name="楕円 374"/>
        <xdr:cNvSpPr/>
      </xdr:nvSpPr>
      <xdr:spPr>
        <a:xfrm>
          <a:off x="10426700" y="179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101477</xdr:rowOff>
    </xdr:from>
    <xdr:ext cx="534377" cy="259045"/>
    <xdr:sp macro="" textlink="">
      <xdr:nvSpPr>
        <xdr:cNvPr id="376" name="【港湾・漁港】&#10;一人当たり有形固定資産（償却資産）額該当値テキスト"/>
        <xdr:cNvSpPr txBox="1"/>
      </xdr:nvSpPr>
      <xdr:spPr>
        <a:xfrm>
          <a:off x="10515600" y="1776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150270</xdr:rowOff>
    </xdr:from>
    <xdr:to>
      <xdr:col>50</xdr:col>
      <xdr:colOff>165100</xdr:colOff>
      <xdr:row>106</xdr:row>
      <xdr:rowOff>80420</xdr:rowOff>
    </xdr:to>
    <xdr:sp macro="" textlink="">
      <xdr:nvSpPr>
        <xdr:cNvPr id="377" name="楕円 376"/>
        <xdr:cNvSpPr/>
      </xdr:nvSpPr>
      <xdr:spPr>
        <a:xfrm>
          <a:off x="9588500" y="181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129400</xdr:rowOff>
    </xdr:from>
    <xdr:to>
      <xdr:col>55</xdr:col>
      <xdr:colOff>0</xdr:colOff>
      <xdr:row>106</xdr:row>
      <xdr:rowOff>29620</xdr:rowOff>
    </xdr:to>
    <xdr:cxnSp macro="">
      <xdr:nvCxnSpPr>
        <xdr:cNvPr id="378" name="直線コネクタ 377"/>
        <xdr:cNvCxnSpPr/>
      </xdr:nvCxnSpPr>
      <xdr:spPr>
        <a:xfrm flipV="1">
          <a:off x="9639300" y="17960200"/>
          <a:ext cx="838200" cy="24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68646</xdr:rowOff>
    </xdr:from>
    <xdr:ext cx="599010" cy="259045"/>
    <xdr:sp macro="" textlink="">
      <xdr:nvSpPr>
        <xdr:cNvPr id="379" name="n_1aveValue【港湾・漁港】&#10;一人当たり有形固定資産（償却資産）額"/>
        <xdr:cNvSpPr txBox="1"/>
      </xdr:nvSpPr>
      <xdr:spPr>
        <a:xfrm>
          <a:off x="9327095" y="1738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27407</xdr:rowOff>
    </xdr:from>
    <xdr:ext cx="534377" cy="259045"/>
    <xdr:sp macro="" textlink="">
      <xdr:nvSpPr>
        <xdr:cNvPr id="380" name="n_2aveValue【港湾・漁港】&#10;一人当たり有形固定資産（償却資産）額"/>
        <xdr:cNvSpPr txBox="1"/>
      </xdr:nvSpPr>
      <xdr:spPr>
        <a:xfrm>
          <a:off x="8483111" y="176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71547</xdr:rowOff>
    </xdr:from>
    <xdr:ext cx="534377" cy="259045"/>
    <xdr:sp macro="" textlink="">
      <xdr:nvSpPr>
        <xdr:cNvPr id="381" name="n_1mainValue【港湾・漁港】&#10;一人当たり有形固定資産（償却資産）額"/>
        <xdr:cNvSpPr txBox="1"/>
      </xdr:nvSpPr>
      <xdr:spPr>
        <a:xfrm>
          <a:off x="9359411" y="1824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2" name="テキスト ボックス 3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3" name="直線コネクタ 39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4" name="テキスト ボックス 39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5" name="直線コネクタ 39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6" name="テキスト ボックス 39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7" name="直線コネクタ 39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8" name="テキスト ボックス 39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9" name="直線コネクタ 39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0" name="テキスト ボックス 39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2" name="テキスト ボックス 4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404" name="直線コネクタ 403"/>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405"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406" name="直線コネクタ 405"/>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407"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408" name="直線コネクタ 407"/>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123715</xdr:rowOff>
    </xdr:from>
    <xdr:ext cx="405111" cy="259045"/>
    <xdr:sp macro="" textlink="">
      <xdr:nvSpPr>
        <xdr:cNvPr id="409" name="【認定こども園・幼稚園・保育所】&#10;有形固定資産減価償却率平均値テキスト"/>
        <xdr:cNvSpPr txBox="1"/>
      </xdr:nvSpPr>
      <xdr:spPr>
        <a:xfrm>
          <a:off x="16357600" y="6295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410" name="フローチャート: 判断 409"/>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411" name="フローチャート: 判断 410"/>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412" name="フローチャート: 判断 411"/>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169418</xdr:rowOff>
    </xdr:from>
    <xdr:to>
      <xdr:col>85</xdr:col>
      <xdr:colOff>177800</xdr:colOff>
      <xdr:row>40</xdr:row>
      <xdr:rowOff>99568</xdr:rowOff>
    </xdr:to>
    <xdr:sp macro="" textlink="">
      <xdr:nvSpPr>
        <xdr:cNvPr id="418" name="楕円 417"/>
        <xdr:cNvSpPr/>
      </xdr:nvSpPr>
      <xdr:spPr>
        <a:xfrm>
          <a:off x="16268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84345</xdr:rowOff>
    </xdr:from>
    <xdr:ext cx="405111" cy="259045"/>
    <xdr:sp macro="" textlink="">
      <xdr:nvSpPr>
        <xdr:cNvPr id="419" name="【認定こども園・幼稚園・保育所】&#10;有形固定資産減価償却率該当値テキスト"/>
        <xdr:cNvSpPr txBox="1"/>
      </xdr:nvSpPr>
      <xdr:spPr>
        <a:xfrm>
          <a:off x="16357600" y="6770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20" name="楕円 419"/>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48768</xdr:rowOff>
    </xdr:from>
    <xdr:to>
      <xdr:col>85</xdr:col>
      <xdr:colOff>127000</xdr:colOff>
      <xdr:row>40</xdr:row>
      <xdr:rowOff>99060</xdr:rowOff>
    </xdr:to>
    <xdr:cxnSp macro="">
      <xdr:nvCxnSpPr>
        <xdr:cNvPr id="421" name="直線コネクタ 420"/>
        <xdr:cNvCxnSpPr/>
      </xdr:nvCxnSpPr>
      <xdr:spPr>
        <a:xfrm flipV="1">
          <a:off x="15481300" y="69067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36085</xdr:rowOff>
    </xdr:from>
    <xdr:ext cx="405111" cy="259045"/>
    <xdr:sp macro="" textlink="">
      <xdr:nvSpPr>
        <xdr:cNvPr id="422" name="n_1aveValue【認定こども園・幼稚園・保育所】&#10;有形固定資産減価償却率"/>
        <xdr:cNvSpPr txBox="1"/>
      </xdr:nvSpPr>
      <xdr:spPr>
        <a:xfrm>
          <a:off x="15266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423"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424" name="n_1mainValue【認定こども園・幼稚園・保育所】&#10;有形固定資産減価償却率"/>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5" name="直線コネクタ 4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6" name="テキスト ボックス 43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7" name="直線コネクタ 4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8" name="テキスト ボックス 43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9" name="直線コネクタ 4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0" name="テキスト ボックス 43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1" name="直線コネクタ 4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2" name="テキスト ボックス 44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3" name="直線コネクタ 4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4" name="テキスト ボックス 44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48" name="直線コネクタ 447"/>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49"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50" name="直線コネクタ 449"/>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5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52" name="直線コネクタ 45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453" name="【認定こども園・幼稚園・保育所】&#10;一人当たり面積平均値テキスト"/>
        <xdr:cNvSpPr txBox="1"/>
      </xdr:nvSpPr>
      <xdr:spPr>
        <a:xfrm>
          <a:off x="22199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54" name="フローチャート: 判断 453"/>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55" name="フローチャート: 判断 454"/>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56" name="フローチャート: 判断 455"/>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78740</xdr:rowOff>
    </xdr:from>
    <xdr:to>
      <xdr:col>116</xdr:col>
      <xdr:colOff>114300</xdr:colOff>
      <xdr:row>42</xdr:row>
      <xdr:rowOff>8890</xdr:rowOff>
    </xdr:to>
    <xdr:sp macro="" textlink="">
      <xdr:nvSpPr>
        <xdr:cNvPr id="462" name="楕円 461"/>
        <xdr:cNvSpPr/>
      </xdr:nvSpPr>
      <xdr:spPr>
        <a:xfrm>
          <a:off x="22110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165117</xdr:rowOff>
    </xdr:from>
    <xdr:ext cx="469744" cy="259045"/>
    <xdr:sp macro="" textlink="">
      <xdr:nvSpPr>
        <xdr:cNvPr id="463" name="【認定こども園・幼稚園・保育所】&#10;一人当たり面積該当値テキスト"/>
        <xdr:cNvSpPr txBox="1"/>
      </xdr:nvSpPr>
      <xdr:spPr>
        <a:xfrm>
          <a:off x="22199600"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82550</xdr:rowOff>
    </xdr:from>
    <xdr:to>
      <xdr:col>112</xdr:col>
      <xdr:colOff>38100</xdr:colOff>
      <xdr:row>42</xdr:row>
      <xdr:rowOff>12700</xdr:rowOff>
    </xdr:to>
    <xdr:sp macro="" textlink="">
      <xdr:nvSpPr>
        <xdr:cNvPr id="464" name="楕円 463"/>
        <xdr:cNvSpPr/>
      </xdr:nvSpPr>
      <xdr:spPr>
        <a:xfrm>
          <a:off x="2127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129540</xdr:rowOff>
    </xdr:from>
    <xdr:to>
      <xdr:col>116</xdr:col>
      <xdr:colOff>63500</xdr:colOff>
      <xdr:row>41</xdr:row>
      <xdr:rowOff>133350</xdr:rowOff>
    </xdr:to>
    <xdr:cxnSp macro="">
      <xdr:nvCxnSpPr>
        <xdr:cNvPr id="465" name="直線コネクタ 464"/>
        <xdr:cNvCxnSpPr/>
      </xdr:nvCxnSpPr>
      <xdr:spPr>
        <a:xfrm flipV="1">
          <a:off x="21323300" y="7158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466"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67"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3827</xdr:rowOff>
    </xdr:from>
    <xdr:ext cx="469744" cy="259045"/>
    <xdr:sp macro="" textlink="">
      <xdr:nvSpPr>
        <xdr:cNvPr id="468" name="n_1mainValue【認定こども園・幼稚園・保育所】&#10;一人当たり面積"/>
        <xdr:cNvSpPr txBox="1"/>
      </xdr:nvSpPr>
      <xdr:spPr>
        <a:xfrm>
          <a:off x="21075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80" name="直線コネクタ 479"/>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81" name="テキスト ボックス 480"/>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82" name="直線コネクタ 48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83" name="テキスト ボックス 48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84" name="直線コネクタ 483"/>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85" name="テキスト ボックス 484"/>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88" name="直線コネクタ 487"/>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89" name="テキスト ボックス 488"/>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90" name="直線コネクタ 48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91" name="テキスト ボックス 49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92" name="直線コネクタ 491"/>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93" name="テキスト ボックス 492"/>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97" name="直線コネクタ 496"/>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98"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99" name="直線コネクタ 498"/>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0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01" name="直線コネクタ 50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502" name="【学校施設】&#10;有形固定資産減価償却率平均値テキスト"/>
        <xdr:cNvSpPr txBox="1"/>
      </xdr:nvSpPr>
      <xdr:spPr>
        <a:xfrm>
          <a:off x="16357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03" name="フローチャート: 判断 502"/>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504" name="フローチャート: 判断 503"/>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05" name="フローチャート: 判断 504"/>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166370</xdr:rowOff>
    </xdr:from>
    <xdr:to>
      <xdr:col>85</xdr:col>
      <xdr:colOff>177800</xdr:colOff>
      <xdr:row>64</xdr:row>
      <xdr:rowOff>96520</xdr:rowOff>
    </xdr:to>
    <xdr:sp macro="" textlink="">
      <xdr:nvSpPr>
        <xdr:cNvPr id="511" name="楕円 510"/>
        <xdr:cNvSpPr/>
      </xdr:nvSpPr>
      <xdr:spPr>
        <a:xfrm>
          <a:off x="16268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81297</xdr:rowOff>
    </xdr:from>
    <xdr:ext cx="405111" cy="259045"/>
    <xdr:sp macro="" textlink="">
      <xdr:nvSpPr>
        <xdr:cNvPr id="512" name="【学校施設】&#10;有形固定資産減価償却率該当値テキスト"/>
        <xdr:cNvSpPr txBox="1"/>
      </xdr:nvSpPr>
      <xdr:spPr>
        <a:xfrm>
          <a:off x="16357600" y="1088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635</xdr:rowOff>
    </xdr:from>
    <xdr:to>
      <xdr:col>81</xdr:col>
      <xdr:colOff>101600</xdr:colOff>
      <xdr:row>64</xdr:row>
      <xdr:rowOff>102235</xdr:rowOff>
    </xdr:to>
    <xdr:sp macro="" textlink="">
      <xdr:nvSpPr>
        <xdr:cNvPr id="513" name="楕円 512"/>
        <xdr:cNvSpPr/>
      </xdr:nvSpPr>
      <xdr:spPr>
        <a:xfrm>
          <a:off x="15430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45720</xdr:rowOff>
    </xdr:from>
    <xdr:to>
      <xdr:col>85</xdr:col>
      <xdr:colOff>127000</xdr:colOff>
      <xdr:row>64</xdr:row>
      <xdr:rowOff>51435</xdr:rowOff>
    </xdr:to>
    <xdr:cxnSp macro="">
      <xdr:nvCxnSpPr>
        <xdr:cNvPr id="514" name="直線コネクタ 513"/>
        <xdr:cNvCxnSpPr/>
      </xdr:nvCxnSpPr>
      <xdr:spPr>
        <a:xfrm flipV="1">
          <a:off x="15481300" y="110185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7320</xdr:rowOff>
    </xdr:from>
    <xdr:ext cx="405111" cy="259045"/>
    <xdr:sp macro="" textlink="">
      <xdr:nvSpPr>
        <xdr:cNvPr id="515" name="n_1aveValue【学校施設】&#10;有形固定資産減価償却率"/>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16"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93362</xdr:rowOff>
    </xdr:from>
    <xdr:ext cx="405111" cy="259045"/>
    <xdr:sp macro="" textlink="">
      <xdr:nvSpPr>
        <xdr:cNvPr id="517" name="n_1mainValue【学校施設】&#10;有形固定資産減価償却率"/>
        <xdr:cNvSpPr txBox="1"/>
      </xdr:nvSpPr>
      <xdr:spPr>
        <a:xfrm>
          <a:off x="15266044"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9" name="直線コネクタ 5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0" name="テキスト ボックス 5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1" name="直線コネクタ 5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2" name="テキスト ボックス 5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3" name="直線コネクタ 5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4" name="テキスト ボックス 5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5" name="直線コネクタ 5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6" name="テキスト ボックス 5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7" name="直線コネクタ 5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8" name="テキスト ボックス 5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9" name="直線コネクタ 5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0" name="テキスト ボックス 5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44" name="直線コネクタ 543"/>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45"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46" name="直線コネクタ 545"/>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47"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48" name="直線コネクタ 547"/>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549"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50" name="フローチャート: 判断 549"/>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51" name="フローチャート: 判断 550"/>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52" name="フローチャート: 判断 551"/>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58" name="楕円 557"/>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559" name="【学校施設】&#10;一人当たり面積該当値テキスト"/>
        <xdr:cNvSpPr txBox="1"/>
      </xdr:nvSpPr>
      <xdr:spPr>
        <a:xfrm>
          <a:off x="22199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560" name="楕円 559"/>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125730</xdr:rowOff>
    </xdr:to>
    <xdr:cxnSp macro="">
      <xdr:nvCxnSpPr>
        <xdr:cNvPr id="561" name="直線コネクタ 560"/>
        <xdr:cNvCxnSpPr/>
      </xdr:nvCxnSpPr>
      <xdr:spPr>
        <a:xfrm flipV="1">
          <a:off x="21323300" y="10572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562"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563"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167657</xdr:rowOff>
    </xdr:from>
    <xdr:ext cx="469744" cy="259045"/>
    <xdr:sp macro="" textlink="">
      <xdr:nvSpPr>
        <xdr:cNvPr id="564" name="n_1mainValue【学校施設】&#10;一人当たり面積"/>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3" name="テキスト ボックス 5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1" name="テキスト ボックス 60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3" name="テキスト ボックス 60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05" name="直線コネクタ 604"/>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06"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07" name="直線コネクタ 606"/>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08"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09" name="直線コネクタ 608"/>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158766</xdr:rowOff>
    </xdr:from>
    <xdr:ext cx="405111" cy="259045"/>
    <xdr:sp macro="" textlink="">
      <xdr:nvSpPr>
        <xdr:cNvPr id="610" name="【公民館】&#10;有形固定資産減価償却率平均値テキスト"/>
        <xdr:cNvSpPr txBox="1"/>
      </xdr:nvSpPr>
      <xdr:spPr>
        <a:xfrm>
          <a:off x="16357600" y="1747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11" name="フローチャート: 判断 610"/>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12" name="フローチャート: 判断 611"/>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13" name="フローチャート: 判断 612"/>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19" name="楕円 618"/>
        <xdr:cNvSpPr/>
      </xdr:nvSpPr>
      <xdr:spPr>
        <a:xfrm>
          <a:off x="16268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125747</xdr:rowOff>
    </xdr:from>
    <xdr:ext cx="405111" cy="259045"/>
    <xdr:sp macro="" textlink="">
      <xdr:nvSpPr>
        <xdr:cNvPr id="620" name="【公民館】&#10;有形固定資産減価償却率該当値テキスト"/>
        <xdr:cNvSpPr txBox="1"/>
      </xdr:nvSpPr>
      <xdr:spPr>
        <a:xfrm>
          <a:off x="16357600"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10161</xdr:rowOff>
    </xdr:from>
    <xdr:to>
      <xdr:col>81</xdr:col>
      <xdr:colOff>101600</xdr:colOff>
      <xdr:row>105</xdr:row>
      <xdr:rowOff>111761</xdr:rowOff>
    </xdr:to>
    <xdr:sp macro="" textlink="">
      <xdr:nvSpPr>
        <xdr:cNvPr id="621" name="楕円 620"/>
        <xdr:cNvSpPr/>
      </xdr:nvSpPr>
      <xdr:spPr>
        <a:xfrm>
          <a:off x="15430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105</xdr:row>
      <xdr:rowOff>60961</xdr:rowOff>
    </xdr:to>
    <xdr:cxnSp macro="">
      <xdr:nvCxnSpPr>
        <xdr:cNvPr id="622" name="直線コネクタ 621"/>
        <xdr:cNvCxnSpPr/>
      </xdr:nvCxnSpPr>
      <xdr:spPr>
        <a:xfrm flipV="1">
          <a:off x="15481300" y="180289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23"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624"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102888</xdr:rowOff>
    </xdr:from>
    <xdr:ext cx="405111" cy="259045"/>
    <xdr:sp macro="" textlink="">
      <xdr:nvSpPr>
        <xdr:cNvPr id="625" name="n_1mainValue【公民館】&#10;有形固定資産減価償却率"/>
        <xdr:cNvSpPr txBox="1"/>
      </xdr:nvSpPr>
      <xdr:spPr>
        <a:xfrm>
          <a:off x="15266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6" name="直線コネクタ 63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7" name="テキスト ボックス 63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8" name="直線コネクタ 63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9" name="テキスト ボックス 63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0" name="直線コネクタ 63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1" name="テキスト ボックス 64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2" name="直線コネクタ 64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3" name="テキスト ボックス 64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47" name="直線コネクタ 646"/>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4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49" name="直線コネクタ 64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50"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51" name="直線コネクタ 650"/>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52"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53" name="フローチャート: 判断 652"/>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54" name="フローチャート: 判断 653"/>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55" name="フローチャート: 判断 654"/>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61" name="楕円 660"/>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25416</xdr:rowOff>
    </xdr:from>
    <xdr:ext cx="469744" cy="259045"/>
    <xdr:sp macro="" textlink="">
      <xdr:nvSpPr>
        <xdr:cNvPr id="662" name="【公民館】&#10;一人当たり面積該当値テキスト"/>
        <xdr:cNvSpPr txBox="1"/>
      </xdr:nvSpPr>
      <xdr:spPr>
        <a:xfrm>
          <a:off x="22199600"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7113</xdr:rowOff>
    </xdr:from>
    <xdr:to>
      <xdr:col>112</xdr:col>
      <xdr:colOff>38100</xdr:colOff>
      <xdr:row>106</xdr:row>
      <xdr:rowOff>108713</xdr:rowOff>
    </xdr:to>
    <xdr:sp macro="" textlink="">
      <xdr:nvSpPr>
        <xdr:cNvPr id="663" name="楕円 662"/>
        <xdr:cNvSpPr/>
      </xdr:nvSpPr>
      <xdr:spPr>
        <a:xfrm>
          <a:off x="21272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57913</xdr:rowOff>
    </xdr:to>
    <xdr:cxnSp macro="">
      <xdr:nvCxnSpPr>
        <xdr:cNvPr id="664" name="直線コネクタ 663"/>
        <xdr:cNvCxnSpPr/>
      </xdr:nvCxnSpPr>
      <xdr:spPr>
        <a:xfrm flipV="1">
          <a:off x="21323300" y="18227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665"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666"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99840</xdr:rowOff>
    </xdr:from>
    <xdr:ext cx="469744" cy="259045"/>
    <xdr:sp macro="" textlink="">
      <xdr:nvSpPr>
        <xdr:cNvPr id="667" name="n_1mainValue【公民館】&#10;一人当たり面積"/>
        <xdr:cNvSpPr txBox="1"/>
      </xdr:nvSpPr>
      <xdr:spPr>
        <a:xfrm>
          <a:off x="21075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上記の当市指数は、有形固定資産額（非償却資産の土地等含む）を基に算出されているが、当市指数を他市同様、有形固定資産額（償却資産）を基に算出した場合は以下のようになる。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：同値、</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75.8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77.3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57.5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58.8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48.8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52.2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53.9</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一人当たり有形固定資産（償却資産）額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：同値、</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59,685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60,632</a:t>
          </a:r>
          <a:endParaRPr lang="ja-JP" altLang="ja-JP" sz="1000">
            <a:effectLst/>
            <a:latin typeface="ＭＳ Ｐゴシック" panose="020B0600070205080204" pitchFamily="50" charset="-128"/>
            <a:ea typeface="ＭＳ Ｐゴシック" panose="020B0600070205080204" pitchFamily="50" charset="-128"/>
          </a:endParaRPr>
        </a:p>
        <a:p>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先述の前提に基づいて類似団体と比べると、有形固定資産減価償却率が、特に高くなっているのは公営住宅である。そのため、引き続き予防保全的な観点から修繕や改善の計画を定め、長寿命化による更新コストの削減と事業量の平準化を図っていく。</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現在、市庁舎の建設などをはじめ多くの公共施設等の老朽化が進んでおり、今後一斉に更新時期を迎えることが予測されるため、ライフサイクルコストの縮減や事業実施の適正化を図る。</a:t>
          </a:r>
          <a:endParaRPr kumimoji="1" lang="en-US" altLang="ja-JP" sz="1000">
            <a:latin typeface="ＭＳ Ｐゴシック" panose="020B0600070205080204" pitchFamily="50" charset="-128"/>
            <a:ea typeface="ＭＳ Ｐゴシック" panose="020B0600070205080204" pitchFamily="50" charset="-128"/>
          </a:endParaRPr>
        </a:p>
        <a:p>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116,665
115,567
189.37
42,886,058
41,264,034
1,211,173
23,293,826
39,250,352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107332</xdr:rowOff>
    </xdr:from>
    <xdr:ext cx="405111" cy="259045"/>
    <xdr:sp macro="" textlink="">
      <xdr:nvSpPr>
        <xdr:cNvPr id="60" name="【図書館】&#10;有形固定資産減価償却率平均値テキスト"/>
        <xdr:cNvSpPr txBox="1"/>
      </xdr:nvSpPr>
      <xdr:spPr>
        <a:xfrm>
          <a:off x="46736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69" name="楕円 68"/>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0" name="【図書館】&#10;有形固定資産減価償却率該当値テキスト"/>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120650</xdr:rowOff>
    </xdr:from>
    <xdr:to>
      <xdr:col>20</xdr:col>
      <xdr:colOff>38100</xdr:colOff>
      <xdr:row>40</xdr:row>
      <xdr:rowOff>50800</xdr:rowOff>
    </xdr:to>
    <xdr:sp macro="" textlink="">
      <xdr:nvSpPr>
        <xdr:cNvPr id="71" name="楕円 70"/>
        <xdr:cNvSpPr/>
      </xdr:nvSpPr>
      <xdr:spPr>
        <a:xfrm>
          <a:off x="3746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133350</xdr:rowOff>
    </xdr:from>
    <xdr:to>
      <xdr:col>24</xdr:col>
      <xdr:colOff>63500</xdr:colOff>
      <xdr:row>40</xdr:row>
      <xdr:rowOff>0</xdr:rowOff>
    </xdr:to>
    <xdr:cxnSp macro="">
      <xdr:nvCxnSpPr>
        <xdr:cNvPr id="72" name="直線コネクタ 71"/>
        <xdr:cNvCxnSpPr/>
      </xdr:nvCxnSpPr>
      <xdr:spPr>
        <a:xfrm flipV="1">
          <a:off x="3797300" y="681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6367</xdr:rowOff>
    </xdr:from>
    <xdr:ext cx="405111" cy="259045"/>
    <xdr:sp macro="" textlink="">
      <xdr:nvSpPr>
        <xdr:cNvPr id="73" name="n_1ave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4"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41927</xdr:rowOff>
    </xdr:from>
    <xdr:ext cx="405111" cy="259045"/>
    <xdr:sp macro="" textlink="">
      <xdr:nvSpPr>
        <xdr:cNvPr id="75" name="n_1mainValue【図書館】&#10;有形固定資産減価償却率"/>
        <xdr:cNvSpPr txBox="1"/>
      </xdr:nvSpPr>
      <xdr:spPr>
        <a:xfrm>
          <a:off x="35820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9" name="直線コネクタ 98"/>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0"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1" name="直線コネクタ 100"/>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2"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3" name="直線コネクタ 102"/>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04"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5" name="フローチャート: 判断 10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6" name="フローチャート: 判断 10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07" name="フローチャート: 判断 106"/>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xdr:rowOff>
    </xdr:from>
    <xdr:to>
      <xdr:col>55</xdr:col>
      <xdr:colOff>50800</xdr:colOff>
      <xdr:row>40</xdr:row>
      <xdr:rowOff>107950</xdr:rowOff>
    </xdr:to>
    <xdr:sp macro="" textlink="">
      <xdr:nvSpPr>
        <xdr:cNvPr id="113" name="楕円 112"/>
        <xdr:cNvSpPr/>
      </xdr:nvSpPr>
      <xdr:spPr>
        <a:xfrm>
          <a:off x="10426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92727</xdr:rowOff>
    </xdr:from>
    <xdr:ext cx="469744" cy="259045"/>
    <xdr:sp macro="" textlink="">
      <xdr:nvSpPr>
        <xdr:cNvPr id="114" name="【図書館】&#10;一人当たり面積該当値テキスト"/>
        <xdr:cNvSpPr txBox="1"/>
      </xdr:nvSpPr>
      <xdr:spPr>
        <a:xfrm>
          <a:off x="10515600"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15" name="楕円 114"/>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57150</xdr:rowOff>
    </xdr:from>
    <xdr:to>
      <xdr:col>55</xdr:col>
      <xdr:colOff>0</xdr:colOff>
      <xdr:row>40</xdr:row>
      <xdr:rowOff>76200</xdr:rowOff>
    </xdr:to>
    <xdr:cxnSp macro="">
      <xdr:nvCxnSpPr>
        <xdr:cNvPr id="116" name="直線コネクタ 115"/>
        <xdr:cNvCxnSpPr/>
      </xdr:nvCxnSpPr>
      <xdr:spPr>
        <a:xfrm flipV="1">
          <a:off x="9639300" y="6915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17"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18"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19"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44" name="直線コネクタ 143"/>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5"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6" name="直線コネクタ 145"/>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7"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8" name="直線コネクタ 147"/>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49" name="【体育館・プール】&#10;有形固定資産減価償却率平均値テキスト"/>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0" name="フローチャート: 判断 149"/>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1" name="フローチャート: 判断 150"/>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2" name="フローチャート: 判断 151"/>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17780</xdr:rowOff>
    </xdr:from>
    <xdr:to>
      <xdr:col>24</xdr:col>
      <xdr:colOff>114300</xdr:colOff>
      <xdr:row>64</xdr:row>
      <xdr:rowOff>119380</xdr:rowOff>
    </xdr:to>
    <xdr:sp macro="" textlink="">
      <xdr:nvSpPr>
        <xdr:cNvPr id="158" name="楕円 157"/>
        <xdr:cNvSpPr/>
      </xdr:nvSpPr>
      <xdr:spPr>
        <a:xfrm>
          <a:off x="4584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104157</xdr:rowOff>
    </xdr:from>
    <xdr:ext cx="405111" cy="259045"/>
    <xdr:sp macro="" textlink="">
      <xdr:nvSpPr>
        <xdr:cNvPr id="159" name="【体育館・プール】&#10;有形固定資産減価償却率該当値テキスト"/>
        <xdr:cNvSpPr txBox="1"/>
      </xdr:nvSpPr>
      <xdr:spPr>
        <a:xfrm>
          <a:off x="4673600" y="1090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63500</xdr:rowOff>
    </xdr:from>
    <xdr:to>
      <xdr:col>20</xdr:col>
      <xdr:colOff>38100</xdr:colOff>
      <xdr:row>64</xdr:row>
      <xdr:rowOff>165100</xdr:rowOff>
    </xdr:to>
    <xdr:sp macro="" textlink="">
      <xdr:nvSpPr>
        <xdr:cNvPr id="160" name="楕円 159"/>
        <xdr:cNvSpPr/>
      </xdr:nvSpPr>
      <xdr:spPr>
        <a:xfrm>
          <a:off x="3746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68580</xdr:rowOff>
    </xdr:from>
    <xdr:to>
      <xdr:col>24</xdr:col>
      <xdr:colOff>63500</xdr:colOff>
      <xdr:row>64</xdr:row>
      <xdr:rowOff>114300</xdr:rowOff>
    </xdr:to>
    <xdr:cxnSp macro="">
      <xdr:nvCxnSpPr>
        <xdr:cNvPr id="161" name="直線コネクタ 160"/>
        <xdr:cNvCxnSpPr/>
      </xdr:nvCxnSpPr>
      <xdr:spPr>
        <a:xfrm flipV="1">
          <a:off x="3797300" y="11041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62"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163"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156227</xdr:rowOff>
    </xdr:from>
    <xdr:ext cx="405111" cy="259045"/>
    <xdr:sp macro="" textlink="">
      <xdr:nvSpPr>
        <xdr:cNvPr id="164" name="n_1mainValue【体育館・プール】&#10;有形固定資産減価償却率"/>
        <xdr:cNvSpPr txBox="1"/>
      </xdr:nvSpPr>
      <xdr:spPr>
        <a:xfrm>
          <a:off x="35820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5" name="テキスト ボックス 17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9" name="直線コネクタ 188"/>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0"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1" name="直線コネクタ 190"/>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92"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93" name="直線コネクタ 192"/>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194"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95" name="フローチャート: 判断 194"/>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96" name="フローチャート: 判断 195"/>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197" name="フローチャート: 判断 196"/>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29210</xdr:rowOff>
    </xdr:from>
    <xdr:to>
      <xdr:col>55</xdr:col>
      <xdr:colOff>50800</xdr:colOff>
      <xdr:row>61</xdr:row>
      <xdr:rowOff>130810</xdr:rowOff>
    </xdr:to>
    <xdr:sp macro="" textlink="">
      <xdr:nvSpPr>
        <xdr:cNvPr id="203" name="楕円 202"/>
        <xdr:cNvSpPr/>
      </xdr:nvSpPr>
      <xdr:spPr>
        <a:xfrm>
          <a:off x="10426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7637</xdr:rowOff>
    </xdr:from>
    <xdr:ext cx="469744" cy="259045"/>
    <xdr:sp macro="" textlink="">
      <xdr:nvSpPr>
        <xdr:cNvPr id="204" name="【体育館・プール】&#10;一人当たり面積該当値テキスト"/>
        <xdr:cNvSpPr txBox="1"/>
      </xdr:nvSpPr>
      <xdr:spPr>
        <a:xfrm>
          <a:off x="10515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36830</xdr:rowOff>
    </xdr:from>
    <xdr:to>
      <xdr:col>50</xdr:col>
      <xdr:colOff>165100</xdr:colOff>
      <xdr:row>61</xdr:row>
      <xdr:rowOff>138430</xdr:rowOff>
    </xdr:to>
    <xdr:sp macro="" textlink="">
      <xdr:nvSpPr>
        <xdr:cNvPr id="205" name="楕円 204"/>
        <xdr:cNvSpPr/>
      </xdr:nvSpPr>
      <xdr:spPr>
        <a:xfrm>
          <a:off x="958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80010</xdr:rowOff>
    </xdr:from>
    <xdr:to>
      <xdr:col>55</xdr:col>
      <xdr:colOff>0</xdr:colOff>
      <xdr:row>61</xdr:row>
      <xdr:rowOff>87630</xdr:rowOff>
    </xdr:to>
    <xdr:cxnSp macro="">
      <xdr:nvCxnSpPr>
        <xdr:cNvPr id="206" name="直線コネクタ 205"/>
        <xdr:cNvCxnSpPr/>
      </xdr:nvCxnSpPr>
      <xdr:spPr>
        <a:xfrm flipV="1">
          <a:off x="9639300" y="10538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07"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08"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129557</xdr:rowOff>
    </xdr:from>
    <xdr:ext cx="469744" cy="259045"/>
    <xdr:sp macro="" textlink="">
      <xdr:nvSpPr>
        <xdr:cNvPr id="209" name="n_1mainValue【体育館・プール】&#10;一人当たり面積"/>
        <xdr:cNvSpPr txBox="1"/>
      </xdr:nvSpPr>
      <xdr:spPr>
        <a:xfrm>
          <a:off x="9391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2" name="テキスト ボックス 22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2" name="テキスト ボックス 23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36" name="直線コネクタ 235"/>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37"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38" name="直線コネクタ 237"/>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39"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40" name="直線コネクタ 239"/>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41"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42" name="フローチャート: 判断 24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43" name="フローチャート: 判断 242"/>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44" name="フローチャート: 判断 243"/>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160382</xdr:rowOff>
    </xdr:from>
    <xdr:to>
      <xdr:col>24</xdr:col>
      <xdr:colOff>114300</xdr:colOff>
      <xdr:row>83</xdr:row>
      <xdr:rowOff>90532</xdr:rowOff>
    </xdr:to>
    <xdr:sp macro="" textlink="">
      <xdr:nvSpPr>
        <xdr:cNvPr id="250" name="楕円 249"/>
        <xdr:cNvSpPr/>
      </xdr:nvSpPr>
      <xdr:spPr>
        <a:xfrm>
          <a:off x="4584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11809</xdr:rowOff>
    </xdr:from>
    <xdr:ext cx="405111" cy="259045"/>
    <xdr:sp macro="" textlink="">
      <xdr:nvSpPr>
        <xdr:cNvPr id="251" name="【福祉施設】&#10;有形固定資産減価償却率該当値テキスト"/>
        <xdr:cNvSpPr txBox="1"/>
      </xdr:nvSpPr>
      <xdr:spPr>
        <a:xfrm>
          <a:off x="4673600" y="140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28121</xdr:rowOff>
    </xdr:from>
    <xdr:to>
      <xdr:col>20</xdr:col>
      <xdr:colOff>38100</xdr:colOff>
      <xdr:row>83</xdr:row>
      <xdr:rowOff>129721</xdr:rowOff>
    </xdr:to>
    <xdr:sp macro="" textlink="">
      <xdr:nvSpPr>
        <xdr:cNvPr id="252" name="楕円 251"/>
        <xdr:cNvSpPr/>
      </xdr:nvSpPr>
      <xdr:spPr>
        <a:xfrm>
          <a:off x="3746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39732</xdr:rowOff>
    </xdr:from>
    <xdr:to>
      <xdr:col>24</xdr:col>
      <xdr:colOff>63500</xdr:colOff>
      <xdr:row>83</xdr:row>
      <xdr:rowOff>78921</xdr:rowOff>
    </xdr:to>
    <xdr:cxnSp macro="">
      <xdr:nvCxnSpPr>
        <xdr:cNvPr id="253" name="直線コネクタ 252"/>
        <xdr:cNvCxnSpPr/>
      </xdr:nvCxnSpPr>
      <xdr:spPr>
        <a:xfrm flipV="1">
          <a:off x="3797300" y="1427008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89825</xdr:rowOff>
    </xdr:from>
    <xdr:ext cx="405111" cy="259045"/>
    <xdr:sp macro="" textlink="">
      <xdr:nvSpPr>
        <xdr:cNvPr id="254"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28683</xdr:rowOff>
    </xdr:from>
    <xdr:ext cx="405111" cy="259045"/>
    <xdr:sp macro="" textlink="">
      <xdr:nvSpPr>
        <xdr:cNvPr id="255"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146248</xdr:rowOff>
    </xdr:from>
    <xdr:ext cx="405111" cy="259045"/>
    <xdr:sp macro="" textlink="">
      <xdr:nvSpPr>
        <xdr:cNvPr id="256" name="n_1mainValue【福祉施設】&#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80" name="直線コネクタ 27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8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82" name="直線コネクタ 28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8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84" name="直線コネクタ 28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85"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86" name="フローチャート: 判断 285"/>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87" name="フローチャート: 判断 286"/>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288" name="フローチャート: 判断 287"/>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74930</xdr:rowOff>
    </xdr:from>
    <xdr:to>
      <xdr:col>55</xdr:col>
      <xdr:colOff>50800</xdr:colOff>
      <xdr:row>82</xdr:row>
      <xdr:rowOff>5080</xdr:rowOff>
    </xdr:to>
    <xdr:sp macro="" textlink="">
      <xdr:nvSpPr>
        <xdr:cNvPr id="294" name="楕円 293"/>
        <xdr:cNvSpPr/>
      </xdr:nvSpPr>
      <xdr:spPr>
        <a:xfrm>
          <a:off x="10426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97807</xdr:rowOff>
    </xdr:from>
    <xdr:ext cx="469744" cy="259045"/>
    <xdr:sp macro="" textlink="">
      <xdr:nvSpPr>
        <xdr:cNvPr id="295" name="【福祉施設】&#10;一人当たり面積該当値テキスト"/>
        <xdr:cNvSpPr txBox="1"/>
      </xdr:nvSpPr>
      <xdr:spPr>
        <a:xfrm>
          <a:off x="10515600"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296" name="楕円 295"/>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125730</xdr:rowOff>
    </xdr:from>
    <xdr:to>
      <xdr:col>55</xdr:col>
      <xdr:colOff>0</xdr:colOff>
      <xdr:row>81</xdr:row>
      <xdr:rowOff>133350</xdr:rowOff>
    </xdr:to>
    <xdr:cxnSp macro="">
      <xdr:nvCxnSpPr>
        <xdr:cNvPr id="297" name="直線コネクタ 296"/>
        <xdr:cNvCxnSpPr/>
      </xdr:nvCxnSpPr>
      <xdr:spPr>
        <a:xfrm flipV="1">
          <a:off x="9639300" y="14013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298"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128288</xdr:rowOff>
    </xdr:from>
    <xdr:ext cx="469744" cy="259045"/>
    <xdr:sp macro="" textlink="">
      <xdr:nvSpPr>
        <xdr:cNvPr id="299"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00" name="n_1mainValue【福祉施設】&#10;一人当たり面積"/>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1" name="テキスト ボックス 3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3" name="テキスト ボックス 3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1" name="テキスト ボックス 32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25" name="直線コネクタ 324"/>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26"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27" name="直線コネクタ 326"/>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28"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29" name="直線コネクタ 328"/>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162577</xdr:rowOff>
    </xdr:from>
    <xdr:ext cx="405111" cy="259045"/>
    <xdr:sp macro="" textlink="">
      <xdr:nvSpPr>
        <xdr:cNvPr id="330" name="【市民会館】&#10;有形固定資産減価償却率平均値テキスト"/>
        <xdr:cNvSpPr txBox="1"/>
      </xdr:nvSpPr>
      <xdr:spPr>
        <a:xfrm>
          <a:off x="4673600" y="1799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31" name="フローチャート: 判断 330"/>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32" name="フローチャート: 判断 331"/>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33" name="フローチャート: 判断 332"/>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53975</xdr:rowOff>
    </xdr:from>
    <xdr:to>
      <xdr:col>24</xdr:col>
      <xdr:colOff>114300</xdr:colOff>
      <xdr:row>108</xdr:row>
      <xdr:rowOff>155575</xdr:rowOff>
    </xdr:to>
    <xdr:sp macro="" textlink="">
      <xdr:nvSpPr>
        <xdr:cNvPr id="339" name="楕円 338"/>
        <xdr:cNvSpPr/>
      </xdr:nvSpPr>
      <xdr:spPr>
        <a:xfrm>
          <a:off x="45847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140352</xdr:rowOff>
    </xdr:from>
    <xdr:ext cx="405111" cy="259045"/>
    <xdr:sp macro="" textlink="">
      <xdr:nvSpPr>
        <xdr:cNvPr id="340" name="【市民会館】&#10;有形固定資産減価償却率該当値テキスト"/>
        <xdr:cNvSpPr txBox="1"/>
      </xdr:nvSpPr>
      <xdr:spPr>
        <a:xfrm>
          <a:off x="4673600" y="1848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76836</xdr:rowOff>
    </xdr:from>
    <xdr:to>
      <xdr:col>20</xdr:col>
      <xdr:colOff>38100</xdr:colOff>
      <xdr:row>109</xdr:row>
      <xdr:rowOff>6986</xdr:rowOff>
    </xdr:to>
    <xdr:sp macro="" textlink="">
      <xdr:nvSpPr>
        <xdr:cNvPr id="341" name="楕円 340"/>
        <xdr:cNvSpPr/>
      </xdr:nvSpPr>
      <xdr:spPr>
        <a:xfrm>
          <a:off x="3746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104775</xdr:rowOff>
    </xdr:from>
    <xdr:to>
      <xdr:col>24</xdr:col>
      <xdr:colOff>63500</xdr:colOff>
      <xdr:row>108</xdr:row>
      <xdr:rowOff>127636</xdr:rowOff>
    </xdr:to>
    <xdr:cxnSp macro="">
      <xdr:nvCxnSpPr>
        <xdr:cNvPr id="342" name="直線コネクタ 341"/>
        <xdr:cNvCxnSpPr/>
      </xdr:nvCxnSpPr>
      <xdr:spPr>
        <a:xfrm flipV="1">
          <a:off x="3797300" y="186213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105427</xdr:rowOff>
    </xdr:from>
    <xdr:ext cx="405111" cy="259045"/>
    <xdr:sp macro="" textlink="">
      <xdr:nvSpPr>
        <xdr:cNvPr id="343" name="n_1aveValue【市民会館】&#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29227</xdr:rowOff>
    </xdr:from>
    <xdr:ext cx="405111" cy="259045"/>
    <xdr:sp macro="" textlink="">
      <xdr:nvSpPr>
        <xdr:cNvPr id="344"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169563</xdr:rowOff>
    </xdr:from>
    <xdr:ext cx="405111" cy="259045"/>
    <xdr:sp macro="" textlink="">
      <xdr:nvSpPr>
        <xdr:cNvPr id="345" name="n_1mainValue【市民会館】&#10;有形固定資産減価償却率"/>
        <xdr:cNvSpPr txBox="1"/>
      </xdr:nvSpPr>
      <xdr:spPr>
        <a:xfrm>
          <a:off x="35820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6" name="直線コネクタ 3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7" name="テキスト ボックス 3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8" name="直線コネクタ 3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9" name="テキスト ボックス 3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0" name="直線コネクタ 3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1" name="テキスト ボックス 3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2" name="直線コネクタ 3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3" name="テキスト ボックス 3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4" name="直線コネクタ 3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5" name="テキスト ボックス 3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69" name="直線コネクタ 368"/>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7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71" name="直線コネクタ 37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72"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73" name="直線コネクタ 372"/>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374"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75" name="フローチャート: 判断 374"/>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76" name="フローチャート: 判断 37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77" name="フローチャート: 判断 376"/>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383" name="楕円 382"/>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137177</xdr:rowOff>
    </xdr:from>
    <xdr:ext cx="469744" cy="259045"/>
    <xdr:sp macro="" textlink="">
      <xdr:nvSpPr>
        <xdr:cNvPr id="384" name="【市民会館】&#10;一人当たり面積該当値テキスト"/>
        <xdr:cNvSpPr txBox="1"/>
      </xdr:nvSpPr>
      <xdr:spPr>
        <a:xfrm>
          <a:off x="10515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162561</xdr:rowOff>
    </xdr:from>
    <xdr:to>
      <xdr:col>50</xdr:col>
      <xdr:colOff>165100</xdr:colOff>
      <xdr:row>106</xdr:row>
      <xdr:rowOff>92711</xdr:rowOff>
    </xdr:to>
    <xdr:sp macro="" textlink="">
      <xdr:nvSpPr>
        <xdr:cNvPr id="385" name="楕円 384"/>
        <xdr:cNvSpPr/>
      </xdr:nvSpPr>
      <xdr:spPr>
        <a:xfrm>
          <a:off x="958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41911</xdr:rowOff>
    </xdr:to>
    <xdr:cxnSp macro="">
      <xdr:nvCxnSpPr>
        <xdr:cNvPr id="386" name="直線コネクタ 385"/>
        <xdr:cNvCxnSpPr/>
      </xdr:nvCxnSpPr>
      <xdr:spPr>
        <a:xfrm flipV="1">
          <a:off x="9639300" y="182118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387"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38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83838</xdr:rowOff>
    </xdr:from>
    <xdr:ext cx="469744" cy="259045"/>
    <xdr:sp macro="" textlink="">
      <xdr:nvSpPr>
        <xdr:cNvPr id="389" name="n_1mainValue【市民会館】&#10;一人当たり面積"/>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1" name="テキスト ボックス 400"/>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13" name="直線コネクタ 412"/>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14"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5" name="直線コネクタ 4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16"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17" name="直線コネクタ 416"/>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18" name="【一般廃棄物処理施設】&#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9" name="フローチャート: 判断 418"/>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20" name="フローチャート: 判断 419"/>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21" name="フローチャート: 判断 420"/>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427" name="楕円 426"/>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17162</xdr:rowOff>
    </xdr:from>
    <xdr:ext cx="405111" cy="259045"/>
    <xdr:sp macro="" textlink="">
      <xdr:nvSpPr>
        <xdr:cNvPr id="428" name="【一般廃棄物処理施設】&#10;有形固定資産減価償却率該当値テキスト"/>
        <xdr:cNvSpPr txBox="1"/>
      </xdr:nvSpPr>
      <xdr:spPr>
        <a:xfrm>
          <a:off x="16357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130175</xdr:rowOff>
    </xdr:from>
    <xdr:to>
      <xdr:col>81</xdr:col>
      <xdr:colOff>101600</xdr:colOff>
      <xdr:row>39</xdr:row>
      <xdr:rowOff>60325</xdr:rowOff>
    </xdr:to>
    <xdr:sp macro="" textlink="">
      <xdr:nvSpPr>
        <xdr:cNvPr id="429" name="楕円 428"/>
        <xdr:cNvSpPr/>
      </xdr:nvSpPr>
      <xdr:spPr>
        <a:xfrm>
          <a:off x="15430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89535</xdr:rowOff>
    </xdr:from>
    <xdr:to>
      <xdr:col>85</xdr:col>
      <xdr:colOff>127000</xdr:colOff>
      <xdr:row>39</xdr:row>
      <xdr:rowOff>9525</xdr:rowOff>
    </xdr:to>
    <xdr:cxnSp macro="">
      <xdr:nvCxnSpPr>
        <xdr:cNvPr id="430" name="直線コネクタ 429"/>
        <xdr:cNvCxnSpPr/>
      </xdr:nvCxnSpPr>
      <xdr:spPr>
        <a:xfrm flipV="1">
          <a:off x="15481300" y="660463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13987</xdr:rowOff>
    </xdr:from>
    <xdr:ext cx="405111" cy="259045"/>
    <xdr:sp macro="" textlink="">
      <xdr:nvSpPr>
        <xdr:cNvPr id="431" name="n_1aveValue【一般廃棄物処理施設】&#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32"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51452</xdr:rowOff>
    </xdr:from>
    <xdr:ext cx="405111" cy="259045"/>
    <xdr:sp macro="" textlink="">
      <xdr:nvSpPr>
        <xdr:cNvPr id="433" name="n_1mainValue【一般廃棄物処理施設】&#10;有形固定資産減価償却率"/>
        <xdr:cNvSpPr txBox="1"/>
      </xdr:nvSpPr>
      <xdr:spPr>
        <a:xfrm>
          <a:off x="15266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5" name="テキスト ボックス 44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7" name="テキスト ボックス 44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9" name="テキスト ボックス 44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1" name="テキスト ボックス 45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3" name="テキスト ボックス 45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5" name="テキスト ボックス 45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59" name="直線コネクタ 458"/>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60"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61" name="直線コネクタ 460"/>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62"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63" name="直線コネクタ 462"/>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64"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65" name="フローチャート: 判断 464"/>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66" name="フローチャート: 判断 465"/>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67" name="フローチャート: 判断 466"/>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157074</xdr:rowOff>
    </xdr:from>
    <xdr:to>
      <xdr:col>116</xdr:col>
      <xdr:colOff>114300</xdr:colOff>
      <xdr:row>33</xdr:row>
      <xdr:rowOff>87224</xdr:rowOff>
    </xdr:to>
    <xdr:sp macro="" textlink="">
      <xdr:nvSpPr>
        <xdr:cNvPr id="473" name="楕円 472"/>
        <xdr:cNvSpPr/>
      </xdr:nvSpPr>
      <xdr:spPr>
        <a:xfrm>
          <a:off x="22110700" y="56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110101</xdr:rowOff>
    </xdr:from>
    <xdr:ext cx="599010" cy="259045"/>
    <xdr:sp macro="" textlink="">
      <xdr:nvSpPr>
        <xdr:cNvPr id="474" name="【一般廃棄物処理施設】&#10;一人当たり有形固定資産（償却資産）額該当値テキスト"/>
        <xdr:cNvSpPr txBox="1"/>
      </xdr:nvSpPr>
      <xdr:spPr>
        <a:xfrm>
          <a:off x="22199600" y="559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163986</xdr:rowOff>
    </xdr:from>
    <xdr:to>
      <xdr:col>112</xdr:col>
      <xdr:colOff>38100</xdr:colOff>
      <xdr:row>33</xdr:row>
      <xdr:rowOff>94136</xdr:rowOff>
    </xdr:to>
    <xdr:sp macro="" textlink="">
      <xdr:nvSpPr>
        <xdr:cNvPr id="475" name="楕円 474"/>
        <xdr:cNvSpPr/>
      </xdr:nvSpPr>
      <xdr:spPr>
        <a:xfrm>
          <a:off x="21272500" y="56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36424</xdr:rowOff>
    </xdr:from>
    <xdr:to>
      <xdr:col>116</xdr:col>
      <xdr:colOff>63500</xdr:colOff>
      <xdr:row>33</xdr:row>
      <xdr:rowOff>43336</xdr:rowOff>
    </xdr:to>
    <xdr:cxnSp macro="">
      <xdr:nvCxnSpPr>
        <xdr:cNvPr id="476" name="直線コネクタ 475"/>
        <xdr:cNvCxnSpPr/>
      </xdr:nvCxnSpPr>
      <xdr:spPr>
        <a:xfrm flipV="1">
          <a:off x="21323300" y="5694274"/>
          <a:ext cx="8382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25119</xdr:rowOff>
    </xdr:from>
    <xdr:ext cx="534377" cy="259045"/>
    <xdr:sp macro="" textlink="">
      <xdr:nvSpPr>
        <xdr:cNvPr id="477" name="n_1aveValue【一般廃棄物処理施設】&#10;一人当たり有形固定資産（償却資産）額"/>
        <xdr:cNvSpPr txBox="1"/>
      </xdr:nvSpPr>
      <xdr:spPr>
        <a:xfrm>
          <a:off x="210434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478"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110663</xdr:rowOff>
    </xdr:from>
    <xdr:ext cx="599010" cy="259045"/>
    <xdr:sp macro="" textlink="">
      <xdr:nvSpPr>
        <xdr:cNvPr id="479" name="n_1mainValue【一般廃棄物処理施設】&#10;一人当たり有形固定資産（償却資産）額"/>
        <xdr:cNvSpPr txBox="1"/>
      </xdr:nvSpPr>
      <xdr:spPr>
        <a:xfrm>
          <a:off x="21011095" y="542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0" name="テキスト ボックス 4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1" name="直線コネクタ 4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2" name="テキスト ボックス 4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3" name="直線コネクタ 4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4" name="テキスト ボックス 4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5" name="直線コネクタ 4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6" name="テキスト ボックス 4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7" name="直線コネクタ 4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8" name="テキスト ボックス 4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0" name="テキスト ボックス 4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02" name="直線コネクタ 501"/>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03"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04" name="直線コネクタ 503"/>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05"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06" name="直線コネクタ 505"/>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47515</xdr:rowOff>
    </xdr:from>
    <xdr:ext cx="405111" cy="259045"/>
    <xdr:sp macro="" textlink="">
      <xdr:nvSpPr>
        <xdr:cNvPr id="507" name="【保健センター・保健所】&#10;有形固定資産減価償却率平均値テキスト"/>
        <xdr:cNvSpPr txBox="1"/>
      </xdr:nvSpPr>
      <xdr:spPr>
        <a:xfrm>
          <a:off x="16357600" y="10163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08" name="フローチャート: 判断 507"/>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09" name="フローチャート: 判断 508"/>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10" name="フローチャート: 判断 509"/>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42926</xdr:rowOff>
    </xdr:from>
    <xdr:to>
      <xdr:col>85</xdr:col>
      <xdr:colOff>177800</xdr:colOff>
      <xdr:row>62</xdr:row>
      <xdr:rowOff>144526</xdr:rowOff>
    </xdr:to>
    <xdr:sp macro="" textlink="">
      <xdr:nvSpPr>
        <xdr:cNvPr id="516" name="楕円 515"/>
        <xdr:cNvSpPr/>
      </xdr:nvSpPr>
      <xdr:spPr>
        <a:xfrm>
          <a:off x="162687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21353</xdr:rowOff>
    </xdr:from>
    <xdr:ext cx="405111" cy="259045"/>
    <xdr:sp macro="" textlink="">
      <xdr:nvSpPr>
        <xdr:cNvPr id="517" name="【保健センター・保健所】&#10;有形固定資産減価償却率該当値テキスト"/>
        <xdr:cNvSpPr txBox="1"/>
      </xdr:nvSpPr>
      <xdr:spPr>
        <a:xfrm>
          <a:off x="16357600" y="106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518" name="楕円 517"/>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93726</xdr:rowOff>
    </xdr:from>
    <xdr:to>
      <xdr:col>85</xdr:col>
      <xdr:colOff>127000</xdr:colOff>
      <xdr:row>62</xdr:row>
      <xdr:rowOff>114300</xdr:rowOff>
    </xdr:to>
    <xdr:cxnSp macro="">
      <xdr:nvCxnSpPr>
        <xdr:cNvPr id="519" name="直線コネクタ 518"/>
        <xdr:cNvCxnSpPr/>
      </xdr:nvCxnSpPr>
      <xdr:spPr>
        <a:xfrm flipV="1">
          <a:off x="15481300" y="1072362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20"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21"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522"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3" name="直線コネクタ 5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4" name="テキスト ボックス 5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5" name="直線コネクタ 5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6" name="テキスト ボックス 5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7" name="直線コネクタ 5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8" name="テキスト ボックス 5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9" name="直線コネクタ 5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0" name="テキスト ボックス 5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44" name="直線コネクタ 543"/>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45"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46" name="直線コネクタ 545"/>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8" name="直線コネクタ 54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49"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50" name="フローチャート: 判断 549"/>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51" name="フローチャート: 判断 550"/>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52" name="フローチャート: 判断 55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558" name="楕円 557"/>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559" name="【保健センター・保健所】&#10;一人当たり面積該当値テキスト"/>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560" name="楕円 559"/>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561" name="直線コネクタ 560"/>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62"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63"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564"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5" name="テキスト ボックス 57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7" name="テキスト ボックス 57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7" name="テキスト ボックス 58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9" name="テキスト ボックス 5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91" name="直線コネクタ 590"/>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92"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93" name="直線コネクタ 592"/>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9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95" name="直線コネクタ 59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3646</xdr:rowOff>
    </xdr:from>
    <xdr:ext cx="405111" cy="259045"/>
    <xdr:sp macro="" textlink="">
      <xdr:nvSpPr>
        <xdr:cNvPr id="596" name="【消防施設】&#10;有形固定資産減価償却率平均値テキスト"/>
        <xdr:cNvSpPr txBox="1"/>
      </xdr:nvSpPr>
      <xdr:spPr>
        <a:xfrm>
          <a:off x="16357600" y="1389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97" name="フローチャート: 判断 596"/>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98" name="フローチャート: 判断 59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599" name="フローチャート: 判断 598"/>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44450</xdr:rowOff>
    </xdr:from>
    <xdr:to>
      <xdr:col>85</xdr:col>
      <xdr:colOff>177800</xdr:colOff>
      <xdr:row>85</xdr:row>
      <xdr:rowOff>146050</xdr:rowOff>
    </xdr:to>
    <xdr:sp macro="" textlink="">
      <xdr:nvSpPr>
        <xdr:cNvPr id="605" name="楕円 604"/>
        <xdr:cNvSpPr/>
      </xdr:nvSpPr>
      <xdr:spPr>
        <a:xfrm>
          <a:off x="16268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22877</xdr:rowOff>
    </xdr:from>
    <xdr:ext cx="405111" cy="259045"/>
    <xdr:sp macro="" textlink="">
      <xdr:nvSpPr>
        <xdr:cNvPr id="606" name="【消防施設】&#10;有形固定資産減価償却率該当値テキスト"/>
        <xdr:cNvSpPr txBox="1"/>
      </xdr:nvSpPr>
      <xdr:spPr>
        <a:xfrm>
          <a:off x="16357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96701</xdr:rowOff>
    </xdr:from>
    <xdr:to>
      <xdr:col>81</xdr:col>
      <xdr:colOff>101600</xdr:colOff>
      <xdr:row>86</xdr:row>
      <xdr:rowOff>26851</xdr:rowOff>
    </xdr:to>
    <xdr:sp macro="" textlink="">
      <xdr:nvSpPr>
        <xdr:cNvPr id="607" name="楕円 606"/>
        <xdr:cNvSpPr/>
      </xdr:nvSpPr>
      <xdr:spPr>
        <a:xfrm>
          <a:off x="15430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95250</xdr:rowOff>
    </xdr:from>
    <xdr:to>
      <xdr:col>85</xdr:col>
      <xdr:colOff>127000</xdr:colOff>
      <xdr:row>85</xdr:row>
      <xdr:rowOff>147501</xdr:rowOff>
    </xdr:to>
    <xdr:cxnSp macro="">
      <xdr:nvCxnSpPr>
        <xdr:cNvPr id="608" name="直線コネクタ 607"/>
        <xdr:cNvCxnSpPr/>
      </xdr:nvCxnSpPr>
      <xdr:spPr>
        <a:xfrm flipV="1">
          <a:off x="15481300" y="146685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09" name="n_1aveValue【消防施設】&#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10"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17978</xdr:rowOff>
    </xdr:from>
    <xdr:ext cx="405111" cy="259045"/>
    <xdr:sp macro="" textlink="">
      <xdr:nvSpPr>
        <xdr:cNvPr id="611" name="n_1mainValue【消防施設】&#10;有形固定資産減価償却率"/>
        <xdr:cNvSpPr txBox="1"/>
      </xdr:nvSpPr>
      <xdr:spPr>
        <a:xfrm>
          <a:off x="152660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35" name="直線コネクタ 634"/>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36"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37" name="直線コネクタ 63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38"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39" name="直線コネクタ 638"/>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40"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41" name="フローチャート: 判断 640"/>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42" name="フローチャート: 判断 641"/>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43" name="フローチャート: 判断 642"/>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4" name="テキスト ボックス 6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649" name="楕円 648"/>
        <xdr:cNvSpPr/>
      </xdr:nvSpPr>
      <xdr:spPr>
        <a:xfrm>
          <a:off x="22110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121938</xdr:rowOff>
    </xdr:from>
    <xdr:ext cx="469744" cy="259045"/>
    <xdr:sp macro="" textlink="">
      <xdr:nvSpPr>
        <xdr:cNvPr id="650" name="【消防施設】&#10;一人当たり面積該当値テキスト"/>
        <xdr:cNvSpPr txBox="1"/>
      </xdr:nvSpPr>
      <xdr:spPr>
        <a:xfrm>
          <a:off x="22199600"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143511</xdr:rowOff>
    </xdr:from>
    <xdr:to>
      <xdr:col>112</xdr:col>
      <xdr:colOff>38100</xdr:colOff>
      <xdr:row>84</xdr:row>
      <xdr:rowOff>73661</xdr:rowOff>
    </xdr:to>
    <xdr:sp macro="" textlink="">
      <xdr:nvSpPr>
        <xdr:cNvPr id="651" name="楕円 650"/>
        <xdr:cNvSpPr/>
      </xdr:nvSpPr>
      <xdr:spPr>
        <a:xfrm>
          <a:off x="21272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22861</xdr:rowOff>
    </xdr:from>
    <xdr:to>
      <xdr:col>116</xdr:col>
      <xdr:colOff>63500</xdr:colOff>
      <xdr:row>84</xdr:row>
      <xdr:rowOff>22861</xdr:rowOff>
    </xdr:to>
    <xdr:cxnSp macro="">
      <xdr:nvCxnSpPr>
        <xdr:cNvPr id="652" name="直線コネクタ 651"/>
        <xdr:cNvCxnSpPr/>
      </xdr:nvCxnSpPr>
      <xdr:spPr>
        <a:xfrm>
          <a:off x="21323300" y="14424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53"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54"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64788</xdr:rowOff>
    </xdr:from>
    <xdr:ext cx="469744" cy="259045"/>
    <xdr:sp macro="" textlink="">
      <xdr:nvSpPr>
        <xdr:cNvPr id="655" name="n_1mainValue【消防施設】&#10;一人当たり面積"/>
        <xdr:cNvSpPr txBox="1"/>
      </xdr:nvSpPr>
      <xdr:spPr>
        <a:xfrm>
          <a:off x="210757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6" name="テキスト ボックス 6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7" name="直線コネクタ 6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8" name="テキスト ボックス 6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9" name="直線コネクタ 6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0" name="テキスト ボックス 6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1" name="直線コネクタ 6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2" name="テキスト ボックス 6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3" name="直線コネクタ 6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4" name="テキスト ボックス 6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5" name="直線コネクタ 6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6" name="テキスト ボックス 6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80" name="直線コネクタ 679"/>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81"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82" name="直線コネクタ 681"/>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83"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84" name="直線コネクタ 683"/>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685"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86" name="フローチャート: 判断 685"/>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87" name="フローチャート: 判断 68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688" name="フローチャート: 判断 687"/>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143511</xdr:rowOff>
    </xdr:from>
    <xdr:to>
      <xdr:col>85</xdr:col>
      <xdr:colOff>177800</xdr:colOff>
      <xdr:row>102</xdr:row>
      <xdr:rowOff>73661</xdr:rowOff>
    </xdr:to>
    <xdr:sp macro="" textlink="">
      <xdr:nvSpPr>
        <xdr:cNvPr id="694" name="楕円 693"/>
        <xdr:cNvSpPr/>
      </xdr:nvSpPr>
      <xdr:spPr>
        <a:xfrm>
          <a:off x="162687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58438</xdr:rowOff>
    </xdr:from>
    <xdr:ext cx="405111" cy="259045"/>
    <xdr:sp macro="" textlink="">
      <xdr:nvSpPr>
        <xdr:cNvPr id="695" name="【庁舎】&#10;有形固定資産減価償却率該当値テキスト"/>
        <xdr:cNvSpPr txBox="1"/>
      </xdr:nvSpPr>
      <xdr:spPr>
        <a:xfrm>
          <a:off x="16357600"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149225</xdr:rowOff>
    </xdr:from>
    <xdr:to>
      <xdr:col>81</xdr:col>
      <xdr:colOff>101600</xdr:colOff>
      <xdr:row>102</xdr:row>
      <xdr:rowOff>79375</xdr:rowOff>
    </xdr:to>
    <xdr:sp macro="" textlink="">
      <xdr:nvSpPr>
        <xdr:cNvPr id="696" name="楕円 695"/>
        <xdr:cNvSpPr/>
      </xdr:nvSpPr>
      <xdr:spPr>
        <a:xfrm>
          <a:off x="15430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22861</xdr:rowOff>
    </xdr:from>
    <xdr:to>
      <xdr:col>85</xdr:col>
      <xdr:colOff>127000</xdr:colOff>
      <xdr:row>102</xdr:row>
      <xdr:rowOff>28575</xdr:rowOff>
    </xdr:to>
    <xdr:cxnSp macro="">
      <xdr:nvCxnSpPr>
        <xdr:cNvPr id="697" name="直線コネクタ 696"/>
        <xdr:cNvCxnSpPr/>
      </xdr:nvCxnSpPr>
      <xdr:spPr>
        <a:xfrm flipV="1">
          <a:off x="15481300" y="175107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698"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145432</xdr:rowOff>
    </xdr:from>
    <xdr:ext cx="405111" cy="259045"/>
    <xdr:sp macro="" textlink="">
      <xdr:nvSpPr>
        <xdr:cNvPr id="699"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95902</xdr:rowOff>
    </xdr:from>
    <xdr:ext cx="405111" cy="259045"/>
    <xdr:sp macro="" textlink="">
      <xdr:nvSpPr>
        <xdr:cNvPr id="700" name="n_1mainValue【庁舎】&#10;有形固定資産減価償却率"/>
        <xdr:cNvSpPr txBox="1"/>
      </xdr:nvSpPr>
      <xdr:spPr>
        <a:xfrm>
          <a:off x="1526604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22" name="直線コネクタ 721"/>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23"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24" name="直線コネクタ 723"/>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25"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26" name="直線コネクタ 725"/>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27"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28" name="フローチャート: 判断 727"/>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29" name="フローチャート: 判断 728"/>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30" name="フローチャート: 判断 729"/>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xdr:rowOff>
    </xdr:from>
    <xdr:to>
      <xdr:col>116</xdr:col>
      <xdr:colOff>114300</xdr:colOff>
      <xdr:row>106</xdr:row>
      <xdr:rowOff>110998</xdr:rowOff>
    </xdr:to>
    <xdr:sp macro="" textlink="">
      <xdr:nvSpPr>
        <xdr:cNvPr id="736" name="楕円 735"/>
        <xdr:cNvSpPr/>
      </xdr:nvSpPr>
      <xdr:spPr>
        <a:xfrm>
          <a:off x="221107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159275</xdr:rowOff>
    </xdr:from>
    <xdr:ext cx="469744" cy="259045"/>
    <xdr:sp macro="" textlink="">
      <xdr:nvSpPr>
        <xdr:cNvPr id="737" name="【庁舎】&#10;一人当たり面積該当値テキスト"/>
        <xdr:cNvSpPr txBox="1"/>
      </xdr:nvSpPr>
      <xdr:spPr>
        <a:xfrm>
          <a:off x="22199600" y="181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11685</xdr:rowOff>
    </xdr:from>
    <xdr:to>
      <xdr:col>112</xdr:col>
      <xdr:colOff>38100</xdr:colOff>
      <xdr:row>106</xdr:row>
      <xdr:rowOff>113285</xdr:rowOff>
    </xdr:to>
    <xdr:sp macro="" textlink="">
      <xdr:nvSpPr>
        <xdr:cNvPr id="738" name="楕円 737"/>
        <xdr:cNvSpPr/>
      </xdr:nvSpPr>
      <xdr:spPr>
        <a:xfrm>
          <a:off x="21272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60198</xdr:rowOff>
    </xdr:from>
    <xdr:to>
      <xdr:col>116</xdr:col>
      <xdr:colOff>63500</xdr:colOff>
      <xdr:row>106</xdr:row>
      <xdr:rowOff>62485</xdr:rowOff>
    </xdr:to>
    <xdr:cxnSp macro="">
      <xdr:nvCxnSpPr>
        <xdr:cNvPr id="739" name="直線コネクタ 738"/>
        <xdr:cNvCxnSpPr/>
      </xdr:nvCxnSpPr>
      <xdr:spPr>
        <a:xfrm flipV="1">
          <a:off x="21323300" y="182338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40"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741"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104412</xdr:rowOff>
    </xdr:from>
    <xdr:ext cx="469744" cy="259045"/>
    <xdr:sp macro="" textlink="">
      <xdr:nvSpPr>
        <xdr:cNvPr id="742" name="n_1mainValue【庁舎】&#10;一人当たり面積"/>
        <xdr:cNvSpPr txBox="1"/>
      </xdr:nvSpPr>
      <xdr:spPr>
        <a:xfrm>
          <a:off x="210757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上記の当市指数は、有形固定資産額（非償却資産の土地等含む）を基に算出されているが、当市指数を他市同様、有形固定資産額（償却資産）を基に算出した場合は以下のようになる。</a:t>
          </a:r>
        </a:p>
        <a:p>
          <a:r>
            <a:rPr kumimoji="1" lang="ja-JP" altLang="en-US" sz="1000">
              <a:latin typeface="ＭＳ Ｐゴシック" panose="020B0600070205080204" pitchFamily="50" charset="-128"/>
              <a:ea typeface="ＭＳ Ｐゴシック" panose="020B0600070205080204" pitchFamily="50" charset="-128"/>
            </a:rPr>
            <a:t>有形固定資産減価償却率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図書館</a:t>
          </a:r>
          <a:r>
            <a:rPr kumimoji="1" lang="en-US" altLang="ja-JP" sz="1000">
              <a:latin typeface="ＭＳ Ｐゴシック" panose="020B0600070205080204" pitchFamily="50" charset="-128"/>
              <a:ea typeface="ＭＳ Ｐゴシック" panose="020B0600070205080204" pitchFamily="50" charset="-128"/>
            </a:rPr>
            <a:t>】H28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H29</a:t>
          </a:r>
          <a:r>
            <a:rPr kumimoji="1" lang="ja-JP" altLang="en-US" sz="1000">
              <a:latin typeface="ＭＳ Ｐゴシック" panose="020B0600070205080204" pitchFamily="50" charset="-128"/>
              <a:ea typeface="ＭＳ Ｐゴシック" panose="020B0600070205080204" pitchFamily="50" charset="-128"/>
            </a:rPr>
            <a:t>：同値、</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体育館・プール</a:t>
          </a:r>
          <a:r>
            <a:rPr kumimoji="1" lang="en-US" altLang="ja-JP" sz="1000">
              <a:latin typeface="ＭＳ Ｐゴシック" panose="020B0600070205080204" pitchFamily="50" charset="-128"/>
              <a:ea typeface="ＭＳ Ｐゴシック" panose="020B0600070205080204" pitchFamily="50" charset="-128"/>
            </a:rPr>
            <a:t>】H28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H29</a:t>
          </a:r>
          <a:r>
            <a:rPr kumimoji="1" lang="ja-JP" altLang="en-US" sz="1000">
              <a:latin typeface="ＭＳ Ｐゴシック" panose="020B0600070205080204" pitchFamily="50" charset="-128"/>
              <a:ea typeface="ＭＳ Ｐゴシック" panose="020B0600070205080204" pitchFamily="50" charset="-128"/>
            </a:rPr>
            <a:t>：同値、</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福祉施設</a:t>
          </a:r>
          <a:r>
            <a:rPr kumimoji="1" lang="en-US" altLang="ja-JP" sz="1000">
              <a:latin typeface="ＭＳ Ｐゴシック" panose="020B0600070205080204" pitchFamily="50" charset="-128"/>
              <a:ea typeface="ＭＳ Ｐゴシック" panose="020B0600070205080204" pitchFamily="50" charset="-128"/>
            </a:rPr>
            <a:t>】H28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70.7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H29</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72.1</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市民会館</a:t>
          </a:r>
          <a:r>
            <a:rPr kumimoji="1" lang="en-US" altLang="ja-JP" sz="1000">
              <a:latin typeface="ＭＳ Ｐゴシック" panose="020B0600070205080204" pitchFamily="50" charset="-128"/>
              <a:ea typeface="ＭＳ Ｐゴシック" panose="020B0600070205080204" pitchFamily="50" charset="-128"/>
            </a:rPr>
            <a:t>】H28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34.3</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H29</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36.3</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一般廃棄物処理施設</a:t>
          </a:r>
          <a:r>
            <a:rPr kumimoji="1" lang="en-US" altLang="ja-JP" sz="1000">
              <a:latin typeface="ＭＳ Ｐゴシック" panose="020B0600070205080204" pitchFamily="50" charset="-128"/>
              <a:ea typeface="ＭＳ Ｐゴシック" panose="020B0600070205080204" pitchFamily="50" charset="-128"/>
            </a:rPr>
            <a:t>】H28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33.6</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H29</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39.3</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保健センター・保健所</a:t>
          </a:r>
          <a:r>
            <a:rPr kumimoji="1" lang="en-US" altLang="ja-JP" sz="1000">
              <a:latin typeface="ＭＳ Ｐゴシック" panose="020B0600070205080204" pitchFamily="50" charset="-128"/>
              <a:ea typeface="ＭＳ Ｐゴシック" panose="020B0600070205080204" pitchFamily="50" charset="-128"/>
            </a:rPr>
            <a:t>】H28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62.0</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H29</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63.5</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消防施設</a:t>
          </a:r>
          <a:r>
            <a:rPr kumimoji="1" lang="en-US" altLang="ja-JP" sz="1000">
              <a:latin typeface="ＭＳ Ｐゴシック" panose="020B0600070205080204" pitchFamily="50" charset="-128"/>
              <a:ea typeface="ＭＳ Ｐゴシック" panose="020B0600070205080204" pitchFamily="50" charset="-128"/>
            </a:rPr>
            <a:t>】H28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47.7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H29</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49.8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庁舎</a:t>
          </a:r>
          <a:r>
            <a:rPr kumimoji="1" lang="en-US" altLang="ja-JP" sz="1000">
              <a:latin typeface="ＭＳ Ｐゴシック" panose="020B0600070205080204" pitchFamily="50" charset="-128"/>
              <a:ea typeface="ＭＳ Ｐゴシック" panose="020B0600070205080204" pitchFamily="50" charset="-128"/>
            </a:rPr>
            <a:t>】H28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95.9</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H29</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96.2</a:t>
          </a:r>
        </a:p>
        <a:p>
          <a:r>
            <a:rPr kumimoji="1" lang="ja-JP" altLang="en-US" sz="1000">
              <a:latin typeface="ＭＳ Ｐゴシック" panose="020B0600070205080204" pitchFamily="50" charset="-128"/>
              <a:ea typeface="ＭＳ Ｐゴシック" panose="020B0600070205080204" pitchFamily="50" charset="-128"/>
            </a:rPr>
            <a:t>一人当たり有形固定資産（償却資産）額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一般廃棄物処理施設</a:t>
          </a:r>
          <a:r>
            <a:rPr kumimoji="1" lang="en-US" altLang="ja-JP" sz="1000">
              <a:latin typeface="ＭＳ Ｐゴシック" panose="020B0600070205080204" pitchFamily="50" charset="-128"/>
              <a:ea typeface="ＭＳ Ｐゴシック" panose="020B0600070205080204" pitchFamily="50" charset="-128"/>
            </a:rPr>
            <a:t>】H28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124,079</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H29</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124,618</a:t>
          </a:r>
        </a:p>
        <a:p>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先述の前提に基づいて類似団体と比べると、有形固定資産減価償却率が特に高くなっているのは庁舎で、建築後</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年以上を経過しており、老朽化が著しい。令和元年度に新庁舎建設に向け、</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ヵ年継続事業により新庁舎の基本設計・実施設計を行う予定であり、新庁舎建設後は、数値の改善が見込まれる。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一方、特に低くなっているのは体育館・プールであり、これは</a:t>
          </a:r>
          <a:r>
            <a:rPr kumimoji="1" lang="en-US" altLang="ja-JP" sz="1000">
              <a:latin typeface="ＭＳ Ｐゴシック" panose="020B0600070205080204" pitchFamily="50" charset="-128"/>
              <a:ea typeface="ＭＳ Ｐゴシック" panose="020B0600070205080204" pitchFamily="50" charset="-128"/>
            </a:rPr>
            <a:t>H21</a:t>
          </a:r>
          <a:r>
            <a:rPr kumimoji="1" lang="ja-JP" altLang="en-US" sz="1000">
              <a:latin typeface="ＭＳ Ｐゴシック" panose="020B0600070205080204" pitchFamily="50" charset="-128"/>
              <a:ea typeface="ＭＳ Ｐゴシック" panose="020B0600070205080204" pitchFamily="50" charset="-128"/>
            </a:rPr>
            <a:t>年度に防府市スポーツセンター体育館が完成したことが影響している。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現在、市庁舎の建設などをはじめ多くの公共施設等の老朽化が進んでおり、今後一斉に更新時期を迎えることが予測されるため、ライフサイクルコストの縮減や事業実施の適正化を図る。</a:t>
          </a:r>
        </a:p>
        <a:p>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116,665
115,567
189.37
42,886,058
41,264,034
1,211,173
23,293,826
39,250,352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地方消費税交付金や算定基準となる市税の増などにより、基準財政収入額が増加したものの基準財政需要額も増加したことにより比率が同値となった。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％下回り、今後も市税収入等の歳入の確保に努める。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4" name="直線コネクタ 73"/>
        <xdr:cNvCxnSpPr/>
      </xdr:nvCxnSpPr>
      <xdr:spPr>
        <a:xfrm flipV="1">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127907</xdr:rowOff>
    </xdr:to>
    <xdr:cxnSp macro="">
      <xdr:nvCxnSpPr>
        <xdr:cNvPr id="77" name="直線コネクタ 76"/>
        <xdr:cNvCxnSpPr/>
      </xdr:nvCxnSpPr>
      <xdr:spPr>
        <a:xfrm flipV="1">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については、市税や地方交付税の減などにより減少しており、経常経費充当一般財源については、児童福祉に係る扶助費やごみ処理施設整備における元金償還の開始による公債費の増により増加しており、経常収支比率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％高い数値となっており、少子高齢化に伴う社会保障経費は今後も増加が予想されるため、全ての事業についてゼロベースでの見直しを行い、歳入に応じた歳出構造へ転換を図ることが必要となる。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66</xdr:row>
      <xdr:rowOff>34290</xdr:rowOff>
    </xdr:to>
    <xdr:cxnSp macro="">
      <xdr:nvCxnSpPr>
        <xdr:cNvPr id="130" name="直線コネクタ 129"/>
        <xdr:cNvCxnSpPr/>
      </xdr:nvCxnSpPr>
      <xdr:spPr>
        <a:xfrm>
          <a:off x="4114800" y="1103630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63500</xdr:rowOff>
    </xdr:to>
    <xdr:cxnSp macro="">
      <xdr:nvCxnSpPr>
        <xdr:cNvPr id="133" name="直線コネクタ 132"/>
        <xdr:cNvCxnSpPr/>
      </xdr:nvCxnSpPr>
      <xdr:spPr>
        <a:xfrm>
          <a:off x="3225800" y="1097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3175</xdr:rowOff>
    </xdr:to>
    <xdr:cxnSp macro="">
      <xdr:nvCxnSpPr>
        <xdr:cNvPr id="136" name="直線コネクタ 135"/>
        <xdr:cNvCxnSpPr/>
      </xdr:nvCxnSpPr>
      <xdr:spPr>
        <a:xfrm>
          <a:off x="2336800" y="10939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96203</xdr:rowOff>
    </xdr:from>
    <xdr:to>
      <xdr:col>11</xdr:col>
      <xdr:colOff>31750</xdr:colOff>
      <xdr:row>63</xdr:row>
      <xdr:rowOff>138430</xdr:rowOff>
    </xdr:to>
    <xdr:cxnSp macro="">
      <xdr:nvCxnSpPr>
        <xdr:cNvPr id="139" name="直線コネクタ 138"/>
        <xdr:cNvCxnSpPr/>
      </xdr:nvCxnSpPr>
      <xdr:spPr>
        <a:xfrm>
          <a:off x="1447800" y="108975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1" name="テキスト ボックス 140"/>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43" name="テキスト ボックス 142"/>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49" name="楕円 148"/>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50817</xdr:rowOff>
    </xdr:from>
    <xdr:ext cx="762000" cy="259045"/>
    <xdr:sp macro="" textlink="">
      <xdr:nvSpPr>
        <xdr:cNvPr id="150" name="財政構造の弾力性該当値テキスト"/>
        <xdr:cNvSpPr txBox="1"/>
      </xdr:nvSpPr>
      <xdr:spPr>
        <a:xfrm>
          <a:off x="5041900" y="1119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1" name="楕円 150"/>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2" name="テキスト ボックス 151"/>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3" name="楕円 152"/>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38752</xdr:rowOff>
    </xdr:from>
    <xdr:ext cx="762000" cy="259045"/>
    <xdr:sp macro="" textlink="">
      <xdr:nvSpPr>
        <xdr:cNvPr id="154" name="テキスト ボックス 153"/>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5" name="楕円 154"/>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6" name="テキスト ボックス 155"/>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57" name="楕円 156"/>
        <xdr:cNvSpPr/>
      </xdr:nvSpPr>
      <xdr:spPr>
        <a:xfrm>
          <a:off x="1397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58" name="テキスト ボックス 157"/>
        <xdr:cNvSpPr txBox="1"/>
      </xdr:nvSpPr>
      <xdr:spPr>
        <a:xfrm>
          <a:off x="1066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退職手当の増などにより人件費は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％増加したが、マイナンバー制度対応のためのシステム改修に係る経費の減などにより物件費が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％減少したため、前年度と比べ、</a:t>
          </a:r>
          <a:r>
            <a:rPr kumimoji="1" lang="en-US" altLang="ja-JP" sz="1300">
              <a:latin typeface="ＭＳ Ｐゴシック" panose="020B0600070205080204" pitchFamily="50" charset="-128"/>
              <a:ea typeface="ＭＳ Ｐゴシック" panose="020B0600070205080204" pitchFamily="50" charset="-128"/>
            </a:rPr>
            <a:t>1,027</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9,866</a:t>
          </a:r>
          <a:r>
            <a:rPr kumimoji="1" lang="ja-JP" altLang="en-US" sz="1300">
              <a:latin typeface="ＭＳ Ｐゴシック" panose="020B0600070205080204" pitchFamily="50" charset="-128"/>
              <a:ea typeface="ＭＳ Ｐゴシック" panose="020B0600070205080204" pitchFamily="50" charset="-128"/>
            </a:rPr>
            <a:t>円低い水準にはあるが、引き続き、歳出予算の計画的な執行により、歳出削減に努める。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68292</xdr:rowOff>
    </xdr:from>
    <xdr:to>
      <xdr:col>23</xdr:col>
      <xdr:colOff>133350</xdr:colOff>
      <xdr:row>82</xdr:row>
      <xdr:rowOff>85993</xdr:rowOff>
    </xdr:to>
    <xdr:cxnSp macro="">
      <xdr:nvCxnSpPr>
        <xdr:cNvPr id="195" name="直線コネクタ 194"/>
        <xdr:cNvCxnSpPr/>
      </xdr:nvCxnSpPr>
      <xdr:spPr>
        <a:xfrm flipV="1">
          <a:off x="4114800" y="14127192"/>
          <a:ext cx="8382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79753</xdr:rowOff>
    </xdr:from>
    <xdr:to>
      <xdr:col>19</xdr:col>
      <xdr:colOff>133350</xdr:colOff>
      <xdr:row>82</xdr:row>
      <xdr:rowOff>85993</xdr:rowOff>
    </xdr:to>
    <xdr:cxnSp macro="">
      <xdr:nvCxnSpPr>
        <xdr:cNvPr id="198" name="直線コネクタ 197"/>
        <xdr:cNvCxnSpPr/>
      </xdr:nvCxnSpPr>
      <xdr:spPr>
        <a:xfrm>
          <a:off x="3225800" y="14138653"/>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8931</xdr:rowOff>
    </xdr:from>
    <xdr:to>
      <xdr:col>15</xdr:col>
      <xdr:colOff>82550</xdr:colOff>
      <xdr:row>82</xdr:row>
      <xdr:rowOff>79753</xdr:rowOff>
    </xdr:to>
    <xdr:cxnSp macro="">
      <xdr:nvCxnSpPr>
        <xdr:cNvPr id="201" name="直線コネクタ 200"/>
        <xdr:cNvCxnSpPr/>
      </xdr:nvCxnSpPr>
      <xdr:spPr>
        <a:xfrm>
          <a:off x="2336800" y="14067831"/>
          <a:ext cx="889000" cy="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58973</xdr:rowOff>
    </xdr:from>
    <xdr:to>
      <xdr:col>11</xdr:col>
      <xdr:colOff>31750</xdr:colOff>
      <xdr:row>82</xdr:row>
      <xdr:rowOff>8931</xdr:rowOff>
    </xdr:to>
    <xdr:cxnSp macro="">
      <xdr:nvCxnSpPr>
        <xdr:cNvPr id="204" name="直線コネクタ 203"/>
        <xdr:cNvCxnSpPr/>
      </xdr:nvCxnSpPr>
      <xdr:spPr>
        <a:xfrm>
          <a:off x="1447800" y="13946423"/>
          <a:ext cx="889000" cy="1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6" name="テキスト ボックス 205"/>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08" name="テキスト ボックス 207"/>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17492</xdr:rowOff>
    </xdr:from>
    <xdr:to>
      <xdr:col>23</xdr:col>
      <xdr:colOff>184150</xdr:colOff>
      <xdr:row>82</xdr:row>
      <xdr:rowOff>119092</xdr:rowOff>
    </xdr:to>
    <xdr:sp macro="" textlink="">
      <xdr:nvSpPr>
        <xdr:cNvPr id="214" name="楕円 213"/>
        <xdr:cNvSpPr/>
      </xdr:nvSpPr>
      <xdr:spPr>
        <a:xfrm>
          <a:off x="4902200" y="140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34019</xdr:rowOff>
    </xdr:from>
    <xdr:ext cx="762000" cy="259045"/>
    <xdr:sp macro="" textlink="">
      <xdr:nvSpPr>
        <xdr:cNvPr id="215" name="人件費・物件費等の状況該当値テキスト"/>
        <xdr:cNvSpPr txBox="1"/>
      </xdr:nvSpPr>
      <xdr:spPr>
        <a:xfrm>
          <a:off x="5041900" y="139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35193</xdr:rowOff>
    </xdr:from>
    <xdr:to>
      <xdr:col>19</xdr:col>
      <xdr:colOff>184150</xdr:colOff>
      <xdr:row>82</xdr:row>
      <xdr:rowOff>136793</xdr:rowOff>
    </xdr:to>
    <xdr:sp macro="" textlink="">
      <xdr:nvSpPr>
        <xdr:cNvPr id="216" name="楕円 215"/>
        <xdr:cNvSpPr/>
      </xdr:nvSpPr>
      <xdr:spPr>
        <a:xfrm>
          <a:off x="4064000" y="140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146970</xdr:rowOff>
    </xdr:from>
    <xdr:ext cx="736600" cy="259045"/>
    <xdr:sp macro="" textlink="">
      <xdr:nvSpPr>
        <xdr:cNvPr id="217" name="テキスト ボックス 216"/>
        <xdr:cNvSpPr txBox="1"/>
      </xdr:nvSpPr>
      <xdr:spPr>
        <a:xfrm>
          <a:off x="3733800" y="13862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28953</xdr:rowOff>
    </xdr:from>
    <xdr:to>
      <xdr:col>15</xdr:col>
      <xdr:colOff>133350</xdr:colOff>
      <xdr:row>82</xdr:row>
      <xdr:rowOff>130553</xdr:rowOff>
    </xdr:to>
    <xdr:sp macro="" textlink="">
      <xdr:nvSpPr>
        <xdr:cNvPr id="218" name="楕円 217"/>
        <xdr:cNvSpPr/>
      </xdr:nvSpPr>
      <xdr:spPr>
        <a:xfrm>
          <a:off x="3175000" y="140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140730</xdr:rowOff>
    </xdr:from>
    <xdr:ext cx="762000" cy="259045"/>
    <xdr:sp macro="" textlink="">
      <xdr:nvSpPr>
        <xdr:cNvPr id="219" name="テキスト ボックス 218"/>
        <xdr:cNvSpPr txBox="1"/>
      </xdr:nvSpPr>
      <xdr:spPr>
        <a:xfrm>
          <a:off x="2844800" y="1385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129581</xdr:rowOff>
    </xdr:from>
    <xdr:to>
      <xdr:col>11</xdr:col>
      <xdr:colOff>82550</xdr:colOff>
      <xdr:row>82</xdr:row>
      <xdr:rowOff>59731</xdr:rowOff>
    </xdr:to>
    <xdr:sp macro="" textlink="">
      <xdr:nvSpPr>
        <xdr:cNvPr id="220" name="楕円 219"/>
        <xdr:cNvSpPr/>
      </xdr:nvSpPr>
      <xdr:spPr>
        <a:xfrm>
          <a:off x="2286000" y="140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69908</xdr:rowOff>
    </xdr:from>
    <xdr:ext cx="762000" cy="259045"/>
    <xdr:sp macro="" textlink="">
      <xdr:nvSpPr>
        <xdr:cNvPr id="221" name="テキスト ボックス 220"/>
        <xdr:cNvSpPr txBox="1"/>
      </xdr:nvSpPr>
      <xdr:spPr>
        <a:xfrm>
          <a:off x="1955800" y="137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8173</xdr:rowOff>
    </xdr:from>
    <xdr:to>
      <xdr:col>7</xdr:col>
      <xdr:colOff>31750</xdr:colOff>
      <xdr:row>81</xdr:row>
      <xdr:rowOff>109773</xdr:rowOff>
    </xdr:to>
    <xdr:sp macro="" textlink="">
      <xdr:nvSpPr>
        <xdr:cNvPr id="222" name="楕円 221"/>
        <xdr:cNvSpPr/>
      </xdr:nvSpPr>
      <xdr:spPr>
        <a:xfrm>
          <a:off x="1397000" y="138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119950</xdr:rowOff>
    </xdr:from>
    <xdr:ext cx="762000" cy="259045"/>
    <xdr:sp macro="" textlink="">
      <xdr:nvSpPr>
        <xdr:cNvPr id="223" name="テキスト ボックス 222"/>
        <xdr:cNvSpPr txBox="1"/>
      </xdr:nvSpPr>
      <xdr:spPr>
        <a:xfrm>
          <a:off x="1066800" y="1366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類似団体平均に比べ、</a:t>
          </a:r>
          <a:r>
            <a:rPr kumimoji="1" lang="en-US" altLang="ja-JP" sz="1300">
              <a:solidFill>
                <a:srgbClr val="FF0000"/>
              </a:solidFill>
              <a:latin typeface="ＭＳ Ｐゴシック" panose="020B0600070205080204" pitchFamily="50" charset="-128"/>
              <a:ea typeface="ＭＳ Ｐゴシック" panose="020B0600070205080204" pitchFamily="50" charset="-128"/>
            </a:rPr>
            <a:t>0.3</a:t>
          </a:r>
          <a:r>
            <a:rPr kumimoji="1" lang="ja-JP" altLang="en-US" sz="1300">
              <a:solidFill>
                <a:srgbClr val="FF0000"/>
              </a:solidFill>
              <a:latin typeface="ＭＳ Ｐゴシック" panose="020B0600070205080204" pitchFamily="50" charset="-128"/>
              <a:ea typeface="ＭＳ Ｐゴシック" panose="020B0600070205080204" pitchFamily="50" charset="-128"/>
            </a:rPr>
            <a:t>％低い水準であり、今後も同水準を保てるよう、引き続き給与の適正化に努める。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en-US" altLang="ja-JP"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rgbClr val="FF0000"/>
              </a:solidFill>
              <a:latin typeface="ＭＳ Ｐゴシック" panose="020B0600070205080204" pitchFamily="50" charset="-128"/>
              <a:ea typeface="ＭＳ Ｐゴシック" panose="020B0600070205080204" pitchFamily="50" charset="-128"/>
            </a:rPr>
            <a:t>ラスパイレス指数は、引用元となる調査結果が未公表であるため前年度の数値を引用している。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7" name="直線コネクタ 256"/>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122766</xdr:rowOff>
    </xdr:to>
    <xdr:cxnSp macro="">
      <xdr:nvCxnSpPr>
        <xdr:cNvPr id="260" name="直線コネクタ 259"/>
        <xdr:cNvCxnSpPr/>
      </xdr:nvCxnSpPr>
      <xdr:spPr>
        <a:xfrm>
          <a:off x="15290800" y="144039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2116</xdr:rowOff>
    </xdr:to>
    <xdr:cxnSp macro="">
      <xdr:nvCxnSpPr>
        <xdr:cNvPr id="263" name="直線コネクタ 262"/>
        <xdr:cNvCxnSpPr/>
      </xdr:nvCxnSpPr>
      <xdr:spPr>
        <a:xfrm>
          <a:off x="14401800" y="143435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5" name="テキスト ボックス 264"/>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83609</xdr:rowOff>
    </xdr:from>
    <xdr:to>
      <xdr:col>68</xdr:col>
      <xdr:colOff>152400</xdr:colOff>
      <xdr:row>83</xdr:row>
      <xdr:rowOff>113241</xdr:rowOff>
    </xdr:to>
    <xdr:cxnSp macro="">
      <xdr:nvCxnSpPr>
        <xdr:cNvPr id="266" name="直線コネクタ 265"/>
        <xdr:cNvCxnSpPr/>
      </xdr:nvCxnSpPr>
      <xdr:spPr>
        <a:xfrm>
          <a:off x="13512800" y="14142509"/>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8" name="テキスト ボックス 267"/>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17586</xdr:rowOff>
    </xdr:from>
    <xdr:ext cx="762000" cy="259045"/>
    <xdr:sp macro="" textlink="">
      <xdr:nvSpPr>
        <xdr:cNvPr id="270" name="テキスト ボックス 269"/>
        <xdr:cNvSpPr txBox="1"/>
      </xdr:nvSpPr>
      <xdr:spPr>
        <a:xfrm>
          <a:off x="131318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6" name="楕円 275"/>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7"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8" name="楕円 277"/>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9" name="テキスト ボックス 278"/>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0" name="楕円 279"/>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1" name="テキスト ボックス 280"/>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2" name="楕円 281"/>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3" name="テキスト ボックス 282"/>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32809</xdr:rowOff>
    </xdr:from>
    <xdr:to>
      <xdr:col>64</xdr:col>
      <xdr:colOff>152400</xdr:colOff>
      <xdr:row>82</xdr:row>
      <xdr:rowOff>134409</xdr:rowOff>
    </xdr:to>
    <xdr:sp macro="" textlink="">
      <xdr:nvSpPr>
        <xdr:cNvPr id="284" name="楕円 283"/>
        <xdr:cNvSpPr/>
      </xdr:nvSpPr>
      <xdr:spPr>
        <a:xfrm>
          <a:off x="13462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144586</xdr:rowOff>
    </xdr:from>
    <xdr:ext cx="762000" cy="259045"/>
    <xdr:sp macro="" textlink="">
      <xdr:nvSpPr>
        <xdr:cNvPr id="285" name="テキスト ボックス 284"/>
        <xdr:cNvSpPr txBox="1"/>
      </xdr:nvSpPr>
      <xdr:spPr>
        <a:xfrm>
          <a:off x="13131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人高い水準であり、前年度に比べ、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人増加しており、引き続き、定員適正化計画に基づいて、事務の民間委託や統廃合を実施し、定員の適正化に努める。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「定員管理の状況」の分子である職員数は、引用元となる調査結果が未公表であるため前年度の数値を引用している。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40957</xdr:rowOff>
    </xdr:to>
    <xdr:cxnSp macro="">
      <xdr:nvCxnSpPr>
        <xdr:cNvPr id="320" name="直線コネクタ 319"/>
        <xdr:cNvCxnSpPr/>
      </xdr:nvCxnSpPr>
      <xdr:spPr>
        <a:xfrm>
          <a:off x="16179800" y="1049337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xdr:rowOff>
    </xdr:from>
    <xdr:to>
      <xdr:col>77</xdr:col>
      <xdr:colOff>44450</xdr:colOff>
      <xdr:row>61</xdr:row>
      <xdr:rowOff>34925</xdr:rowOff>
    </xdr:to>
    <xdr:cxnSp macro="">
      <xdr:nvCxnSpPr>
        <xdr:cNvPr id="323" name="直線コネクタ 322"/>
        <xdr:cNvCxnSpPr/>
      </xdr:nvCxnSpPr>
      <xdr:spPr>
        <a:xfrm>
          <a:off x="15290800" y="10469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6773</xdr:rowOff>
    </xdr:from>
    <xdr:to>
      <xdr:col>72</xdr:col>
      <xdr:colOff>203200</xdr:colOff>
      <xdr:row>61</xdr:row>
      <xdr:rowOff>10795</xdr:rowOff>
    </xdr:to>
    <xdr:cxnSp macro="">
      <xdr:nvCxnSpPr>
        <xdr:cNvPr id="326" name="直線コネクタ 325"/>
        <xdr:cNvCxnSpPr/>
      </xdr:nvCxnSpPr>
      <xdr:spPr>
        <a:xfrm>
          <a:off x="14401800" y="104652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741</xdr:rowOff>
    </xdr:from>
    <xdr:to>
      <xdr:col>68</xdr:col>
      <xdr:colOff>152400</xdr:colOff>
      <xdr:row>61</xdr:row>
      <xdr:rowOff>6773</xdr:rowOff>
    </xdr:to>
    <xdr:cxnSp macro="">
      <xdr:nvCxnSpPr>
        <xdr:cNvPr id="329" name="直線コネクタ 328"/>
        <xdr:cNvCxnSpPr/>
      </xdr:nvCxnSpPr>
      <xdr:spPr>
        <a:xfrm>
          <a:off x="13512800" y="1045919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161607</xdr:rowOff>
    </xdr:from>
    <xdr:to>
      <xdr:col>81</xdr:col>
      <xdr:colOff>95250</xdr:colOff>
      <xdr:row>61</xdr:row>
      <xdr:rowOff>91757</xdr:rowOff>
    </xdr:to>
    <xdr:sp macro="" textlink="">
      <xdr:nvSpPr>
        <xdr:cNvPr id="339" name="楕円 338"/>
        <xdr:cNvSpPr/>
      </xdr:nvSpPr>
      <xdr:spPr>
        <a:xfrm>
          <a:off x="169672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133684</xdr:rowOff>
    </xdr:from>
    <xdr:ext cx="762000" cy="259045"/>
    <xdr:sp macro="" textlink="">
      <xdr:nvSpPr>
        <xdr:cNvPr id="340" name="定員管理の状況該当値テキスト"/>
        <xdr:cNvSpPr txBox="1"/>
      </xdr:nvSpPr>
      <xdr:spPr>
        <a:xfrm>
          <a:off x="17106900" y="1042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41" name="楕円 340"/>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42" name="テキスト ボックス 341"/>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131445</xdr:rowOff>
    </xdr:from>
    <xdr:to>
      <xdr:col>73</xdr:col>
      <xdr:colOff>44450</xdr:colOff>
      <xdr:row>61</xdr:row>
      <xdr:rowOff>61595</xdr:rowOff>
    </xdr:to>
    <xdr:sp macro="" textlink="">
      <xdr:nvSpPr>
        <xdr:cNvPr id="343" name="楕円 342"/>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44" name="テキスト ボックス 343"/>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127423</xdr:rowOff>
    </xdr:from>
    <xdr:to>
      <xdr:col>68</xdr:col>
      <xdr:colOff>203200</xdr:colOff>
      <xdr:row>61</xdr:row>
      <xdr:rowOff>57573</xdr:rowOff>
    </xdr:to>
    <xdr:sp macro="" textlink="">
      <xdr:nvSpPr>
        <xdr:cNvPr id="345" name="楕円 344"/>
        <xdr:cNvSpPr/>
      </xdr:nvSpPr>
      <xdr:spPr>
        <a:xfrm>
          <a:off x="14351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67750</xdr:rowOff>
    </xdr:from>
    <xdr:ext cx="762000" cy="259045"/>
    <xdr:sp macro="" textlink="">
      <xdr:nvSpPr>
        <xdr:cNvPr id="346" name="テキスト ボックス 345"/>
        <xdr:cNvSpPr txBox="1"/>
      </xdr:nvSpPr>
      <xdr:spPr>
        <a:xfrm>
          <a:off x="14020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121391</xdr:rowOff>
    </xdr:from>
    <xdr:to>
      <xdr:col>64</xdr:col>
      <xdr:colOff>152400</xdr:colOff>
      <xdr:row>61</xdr:row>
      <xdr:rowOff>51541</xdr:rowOff>
    </xdr:to>
    <xdr:sp macro="" textlink="">
      <xdr:nvSpPr>
        <xdr:cNvPr id="347" name="楕円 346"/>
        <xdr:cNvSpPr/>
      </xdr:nvSpPr>
      <xdr:spPr>
        <a:xfrm>
          <a:off x="134620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61718</xdr:rowOff>
    </xdr:from>
    <xdr:ext cx="762000" cy="259045"/>
    <xdr:sp macro="" textlink="">
      <xdr:nvSpPr>
        <xdr:cNvPr id="348" name="テキスト ボックス 347"/>
        <xdr:cNvSpPr txBox="1"/>
      </xdr:nvSpPr>
      <xdr:spPr>
        <a:xfrm>
          <a:off x="13131800" y="1017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元利償還金の増加などにより、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ヵ年平均の比率は、前年度に比べ、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％低く、良好な水準を維持している。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今後も償還と借入のバランスを考慮し、将来への負担を増やさないよう努める。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137583</xdr:rowOff>
    </xdr:to>
    <xdr:cxnSp macro="">
      <xdr:nvCxnSpPr>
        <xdr:cNvPr id="381" name="直線コネクタ 380"/>
        <xdr:cNvCxnSpPr/>
      </xdr:nvCxnSpPr>
      <xdr:spPr>
        <a:xfrm>
          <a:off x="16179800" y="68000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161713</xdr:rowOff>
    </xdr:to>
    <xdr:cxnSp macro="">
      <xdr:nvCxnSpPr>
        <xdr:cNvPr id="384" name="直線コネクタ 383"/>
        <xdr:cNvCxnSpPr/>
      </xdr:nvCxnSpPr>
      <xdr:spPr>
        <a:xfrm flipV="1">
          <a:off x="15290800" y="68000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14394</xdr:rowOff>
    </xdr:to>
    <xdr:cxnSp macro="">
      <xdr:nvCxnSpPr>
        <xdr:cNvPr id="387" name="直線コネクタ 386"/>
        <xdr:cNvCxnSpPr/>
      </xdr:nvCxnSpPr>
      <xdr:spPr>
        <a:xfrm flipV="1">
          <a:off x="14401800" y="68482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38523</xdr:rowOff>
    </xdr:to>
    <xdr:cxnSp macro="">
      <xdr:nvCxnSpPr>
        <xdr:cNvPr id="390" name="直線コネクタ 389"/>
        <xdr:cNvCxnSpPr/>
      </xdr:nvCxnSpPr>
      <xdr:spPr>
        <a:xfrm flipV="1">
          <a:off x="13512800" y="687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0" name="楕円 399"/>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1"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2" name="楕円 401"/>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3" name="テキスト ボックス 402"/>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4" name="楕円 403"/>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5" name="テキスト ボックス 404"/>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06" name="楕円 405"/>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07" name="テキスト ボックス 406"/>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8" name="楕円 407"/>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09" name="テキスト ボックス 408"/>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財政調整基金や減債基金残高の減等により充当可能基金額は減少し、都市計画税収見込の減により充当可能特定歳入も減少しているが、前年度に引き続き、比率なしとなっている。</a:t>
          </a: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1"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2" name="フローチャート: 判断 441"/>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3" name="フローチャート: 判断 442"/>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4" name="テキスト ボックス 443"/>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5" name="フローチャート: 判断 444"/>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6" name="テキスト ボックス 445"/>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47" name="フローチャート: 判断 446"/>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48" name="テキスト ボックス 447"/>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49" name="フローチャート: 判断 448"/>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0" name="テキスト ボックス 449"/>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116,665
115,567
189.37
42,886,058
41,264,034
1,211,173
23,293,826
39,250,352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退職人数の増に伴う退職手当の増加などより、前年度に比べ、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％高くなっていることから、今後も定員適正化計画の推進等により、人件費の抑制に努める。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101600</xdr:rowOff>
    </xdr:to>
    <xdr:cxnSp macro="">
      <xdr:nvCxnSpPr>
        <xdr:cNvPr id="66" name="直線コネクタ 65"/>
        <xdr:cNvCxnSpPr/>
      </xdr:nvCxnSpPr>
      <xdr:spPr>
        <a:xfrm>
          <a:off x="3987800" y="6451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127000</xdr:rowOff>
    </xdr:to>
    <xdr:cxnSp macro="">
      <xdr:nvCxnSpPr>
        <xdr:cNvPr id="69" name="直線コネクタ 68"/>
        <xdr:cNvCxnSpPr/>
      </xdr:nvCxnSpPr>
      <xdr:spPr>
        <a:xfrm flipV="1">
          <a:off x="3098800" y="6451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38100</xdr:rowOff>
    </xdr:from>
    <xdr:to>
      <xdr:col>15</xdr:col>
      <xdr:colOff>98425</xdr:colOff>
      <xdr:row>38</xdr:row>
      <xdr:rowOff>127000</xdr:rowOff>
    </xdr:to>
    <xdr:cxnSp macro="">
      <xdr:nvCxnSpPr>
        <xdr:cNvPr id="72" name="直線コネクタ 71"/>
        <xdr:cNvCxnSpPr/>
      </xdr:nvCxnSpPr>
      <xdr:spPr>
        <a:xfrm>
          <a:off x="2209800" y="6553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38100</xdr:rowOff>
    </xdr:from>
    <xdr:to>
      <xdr:col>11</xdr:col>
      <xdr:colOff>9525</xdr:colOff>
      <xdr:row>39</xdr:row>
      <xdr:rowOff>107950</xdr:rowOff>
    </xdr:to>
    <xdr:cxnSp macro="">
      <xdr:nvCxnSpPr>
        <xdr:cNvPr id="75" name="直線コネクタ 74"/>
        <xdr:cNvCxnSpPr/>
      </xdr:nvCxnSpPr>
      <xdr:spPr>
        <a:xfrm flipV="1">
          <a:off x="1320800" y="6553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85" name="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158750</xdr:rowOff>
    </xdr:from>
    <xdr:to>
      <xdr:col>11</xdr:col>
      <xdr:colOff>60325</xdr:colOff>
      <xdr:row>38</xdr:row>
      <xdr:rowOff>88900</xdr:rowOff>
    </xdr:to>
    <xdr:sp macro="" textlink="">
      <xdr:nvSpPr>
        <xdr:cNvPr id="91" name="楕円 90"/>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マイナンバー制度対応のためのシステム改修に係る経費の減少などにより、前年に比べ、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％高い水準にあるため、今後も既存事業の見直しや、より一層の経常経費の削減に努めていく。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97282</xdr:rowOff>
    </xdr:to>
    <xdr:cxnSp macro="">
      <xdr:nvCxnSpPr>
        <xdr:cNvPr id="125" name="直線コネクタ 124"/>
        <xdr:cNvCxnSpPr/>
      </xdr:nvCxnSpPr>
      <xdr:spPr>
        <a:xfrm flipV="1">
          <a:off x="15671800" y="29662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97282</xdr:rowOff>
    </xdr:to>
    <xdr:cxnSp macro="">
      <xdr:nvCxnSpPr>
        <xdr:cNvPr id="128" name="直線コネクタ 127"/>
        <xdr:cNvCxnSpPr/>
      </xdr:nvCxnSpPr>
      <xdr:spPr>
        <a:xfrm>
          <a:off x="14782800" y="2938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24130</xdr:rowOff>
    </xdr:to>
    <xdr:cxnSp macro="">
      <xdr:nvCxnSpPr>
        <xdr:cNvPr id="131" name="直線コネクタ 130"/>
        <xdr:cNvCxnSpPr/>
      </xdr:nvCxnSpPr>
      <xdr:spPr>
        <a:xfrm>
          <a:off x="13893800" y="2920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17</xdr:row>
      <xdr:rowOff>5842</xdr:rowOff>
    </xdr:to>
    <xdr:cxnSp macro="">
      <xdr:nvCxnSpPr>
        <xdr:cNvPr id="134" name="直線コネクタ 133"/>
        <xdr:cNvCxnSpPr/>
      </xdr:nvCxnSpPr>
      <xdr:spPr>
        <a:xfrm>
          <a:off x="13004800" y="27193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4" name="楕円 143"/>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5"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6" name="楕円 145"/>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7" name="テキスト ボックス 146"/>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50" name="楕円 149"/>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51" name="テキスト ボックス 150"/>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2" name="楕円 151"/>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3" name="テキスト ボックス 152"/>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臨時福祉給付金の減少があるものの、子どものための教育・保育給付事業の対象保育・幼稚園の増による増加や介護・訓練等給付事業の給付費の増による増加などにより、前年度に比べ、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％高くなっていることから、市税等の経常一般財源の確保に努めるとともに、既存事業の見直し等により、上昇傾向にある社会保障経費の抑制に努める。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60</xdr:row>
      <xdr:rowOff>12700</xdr:rowOff>
    </xdr:to>
    <xdr:cxnSp macro="">
      <xdr:nvCxnSpPr>
        <xdr:cNvPr id="186" name="直線コネクタ 185"/>
        <xdr:cNvCxnSpPr/>
      </xdr:nvCxnSpPr>
      <xdr:spPr>
        <a:xfrm>
          <a:off x="3987800" y="99758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58</xdr:row>
      <xdr:rowOff>31750</xdr:rowOff>
    </xdr:to>
    <xdr:cxnSp macro="">
      <xdr:nvCxnSpPr>
        <xdr:cNvPr id="189" name="直線コネクタ 188"/>
        <xdr:cNvCxnSpPr/>
      </xdr:nvCxnSpPr>
      <xdr:spPr>
        <a:xfrm>
          <a:off x="3098800" y="9747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146050</xdr:rowOff>
    </xdr:to>
    <xdr:cxnSp macro="">
      <xdr:nvCxnSpPr>
        <xdr:cNvPr id="192" name="直線コネクタ 191"/>
        <xdr:cNvCxnSpPr/>
      </xdr:nvCxnSpPr>
      <xdr:spPr>
        <a:xfrm>
          <a:off x="2209800" y="9613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56</xdr:row>
      <xdr:rowOff>12700</xdr:rowOff>
    </xdr:to>
    <xdr:cxnSp macro="">
      <xdr:nvCxnSpPr>
        <xdr:cNvPr id="195" name="直線コネクタ 194"/>
        <xdr:cNvCxnSpPr/>
      </xdr:nvCxnSpPr>
      <xdr:spPr>
        <a:xfrm>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5" name="楕円 204"/>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41927</xdr:rowOff>
    </xdr:from>
    <xdr:ext cx="762000" cy="259045"/>
    <xdr:sp macro="" textlink="">
      <xdr:nvSpPr>
        <xdr:cNvPr id="206" name="扶助費該当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7" name="楕円 206"/>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8" name="テキスト ボックス 207"/>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9" name="楕円 208"/>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0" name="テキスト ボックス 20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3" name="楕円 212"/>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4" name="テキスト ボックス 213"/>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介護保険事業特別会計繰出金や後期高齢者医療事業特別会計繰出金の増加などにより、前年度に比べ、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％高い水準にあることから、今後も引き続き特別会計の健全化に努め、普通会計の負担軽減を図る。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80735</xdr:rowOff>
    </xdr:to>
    <xdr:cxnSp macro="">
      <xdr:nvCxnSpPr>
        <xdr:cNvPr id="249" name="直線コネクタ 248"/>
        <xdr:cNvCxnSpPr/>
      </xdr:nvCxnSpPr>
      <xdr:spPr>
        <a:xfrm>
          <a:off x="15671800" y="9788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15422</xdr:rowOff>
    </xdr:to>
    <xdr:cxnSp macro="">
      <xdr:nvCxnSpPr>
        <xdr:cNvPr id="252" name="直線コネクタ 251"/>
        <xdr:cNvCxnSpPr/>
      </xdr:nvCxnSpPr>
      <xdr:spPr>
        <a:xfrm>
          <a:off x="14782800" y="974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143328</xdr:rowOff>
    </xdr:to>
    <xdr:cxnSp macro="">
      <xdr:nvCxnSpPr>
        <xdr:cNvPr id="255" name="直線コネクタ 254"/>
        <xdr:cNvCxnSpPr/>
      </xdr:nvCxnSpPr>
      <xdr:spPr>
        <a:xfrm>
          <a:off x="13893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7" name="テキスト ボックス 25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110672</xdr:rowOff>
    </xdr:to>
    <xdr:cxnSp macro="">
      <xdr:nvCxnSpPr>
        <xdr:cNvPr id="258" name="直線コネクタ 257"/>
        <xdr:cNvCxnSpPr/>
      </xdr:nvCxnSpPr>
      <xdr:spPr>
        <a:xfrm>
          <a:off x="13004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0" name="テキスト ボックス 259"/>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68" name="楕円 267"/>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69" name="その他該当値テキスト"/>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0" name="楕円 269"/>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50999</xdr:rowOff>
    </xdr:from>
    <xdr:ext cx="736600" cy="259045"/>
    <xdr:sp macro="" textlink="">
      <xdr:nvSpPr>
        <xdr:cNvPr id="271" name="テキスト ボックス 270"/>
        <xdr:cNvSpPr txBox="1"/>
      </xdr:nvSpPr>
      <xdr:spPr>
        <a:xfrm>
          <a:off x="15290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2" name="楕円 271"/>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73" name="テキスト ボックス 272"/>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4" name="楕円 273"/>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146249</xdr:rowOff>
    </xdr:from>
    <xdr:ext cx="762000" cy="259045"/>
    <xdr:sp macro="" textlink="">
      <xdr:nvSpPr>
        <xdr:cNvPr id="275" name="テキスト ボックス 274"/>
        <xdr:cNvSpPr txBox="1"/>
      </xdr:nvSpPr>
      <xdr:spPr>
        <a:xfrm>
          <a:off x="13512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76" name="楕円 275"/>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77" name="テキスト ボックス 276"/>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工場等設置奨励金の増加などにより、前年度に比べ、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％低い水準にあるものの、引き続き既存の補助金の見直しや、受益者負担の適正化に努めていく。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111760</xdr:rowOff>
    </xdr:from>
    <xdr:to>
      <xdr:col>82</xdr:col>
      <xdr:colOff>107950</xdr:colOff>
      <xdr:row>36</xdr:row>
      <xdr:rowOff>149860</xdr:rowOff>
    </xdr:to>
    <xdr:cxnSp macro="">
      <xdr:nvCxnSpPr>
        <xdr:cNvPr id="309" name="直線コネクタ 308"/>
        <xdr:cNvCxnSpPr/>
      </xdr:nvCxnSpPr>
      <xdr:spPr>
        <a:xfrm>
          <a:off x="15671800" y="6283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36</xdr:row>
      <xdr:rowOff>119380</xdr:rowOff>
    </xdr:to>
    <xdr:cxnSp macro="">
      <xdr:nvCxnSpPr>
        <xdr:cNvPr id="312" name="直線コネクタ 311"/>
        <xdr:cNvCxnSpPr/>
      </xdr:nvCxnSpPr>
      <xdr:spPr>
        <a:xfrm flipV="1">
          <a:off x="14782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119380</xdr:rowOff>
    </xdr:from>
    <xdr:to>
      <xdr:col>73</xdr:col>
      <xdr:colOff>180975</xdr:colOff>
      <xdr:row>36</xdr:row>
      <xdr:rowOff>142240</xdr:rowOff>
    </xdr:to>
    <xdr:cxnSp macro="">
      <xdr:nvCxnSpPr>
        <xdr:cNvPr id="315" name="直線コネクタ 314"/>
        <xdr:cNvCxnSpPr/>
      </xdr:nvCxnSpPr>
      <xdr:spPr>
        <a:xfrm flipV="1">
          <a:off x="13893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119380</xdr:rowOff>
    </xdr:from>
    <xdr:to>
      <xdr:col>69</xdr:col>
      <xdr:colOff>92075</xdr:colOff>
      <xdr:row>36</xdr:row>
      <xdr:rowOff>142240</xdr:rowOff>
    </xdr:to>
    <xdr:cxnSp macro="">
      <xdr:nvCxnSpPr>
        <xdr:cNvPr id="318" name="直線コネクタ 317"/>
        <xdr:cNvCxnSpPr/>
      </xdr:nvCxnSpPr>
      <xdr:spPr>
        <a:xfrm>
          <a:off x="13004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0" name="テキスト ボックス 31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2" name="テキスト ボックス 321"/>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8" name="楕円 327"/>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9"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60960</xdr:rowOff>
    </xdr:from>
    <xdr:to>
      <xdr:col>78</xdr:col>
      <xdr:colOff>120650</xdr:colOff>
      <xdr:row>36</xdr:row>
      <xdr:rowOff>162560</xdr:rowOff>
    </xdr:to>
    <xdr:sp macro="" textlink="">
      <xdr:nvSpPr>
        <xdr:cNvPr id="330" name="楕円 329"/>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1287</xdr:rowOff>
    </xdr:from>
    <xdr:ext cx="736600" cy="259045"/>
    <xdr:sp macro="" textlink="">
      <xdr:nvSpPr>
        <xdr:cNvPr id="331" name="テキスト ボックス 330"/>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68580</xdr:rowOff>
    </xdr:from>
    <xdr:to>
      <xdr:col>74</xdr:col>
      <xdr:colOff>31750</xdr:colOff>
      <xdr:row>36</xdr:row>
      <xdr:rowOff>170180</xdr:rowOff>
    </xdr:to>
    <xdr:sp macro="" textlink="">
      <xdr:nvSpPr>
        <xdr:cNvPr id="332" name="楕円 331"/>
        <xdr:cNvSpPr/>
      </xdr:nvSpPr>
      <xdr:spPr>
        <a:xfrm>
          <a:off x="1473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8907</xdr:rowOff>
    </xdr:from>
    <xdr:ext cx="762000" cy="259045"/>
    <xdr:sp macro="" textlink="">
      <xdr:nvSpPr>
        <xdr:cNvPr id="333" name="テキスト ボックス 332"/>
        <xdr:cNvSpPr txBox="1"/>
      </xdr:nvSpPr>
      <xdr:spPr>
        <a:xfrm>
          <a:off x="14401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91440</xdr:rowOff>
    </xdr:from>
    <xdr:to>
      <xdr:col>69</xdr:col>
      <xdr:colOff>142875</xdr:colOff>
      <xdr:row>37</xdr:row>
      <xdr:rowOff>21590</xdr:rowOff>
    </xdr:to>
    <xdr:sp macro="" textlink="">
      <xdr:nvSpPr>
        <xdr:cNvPr id="334" name="楕円 333"/>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35" name="テキスト ボックス 334"/>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36" name="楕円 335"/>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37" name="テキスト ボックス 336"/>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臨時財政対策債や一般廃棄物処理事業債の元金償還が増加したため、前年度に比べ、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％高くなっており、今後も臨時財政対策債等の元金償還が増加していくため、今後も償還と借入のバランスを考慮し、将来への負担増とならないよう努める。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138430</xdr:rowOff>
    </xdr:to>
    <xdr:cxnSp macro="">
      <xdr:nvCxnSpPr>
        <xdr:cNvPr id="367" name="直線コネクタ 366"/>
        <xdr:cNvCxnSpPr/>
      </xdr:nvCxnSpPr>
      <xdr:spPr>
        <a:xfrm>
          <a:off x="3987800" y="13266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65278</xdr:rowOff>
    </xdr:to>
    <xdr:cxnSp macro="">
      <xdr:nvCxnSpPr>
        <xdr:cNvPr id="370" name="直線コネクタ 369"/>
        <xdr:cNvCxnSpPr/>
      </xdr:nvCxnSpPr>
      <xdr:spPr>
        <a:xfrm>
          <a:off x="3098800" y="13257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101854</xdr:rowOff>
    </xdr:to>
    <xdr:cxnSp macro="">
      <xdr:nvCxnSpPr>
        <xdr:cNvPr id="373" name="直線コネクタ 372"/>
        <xdr:cNvCxnSpPr/>
      </xdr:nvCxnSpPr>
      <xdr:spPr>
        <a:xfrm flipV="1">
          <a:off x="2209800" y="132577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120142</xdr:rowOff>
    </xdr:to>
    <xdr:cxnSp macro="">
      <xdr:nvCxnSpPr>
        <xdr:cNvPr id="376" name="直線コネクタ 375"/>
        <xdr:cNvCxnSpPr/>
      </xdr:nvCxnSpPr>
      <xdr:spPr>
        <a:xfrm flipV="1">
          <a:off x="1320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6" name="楕円 385"/>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7"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8" name="楕円 387"/>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9" name="テキスト ボックス 388"/>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90" name="楕円 389"/>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91" name="テキスト ボックス 390"/>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92" name="楕円 391"/>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93" name="テキスト ボックス 392"/>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4" name="楕円 393"/>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95" name="テキスト ボックス 394"/>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退職手当の増などによる人件費の増加、子どものための教育・保育給付事業の対象保育・幼稚園の増による扶助費の増加などにより、前年度に比べ、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％高い水準にあることから、今後も事務処理コストの抑制や公共施設等マネジメントの推進などの行政経営改革に取り組み、経常経費の抑制に努める。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79</xdr:row>
      <xdr:rowOff>78994</xdr:rowOff>
    </xdr:to>
    <xdr:cxnSp macro="">
      <xdr:nvCxnSpPr>
        <xdr:cNvPr id="426" name="直線コネクタ 425"/>
        <xdr:cNvCxnSpPr/>
      </xdr:nvCxnSpPr>
      <xdr:spPr>
        <a:xfrm>
          <a:off x="15671800" y="134589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85852</xdr:rowOff>
    </xdr:to>
    <xdr:cxnSp macro="">
      <xdr:nvCxnSpPr>
        <xdr:cNvPr id="429" name="直線コネクタ 428"/>
        <xdr:cNvCxnSpPr/>
      </xdr:nvCxnSpPr>
      <xdr:spPr>
        <a:xfrm>
          <a:off x="14782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49276</xdr:rowOff>
    </xdr:to>
    <xdr:cxnSp macro="">
      <xdr:nvCxnSpPr>
        <xdr:cNvPr id="432" name="直線コネクタ 431"/>
        <xdr:cNvCxnSpPr/>
      </xdr:nvCxnSpPr>
      <xdr:spPr>
        <a:xfrm>
          <a:off x="13893800" y="133492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147574</xdr:rowOff>
    </xdr:to>
    <xdr:cxnSp macro="">
      <xdr:nvCxnSpPr>
        <xdr:cNvPr id="435" name="直線コネクタ 434"/>
        <xdr:cNvCxnSpPr/>
      </xdr:nvCxnSpPr>
      <xdr:spPr>
        <a:xfrm>
          <a:off x="13004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7" name="テキスト ボックス 436"/>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9" name="テキスト ボックス 438"/>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28194</xdr:rowOff>
    </xdr:from>
    <xdr:to>
      <xdr:col>82</xdr:col>
      <xdr:colOff>158750</xdr:colOff>
      <xdr:row>79</xdr:row>
      <xdr:rowOff>129794</xdr:rowOff>
    </xdr:to>
    <xdr:sp macro="" textlink="">
      <xdr:nvSpPr>
        <xdr:cNvPr id="445" name="楕円 444"/>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271</xdr:rowOff>
    </xdr:from>
    <xdr:ext cx="762000" cy="259045"/>
    <xdr:sp macro="" textlink="">
      <xdr:nvSpPr>
        <xdr:cNvPr id="446" name="公債費以外該当値テキスト"/>
        <xdr:cNvSpPr txBox="1"/>
      </xdr:nvSpPr>
      <xdr:spPr>
        <a:xfrm>
          <a:off x="16598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47" name="楕円 446"/>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48" name="テキスト ボックス 447"/>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9" name="楕円 448"/>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0" name="テキスト ボックス 449"/>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1" name="楕円 450"/>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2" name="テキスト ボックス 451"/>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3" name="楕円 452"/>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4" name="テキスト ボックス 453"/>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87224</xdr:rowOff>
    </xdr:from>
    <xdr:to>
      <xdr:col>29</xdr:col>
      <xdr:colOff>127000</xdr:colOff>
      <xdr:row>18</xdr:row>
      <xdr:rowOff>111512</xdr:rowOff>
    </xdr:to>
    <xdr:cxnSp macro="">
      <xdr:nvCxnSpPr>
        <xdr:cNvPr id="50" name="直線コネクタ 49"/>
        <xdr:cNvCxnSpPr/>
      </xdr:nvCxnSpPr>
      <xdr:spPr bwMode="auto">
        <a:xfrm flipV="1">
          <a:off x="5003800" y="3220949"/>
          <a:ext cx="647700" cy="2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97701</xdr:rowOff>
    </xdr:from>
    <xdr:to>
      <xdr:col>26</xdr:col>
      <xdr:colOff>50800</xdr:colOff>
      <xdr:row>18</xdr:row>
      <xdr:rowOff>111512</xdr:rowOff>
    </xdr:to>
    <xdr:cxnSp macro="">
      <xdr:nvCxnSpPr>
        <xdr:cNvPr id="53" name="直線コネクタ 52"/>
        <xdr:cNvCxnSpPr/>
      </xdr:nvCxnSpPr>
      <xdr:spPr bwMode="auto">
        <a:xfrm>
          <a:off x="4305300" y="3231426"/>
          <a:ext cx="6985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97701</xdr:rowOff>
    </xdr:from>
    <xdr:to>
      <xdr:col>22</xdr:col>
      <xdr:colOff>114300</xdr:colOff>
      <xdr:row>18</xdr:row>
      <xdr:rowOff>119894</xdr:rowOff>
    </xdr:to>
    <xdr:cxnSp macro="">
      <xdr:nvCxnSpPr>
        <xdr:cNvPr id="56" name="直線コネクタ 55"/>
        <xdr:cNvCxnSpPr/>
      </xdr:nvCxnSpPr>
      <xdr:spPr bwMode="auto">
        <a:xfrm flipV="1">
          <a:off x="3606800" y="3231426"/>
          <a:ext cx="698500" cy="2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119894</xdr:rowOff>
    </xdr:from>
    <xdr:to>
      <xdr:col>18</xdr:col>
      <xdr:colOff>177800</xdr:colOff>
      <xdr:row>18</xdr:row>
      <xdr:rowOff>138240</xdr:rowOff>
    </xdr:to>
    <xdr:cxnSp macro="">
      <xdr:nvCxnSpPr>
        <xdr:cNvPr id="59" name="直線コネクタ 58"/>
        <xdr:cNvCxnSpPr/>
      </xdr:nvCxnSpPr>
      <xdr:spPr bwMode="auto">
        <a:xfrm flipV="1">
          <a:off x="2908300" y="3253619"/>
          <a:ext cx="698500" cy="1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36424</xdr:rowOff>
    </xdr:from>
    <xdr:to>
      <xdr:col>29</xdr:col>
      <xdr:colOff>177800</xdr:colOff>
      <xdr:row>18</xdr:row>
      <xdr:rowOff>138023</xdr:rowOff>
    </xdr:to>
    <xdr:sp macro="" textlink="">
      <xdr:nvSpPr>
        <xdr:cNvPr id="69" name="楕円 68"/>
        <xdr:cNvSpPr/>
      </xdr:nvSpPr>
      <xdr:spPr bwMode="auto">
        <a:xfrm>
          <a:off x="5600700" y="317014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8501</xdr:rowOff>
    </xdr:from>
    <xdr:ext cx="762000" cy="259045"/>
    <xdr:sp macro="" textlink="">
      <xdr:nvSpPr>
        <xdr:cNvPr id="70" name="人口1人当たり決算額の推移該当値テキスト130"/>
        <xdr:cNvSpPr txBox="1"/>
      </xdr:nvSpPr>
      <xdr:spPr>
        <a:xfrm>
          <a:off x="5740400" y="314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60712</xdr:rowOff>
    </xdr:from>
    <xdr:to>
      <xdr:col>26</xdr:col>
      <xdr:colOff>101600</xdr:colOff>
      <xdr:row>18</xdr:row>
      <xdr:rowOff>162313</xdr:rowOff>
    </xdr:to>
    <xdr:sp macro="" textlink="">
      <xdr:nvSpPr>
        <xdr:cNvPr id="71" name="楕円 70"/>
        <xdr:cNvSpPr/>
      </xdr:nvSpPr>
      <xdr:spPr bwMode="auto">
        <a:xfrm>
          <a:off x="4953000" y="31944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147089</xdr:rowOff>
    </xdr:from>
    <xdr:ext cx="736600" cy="259045"/>
    <xdr:sp macro="" textlink="">
      <xdr:nvSpPr>
        <xdr:cNvPr id="72" name="テキスト ボックス 71"/>
        <xdr:cNvSpPr txBox="1"/>
      </xdr:nvSpPr>
      <xdr:spPr>
        <a:xfrm>
          <a:off x="4622800" y="32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46901</xdr:rowOff>
    </xdr:from>
    <xdr:to>
      <xdr:col>22</xdr:col>
      <xdr:colOff>165100</xdr:colOff>
      <xdr:row>18</xdr:row>
      <xdr:rowOff>148501</xdr:rowOff>
    </xdr:to>
    <xdr:sp macro="" textlink="">
      <xdr:nvSpPr>
        <xdr:cNvPr id="73" name="楕円 72"/>
        <xdr:cNvSpPr/>
      </xdr:nvSpPr>
      <xdr:spPr bwMode="auto">
        <a:xfrm>
          <a:off x="4254500" y="318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133278</xdr:rowOff>
    </xdr:from>
    <xdr:ext cx="762000" cy="259045"/>
    <xdr:sp macro="" textlink="">
      <xdr:nvSpPr>
        <xdr:cNvPr id="74" name="テキスト ボックス 73"/>
        <xdr:cNvSpPr txBox="1"/>
      </xdr:nvSpPr>
      <xdr:spPr>
        <a:xfrm>
          <a:off x="3924300" y="32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69094</xdr:rowOff>
    </xdr:from>
    <xdr:to>
      <xdr:col>19</xdr:col>
      <xdr:colOff>38100</xdr:colOff>
      <xdr:row>18</xdr:row>
      <xdr:rowOff>170694</xdr:rowOff>
    </xdr:to>
    <xdr:sp macro="" textlink="">
      <xdr:nvSpPr>
        <xdr:cNvPr id="75" name="楕円 74"/>
        <xdr:cNvSpPr/>
      </xdr:nvSpPr>
      <xdr:spPr bwMode="auto">
        <a:xfrm>
          <a:off x="3556000" y="320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155471</xdr:rowOff>
    </xdr:from>
    <xdr:ext cx="762000" cy="259045"/>
    <xdr:sp macro="" textlink="">
      <xdr:nvSpPr>
        <xdr:cNvPr id="76" name="テキスト ボックス 75"/>
        <xdr:cNvSpPr txBox="1"/>
      </xdr:nvSpPr>
      <xdr:spPr>
        <a:xfrm>
          <a:off x="3225800" y="328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87439</xdr:rowOff>
    </xdr:from>
    <xdr:to>
      <xdr:col>15</xdr:col>
      <xdr:colOff>101600</xdr:colOff>
      <xdr:row>19</xdr:row>
      <xdr:rowOff>17590</xdr:rowOff>
    </xdr:to>
    <xdr:sp macro="" textlink="">
      <xdr:nvSpPr>
        <xdr:cNvPr id="77" name="楕円 76"/>
        <xdr:cNvSpPr/>
      </xdr:nvSpPr>
      <xdr:spPr bwMode="auto">
        <a:xfrm>
          <a:off x="2857500" y="32211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2367</xdr:rowOff>
    </xdr:from>
    <xdr:ext cx="762000" cy="259045"/>
    <xdr:sp macro="" textlink="">
      <xdr:nvSpPr>
        <xdr:cNvPr id="78" name="テキスト ボックス 77"/>
        <xdr:cNvSpPr txBox="1"/>
      </xdr:nvSpPr>
      <xdr:spPr>
        <a:xfrm>
          <a:off x="2527300" y="330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315785</xdr:rowOff>
    </xdr:from>
    <xdr:to>
      <xdr:col>29</xdr:col>
      <xdr:colOff>127000</xdr:colOff>
      <xdr:row>36</xdr:row>
      <xdr:rowOff>82918</xdr:rowOff>
    </xdr:to>
    <xdr:cxnSp macro="">
      <xdr:nvCxnSpPr>
        <xdr:cNvPr id="111" name="直線コネクタ 110"/>
        <xdr:cNvCxnSpPr/>
      </xdr:nvCxnSpPr>
      <xdr:spPr bwMode="auto">
        <a:xfrm flipV="1">
          <a:off x="5003800" y="6926135"/>
          <a:ext cx="647700" cy="11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15672</xdr:rowOff>
    </xdr:from>
    <xdr:to>
      <xdr:col>26</xdr:col>
      <xdr:colOff>50800</xdr:colOff>
      <xdr:row>36</xdr:row>
      <xdr:rowOff>82918</xdr:rowOff>
    </xdr:to>
    <xdr:cxnSp macro="">
      <xdr:nvCxnSpPr>
        <xdr:cNvPr id="114" name="直線コネクタ 113"/>
        <xdr:cNvCxnSpPr/>
      </xdr:nvCxnSpPr>
      <xdr:spPr bwMode="auto">
        <a:xfrm>
          <a:off x="4305300" y="6968922"/>
          <a:ext cx="698500" cy="6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15672</xdr:rowOff>
    </xdr:from>
    <xdr:to>
      <xdr:col>22</xdr:col>
      <xdr:colOff>114300</xdr:colOff>
      <xdr:row>36</xdr:row>
      <xdr:rowOff>38341</xdr:rowOff>
    </xdr:to>
    <xdr:cxnSp macro="">
      <xdr:nvCxnSpPr>
        <xdr:cNvPr id="117" name="直線コネクタ 116"/>
        <xdr:cNvCxnSpPr/>
      </xdr:nvCxnSpPr>
      <xdr:spPr bwMode="auto">
        <a:xfrm flipV="1">
          <a:off x="3606800" y="6968922"/>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320357</xdr:rowOff>
    </xdr:from>
    <xdr:to>
      <xdr:col>18</xdr:col>
      <xdr:colOff>177800</xdr:colOff>
      <xdr:row>36</xdr:row>
      <xdr:rowOff>38341</xdr:rowOff>
    </xdr:to>
    <xdr:cxnSp macro="">
      <xdr:nvCxnSpPr>
        <xdr:cNvPr id="120" name="直線コネクタ 119"/>
        <xdr:cNvCxnSpPr/>
      </xdr:nvCxnSpPr>
      <xdr:spPr bwMode="auto">
        <a:xfrm>
          <a:off x="2908300" y="6930707"/>
          <a:ext cx="698500" cy="60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264985</xdr:rowOff>
    </xdr:from>
    <xdr:to>
      <xdr:col>29</xdr:col>
      <xdr:colOff>177800</xdr:colOff>
      <xdr:row>36</xdr:row>
      <xdr:rowOff>23685</xdr:rowOff>
    </xdr:to>
    <xdr:sp macro="" textlink="">
      <xdr:nvSpPr>
        <xdr:cNvPr id="130" name="楕円 129"/>
        <xdr:cNvSpPr/>
      </xdr:nvSpPr>
      <xdr:spPr bwMode="auto">
        <a:xfrm>
          <a:off x="5600700" y="687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237062</xdr:rowOff>
    </xdr:from>
    <xdr:ext cx="762000" cy="259045"/>
    <xdr:sp macro="" textlink="">
      <xdr:nvSpPr>
        <xdr:cNvPr id="131" name="人口1人当たり決算額の推移該当値テキスト445"/>
        <xdr:cNvSpPr txBox="1"/>
      </xdr:nvSpPr>
      <xdr:spPr>
        <a:xfrm>
          <a:off x="5740400" y="68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32118</xdr:rowOff>
    </xdr:from>
    <xdr:to>
      <xdr:col>26</xdr:col>
      <xdr:colOff>101600</xdr:colOff>
      <xdr:row>36</xdr:row>
      <xdr:rowOff>133718</xdr:rowOff>
    </xdr:to>
    <xdr:sp macro="" textlink="">
      <xdr:nvSpPr>
        <xdr:cNvPr id="132" name="楕円 131"/>
        <xdr:cNvSpPr/>
      </xdr:nvSpPr>
      <xdr:spPr bwMode="auto">
        <a:xfrm>
          <a:off x="4953000" y="698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118495</xdr:rowOff>
    </xdr:from>
    <xdr:ext cx="736600" cy="259045"/>
    <xdr:sp macro="" textlink="">
      <xdr:nvSpPr>
        <xdr:cNvPr id="133" name="テキスト ボックス 132"/>
        <xdr:cNvSpPr txBox="1"/>
      </xdr:nvSpPr>
      <xdr:spPr>
        <a:xfrm>
          <a:off x="4622800" y="707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307772</xdr:rowOff>
    </xdr:from>
    <xdr:to>
      <xdr:col>22</xdr:col>
      <xdr:colOff>165100</xdr:colOff>
      <xdr:row>36</xdr:row>
      <xdr:rowOff>66472</xdr:rowOff>
    </xdr:to>
    <xdr:sp macro="" textlink="">
      <xdr:nvSpPr>
        <xdr:cNvPr id="134" name="楕円 133"/>
        <xdr:cNvSpPr/>
      </xdr:nvSpPr>
      <xdr:spPr bwMode="auto">
        <a:xfrm>
          <a:off x="4254500" y="691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51249</xdr:rowOff>
    </xdr:from>
    <xdr:ext cx="762000" cy="259045"/>
    <xdr:sp macro="" textlink="">
      <xdr:nvSpPr>
        <xdr:cNvPr id="135" name="テキスト ボックス 134"/>
        <xdr:cNvSpPr txBox="1"/>
      </xdr:nvSpPr>
      <xdr:spPr>
        <a:xfrm>
          <a:off x="3924300" y="700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330441</xdr:rowOff>
    </xdr:from>
    <xdr:to>
      <xdr:col>19</xdr:col>
      <xdr:colOff>38100</xdr:colOff>
      <xdr:row>36</xdr:row>
      <xdr:rowOff>89141</xdr:rowOff>
    </xdr:to>
    <xdr:sp macro="" textlink="">
      <xdr:nvSpPr>
        <xdr:cNvPr id="136" name="楕円 135"/>
        <xdr:cNvSpPr/>
      </xdr:nvSpPr>
      <xdr:spPr bwMode="auto">
        <a:xfrm>
          <a:off x="3556000" y="694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73918</xdr:rowOff>
    </xdr:from>
    <xdr:ext cx="762000" cy="259045"/>
    <xdr:sp macro="" textlink="">
      <xdr:nvSpPr>
        <xdr:cNvPr id="137" name="テキスト ボックス 136"/>
        <xdr:cNvSpPr txBox="1"/>
      </xdr:nvSpPr>
      <xdr:spPr>
        <a:xfrm>
          <a:off x="3225800" y="702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269557</xdr:rowOff>
    </xdr:from>
    <xdr:to>
      <xdr:col>15</xdr:col>
      <xdr:colOff>101600</xdr:colOff>
      <xdr:row>36</xdr:row>
      <xdr:rowOff>28257</xdr:rowOff>
    </xdr:to>
    <xdr:sp macro="" textlink="">
      <xdr:nvSpPr>
        <xdr:cNvPr id="138" name="楕円 137"/>
        <xdr:cNvSpPr/>
      </xdr:nvSpPr>
      <xdr:spPr bwMode="auto">
        <a:xfrm>
          <a:off x="2857500" y="687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13034</xdr:rowOff>
    </xdr:from>
    <xdr:ext cx="762000" cy="259045"/>
    <xdr:sp macro="" textlink="">
      <xdr:nvSpPr>
        <xdr:cNvPr id="139" name="テキスト ボックス 138"/>
        <xdr:cNvSpPr txBox="1"/>
      </xdr:nvSpPr>
      <xdr:spPr>
        <a:xfrm>
          <a:off x="2527300" y="69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116,665
115,567
189.37
42,886,058
41,264,034
1,211,173
23,293,826
39,250,352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68344</xdr:rowOff>
    </xdr:from>
    <xdr:to>
      <xdr:col>24</xdr:col>
      <xdr:colOff>63500</xdr:colOff>
      <xdr:row>36</xdr:row>
      <xdr:rowOff>141463</xdr:rowOff>
    </xdr:to>
    <xdr:cxnSp macro="">
      <xdr:nvCxnSpPr>
        <xdr:cNvPr id="63" name="直線コネクタ 62"/>
        <xdr:cNvCxnSpPr/>
      </xdr:nvCxnSpPr>
      <xdr:spPr>
        <a:xfrm flipV="1">
          <a:off x="3797300" y="6240544"/>
          <a:ext cx="838200" cy="7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27653</xdr:rowOff>
    </xdr:from>
    <xdr:to>
      <xdr:col>19</xdr:col>
      <xdr:colOff>177800</xdr:colOff>
      <xdr:row>36</xdr:row>
      <xdr:rowOff>141463</xdr:rowOff>
    </xdr:to>
    <xdr:cxnSp macro="">
      <xdr:nvCxnSpPr>
        <xdr:cNvPr id="66" name="直線コネクタ 65"/>
        <xdr:cNvCxnSpPr/>
      </xdr:nvCxnSpPr>
      <xdr:spPr>
        <a:xfrm>
          <a:off x="2908300" y="6199853"/>
          <a:ext cx="889000" cy="1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27653</xdr:rowOff>
    </xdr:from>
    <xdr:to>
      <xdr:col>15</xdr:col>
      <xdr:colOff>50800</xdr:colOff>
      <xdr:row>36</xdr:row>
      <xdr:rowOff>125756</xdr:rowOff>
    </xdr:to>
    <xdr:cxnSp macro="">
      <xdr:nvCxnSpPr>
        <xdr:cNvPr id="69" name="直線コネクタ 68"/>
        <xdr:cNvCxnSpPr/>
      </xdr:nvCxnSpPr>
      <xdr:spPr>
        <a:xfrm flipV="1">
          <a:off x="2019300" y="6199853"/>
          <a:ext cx="889000" cy="9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319</xdr:rowOff>
    </xdr:from>
    <xdr:to>
      <xdr:col>10</xdr:col>
      <xdr:colOff>114300</xdr:colOff>
      <xdr:row>36</xdr:row>
      <xdr:rowOff>125756</xdr:rowOff>
    </xdr:to>
    <xdr:cxnSp macro="">
      <xdr:nvCxnSpPr>
        <xdr:cNvPr id="72" name="直線コネクタ 71"/>
        <xdr:cNvCxnSpPr/>
      </xdr:nvCxnSpPr>
      <xdr:spPr>
        <a:xfrm>
          <a:off x="1130300" y="6172519"/>
          <a:ext cx="889000" cy="1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17544</xdr:rowOff>
    </xdr:from>
    <xdr:to>
      <xdr:col>24</xdr:col>
      <xdr:colOff>114300</xdr:colOff>
      <xdr:row>36</xdr:row>
      <xdr:rowOff>119144</xdr:rowOff>
    </xdr:to>
    <xdr:sp macro="" textlink="">
      <xdr:nvSpPr>
        <xdr:cNvPr id="82" name="楕円 81"/>
        <xdr:cNvSpPr/>
      </xdr:nvSpPr>
      <xdr:spPr>
        <a:xfrm>
          <a:off x="4584700" y="61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40421</xdr:rowOff>
    </xdr:from>
    <xdr:ext cx="534377" cy="259045"/>
    <xdr:sp macro="" textlink="">
      <xdr:nvSpPr>
        <xdr:cNvPr id="83" name="人件費該当値テキスト"/>
        <xdr:cNvSpPr txBox="1"/>
      </xdr:nvSpPr>
      <xdr:spPr>
        <a:xfrm>
          <a:off x="4686300" y="60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90663</xdr:rowOff>
    </xdr:from>
    <xdr:to>
      <xdr:col>20</xdr:col>
      <xdr:colOff>38100</xdr:colOff>
      <xdr:row>37</xdr:row>
      <xdr:rowOff>20813</xdr:rowOff>
    </xdr:to>
    <xdr:sp macro="" textlink="">
      <xdr:nvSpPr>
        <xdr:cNvPr id="84" name="楕円 83"/>
        <xdr:cNvSpPr/>
      </xdr:nvSpPr>
      <xdr:spPr>
        <a:xfrm>
          <a:off x="3746500" y="62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11940</xdr:rowOff>
    </xdr:from>
    <xdr:ext cx="534377" cy="259045"/>
    <xdr:sp macro="" textlink="">
      <xdr:nvSpPr>
        <xdr:cNvPr id="85" name="テキスト ボックス 84"/>
        <xdr:cNvSpPr txBox="1"/>
      </xdr:nvSpPr>
      <xdr:spPr>
        <a:xfrm>
          <a:off x="3530111" y="635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148303</xdr:rowOff>
    </xdr:from>
    <xdr:to>
      <xdr:col>15</xdr:col>
      <xdr:colOff>101600</xdr:colOff>
      <xdr:row>36</xdr:row>
      <xdr:rowOff>78453</xdr:rowOff>
    </xdr:to>
    <xdr:sp macro="" textlink="">
      <xdr:nvSpPr>
        <xdr:cNvPr id="86" name="楕円 85"/>
        <xdr:cNvSpPr/>
      </xdr:nvSpPr>
      <xdr:spPr>
        <a:xfrm>
          <a:off x="2857500" y="61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94980</xdr:rowOff>
    </xdr:from>
    <xdr:ext cx="534377" cy="259045"/>
    <xdr:sp macro="" textlink="">
      <xdr:nvSpPr>
        <xdr:cNvPr id="87" name="テキスト ボックス 86"/>
        <xdr:cNvSpPr txBox="1"/>
      </xdr:nvSpPr>
      <xdr:spPr>
        <a:xfrm>
          <a:off x="2641111" y="592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74956</xdr:rowOff>
    </xdr:from>
    <xdr:to>
      <xdr:col>10</xdr:col>
      <xdr:colOff>165100</xdr:colOff>
      <xdr:row>37</xdr:row>
      <xdr:rowOff>5106</xdr:rowOff>
    </xdr:to>
    <xdr:sp macro="" textlink="">
      <xdr:nvSpPr>
        <xdr:cNvPr id="88" name="楕円 87"/>
        <xdr:cNvSpPr/>
      </xdr:nvSpPr>
      <xdr:spPr>
        <a:xfrm>
          <a:off x="1968500" y="62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167683</xdr:rowOff>
    </xdr:from>
    <xdr:ext cx="534377" cy="259045"/>
    <xdr:sp macro="" textlink="">
      <xdr:nvSpPr>
        <xdr:cNvPr id="89" name="テキスト ボックス 88"/>
        <xdr:cNvSpPr txBox="1"/>
      </xdr:nvSpPr>
      <xdr:spPr>
        <a:xfrm>
          <a:off x="1752111" y="63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120969</xdr:rowOff>
    </xdr:from>
    <xdr:to>
      <xdr:col>6</xdr:col>
      <xdr:colOff>38100</xdr:colOff>
      <xdr:row>36</xdr:row>
      <xdr:rowOff>51119</xdr:rowOff>
    </xdr:to>
    <xdr:sp macro="" textlink="">
      <xdr:nvSpPr>
        <xdr:cNvPr id="90" name="楕円 89"/>
        <xdr:cNvSpPr/>
      </xdr:nvSpPr>
      <xdr:spPr>
        <a:xfrm>
          <a:off x="1079500" y="61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67646</xdr:rowOff>
    </xdr:from>
    <xdr:ext cx="534377" cy="259045"/>
    <xdr:sp macro="" textlink="">
      <xdr:nvSpPr>
        <xdr:cNvPr id="91" name="テキスト ボックス 90"/>
        <xdr:cNvSpPr txBox="1"/>
      </xdr:nvSpPr>
      <xdr:spPr>
        <a:xfrm>
          <a:off x="863111" y="589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2" name="テキスト ボックス 111"/>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4" name="テキスト ボックス 11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6" name="テキスト ボックス 115"/>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117240</xdr:rowOff>
    </xdr:from>
    <xdr:to>
      <xdr:col>24</xdr:col>
      <xdr:colOff>62865</xdr:colOff>
      <xdr:row>58</xdr:row>
      <xdr:rowOff>71034</xdr:rowOff>
    </xdr:to>
    <xdr:cxnSp macro="">
      <xdr:nvCxnSpPr>
        <xdr:cNvPr id="120" name="直線コネクタ 119"/>
        <xdr:cNvCxnSpPr/>
      </xdr:nvCxnSpPr>
      <xdr:spPr>
        <a:xfrm flipV="1">
          <a:off x="4633595" y="8689740"/>
          <a:ext cx="1270" cy="132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74861</xdr:rowOff>
    </xdr:from>
    <xdr:ext cx="534377" cy="259045"/>
    <xdr:sp macro="" textlink="">
      <xdr:nvSpPr>
        <xdr:cNvPr id="121" name="物件費最小値テキスト"/>
        <xdr:cNvSpPr txBox="1"/>
      </xdr:nvSpPr>
      <xdr:spPr>
        <a:xfrm>
          <a:off x="4686300" y="100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71034</xdr:rowOff>
    </xdr:from>
    <xdr:to>
      <xdr:col>24</xdr:col>
      <xdr:colOff>152400</xdr:colOff>
      <xdr:row>58</xdr:row>
      <xdr:rowOff>71034</xdr:rowOff>
    </xdr:to>
    <xdr:cxnSp macro="">
      <xdr:nvCxnSpPr>
        <xdr:cNvPr id="122" name="直線コネクタ 121"/>
        <xdr:cNvCxnSpPr/>
      </xdr:nvCxnSpPr>
      <xdr:spPr>
        <a:xfrm>
          <a:off x="4546600" y="1001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63917</xdr:rowOff>
    </xdr:from>
    <xdr:ext cx="534377" cy="259045"/>
    <xdr:sp macro="" textlink="">
      <xdr:nvSpPr>
        <xdr:cNvPr id="123" name="物件費最大値テキスト"/>
        <xdr:cNvSpPr txBox="1"/>
      </xdr:nvSpPr>
      <xdr:spPr>
        <a:xfrm>
          <a:off x="4686300" y="84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117240</xdr:rowOff>
    </xdr:from>
    <xdr:to>
      <xdr:col>24</xdr:col>
      <xdr:colOff>152400</xdr:colOff>
      <xdr:row>50</xdr:row>
      <xdr:rowOff>117240</xdr:rowOff>
    </xdr:to>
    <xdr:cxnSp macro="">
      <xdr:nvCxnSpPr>
        <xdr:cNvPr id="124" name="直線コネクタ 123"/>
        <xdr:cNvCxnSpPr/>
      </xdr:nvCxnSpPr>
      <xdr:spPr>
        <a:xfrm>
          <a:off x="4546600" y="86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4255</xdr:rowOff>
    </xdr:from>
    <xdr:to>
      <xdr:col>24</xdr:col>
      <xdr:colOff>63500</xdr:colOff>
      <xdr:row>57</xdr:row>
      <xdr:rowOff>75949</xdr:rowOff>
    </xdr:to>
    <xdr:cxnSp macro="">
      <xdr:nvCxnSpPr>
        <xdr:cNvPr id="125" name="直線コネクタ 124"/>
        <xdr:cNvCxnSpPr/>
      </xdr:nvCxnSpPr>
      <xdr:spPr>
        <a:xfrm>
          <a:off x="3797300" y="9776905"/>
          <a:ext cx="838200" cy="7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75458</xdr:rowOff>
    </xdr:from>
    <xdr:ext cx="534377" cy="259045"/>
    <xdr:sp macro="" textlink="">
      <xdr:nvSpPr>
        <xdr:cNvPr id="126" name="物件費平均値テキスト"/>
        <xdr:cNvSpPr txBox="1"/>
      </xdr:nvSpPr>
      <xdr:spPr>
        <a:xfrm>
          <a:off x="4686300" y="9333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52581</xdr:rowOff>
    </xdr:from>
    <xdr:to>
      <xdr:col>24</xdr:col>
      <xdr:colOff>114300</xdr:colOff>
      <xdr:row>55</xdr:row>
      <xdr:rowOff>154181</xdr:rowOff>
    </xdr:to>
    <xdr:sp macro="" textlink="">
      <xdr:nvSpPr>
        <xdr:cNvPr id="127" name="フローチャート: 判断 126"/>
        <xdr:cNvSpPr/>
      </xdr:nvSpPr>
      <xdr:spPr>
        <a:xfrm>
          <a:off x="4584700" y="94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4255</xdr:rowOff>
    </xdr:from>
    <xdr:to>
      <xdr:col>19</xdr:col>
      <xdr:colOff>177800</xdr:colOff>
      <xdr:row>57</xdr:row>
      <xdr:rowOff>27743</xdr:rowOff>
    </xdr:to>
    <xdr:cxnSp macro="">
      <xdr:nvCxnSpPr>
        <xdr:cNvPr id="128" name="直線コネクタ 127"/>
        <xdr:cNvCxnSpPr/>
      </xdr:nvCxnSpPr>
      <xdr:spPr>
        <a:xfrm flipV="1">
          <a:off x="2908300" y="9776905"/>
          <a:ext cx="889000" cy="2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43152</xdr:rowOff>
    </xdr:from>
    <xdr:to>
      <xdr:col>20</xdr:col>
      <xdr:colOff>38100</xdr:colOff>
      <xdr:row>55</xdr:row>
      <xdr:rowOff>144752</xdr:rowOff>
    </xdr:to>
    <xdr:sp macro="" textlink="">
      <xdr:nvSpPr>
        <xdr:cNvPr id="129" name="フローチャート: 判断 128"/>
        <xdr:cNvSpPr/>
      </xdr:nvSpPr>
      <xdr:spPr>
        <a:xfrm>
          <a:off x="3746500" y="947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161279</xdr:rowOff>
    </xdr:from>
    <xdr:ext cx="534377" cy="259045"/>
    <xdr:sp macro="" textlink="">
      <xdr:nvSpPr>
        <xdr:cNvPr id="130" name="テキスト ボックス 129"/>
        <xdr:cNvSpPr txBox="1"/>
      </xdr:nvSpPr>
      <xdr:spPr>
        <a:xfrm>
          <a:off x="3530111" y="924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27743</xdr:rowOff>
    </xdr:from>
    <xdr:to>
      <xdr:col>15</xdr:col>
      <xdr:colOff>50800</xdr:colOff>
      <xdr:row>57</xdr:row>
      <xdr:rowOff>113868</xdr:rowOff>
    </xdr:to>
    <xdr:cxnSp macro="">
      <xdr:nvCxnSpPr>
        <xdr:cNvPr id="131" name="直線コネクタ 130"/>
        <xdr:cNvCxnSpPr/>
      </xdr:nvCxnSpPr>
      <xdr:spPr>
        <a:xfrm flipV="1">
          <a:off x="2019300" y="9800393"/>
          <a:ext cx="889000" cy="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130248</xdr:rowOff>
    </xdr:from>
    <xdr:to>
      <xdr:col>15</xdr:col>
      <xdr:colOff>101600</xdr:colOff>
      <xdr:row>56</xdr:row>
      <xdr:rowOff>60398</xdr:rowOff>
    </xdr:to>
    <xdr:sp macro="" textlink="">
      <xdr:nvSpPr>
        <xdr:cNvPr id="132" name="フローチャート: 判断 131"/>
        <xdr:cNvSpPr/>
      </xdr:nvSpPr>
      <xdr:spPr>
        <a:xfrm>
          <a:off x="2857500" y="955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76925</xdr:rowOff>
    </xdr:from>
    <xdr:ext cx="534377" cy="259045"/>
    <xdr:sp macro="" textlink="">
      <xdr:nvSpPr>
        <xdr:cNvPr id="133" name="テキスト ボックス 132"/>
        <xdr:cNvSpPr txBox="1"/>
      </xdr:nvSpPr>
      <xdr:spPr>
        <a:xfrm>
          <a:off x="2641111" y="933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113868</xdr:rowOff>
    </xdr:from>
    <xdr:to>
      <xdr:col>10</xdr:col>
      <xdr:colOff>114300</xdr:colOff>
      <xdr:row>58</xdr:row>
      <xdr:rowOff>119383</xdr:rowOff>
    </xdr:to>
    <xdr:cxnSp macro="">
      <xdr:nvCxnSpPr>
        <xdr:cNvPr id="134" name="直線コネクタ 133"/>
        <xdr:cNvCxnSpPr/>
      </xdr:nvCxnSpPr>
      <xdr:spPr>
        <a:xfrm flipV="1">
          <a:off x="1130300" y="9886518"/>
          <a:ext cx="889000" cy="17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24949</xdr:rowOff>
    </xdr:from>
    <xdr:to>
      <xdr:col>10</xdr:col>
      <xdr:colOff>165100</xdr:colOff>
      <xdr:row>56</xdr:row>
      <xdr:rowOff>126549</xdr:rowOff>
    </xdr:to>
    <xdr:sp macro="" textlink="">
      <xdr:nvSpPr>
        <xdr:cNvPr id="135" name="フローチャート: 判断 134"/>
        <xdr:cNvSpPr/>
      </xdr:nvSpPr>
      <xdr:spPr>
        <a:xfrm>
          <a:off x="1968500" y="96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143076</xdr:rowOff>
    </xdr:from>
    <xdr:ext cx="534377" cy="259045"/>
    <xdr:sp macro="" textlink="">
      <xdr:nvSpPr>
        <xdr:cNvPr id="136" name="テキスト ボックス 135"/>
        <xdr:cNvSpPr txBox="1"/>
      </xdr:nvSpPr>
      <xdr:spPr>
        <a:xfrm>
          <a:off x="1752111" y="94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99244</xdr:rowOff>
    </xdr:from>
    <xdr:to>
      <xdr:col>6</xdr:col>
      <xdr:colOff>38100</xdr:colOff>
      <xdr:row>57</xdr:row>
      <xdr:rowOff>29394</xdr:rowOff>
    </xdr:to>
    <xdr:sp macro="" textlink="">
      <xdr:nvSpPr>
        <xdr:cNvPr id="137" name="フローチャート: 判断 136"/>
        <xdr:cNvSpPr/>
      </xdr:nvSpPr>
      <xdr:spPr>
        <a:xfrm>
          <a:off x="1079500" y="97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45921</xdr:rowOff>
    </xdr:from>
    <xdr:ext cx="534377" cy="259045"/>
    <xdr:sp macro="" textlink="">
      <xdr:nvSpPr>
        <xdr:cNvPr id="138" name="テキスト ボックス 137"/>
        <xdr:cNvSpPr txBox="1"/>
      </xdr:nvSpPr>
      <xdr:spPr>
        <a:xfrm>
          <a:off x="863111" y="9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25149</xdr:rowOff>
    </xdr:from>
    <xdr:to>
      <xdr:col>24</xdr:col>
      <xdr:colOff>114300</xdr:colOff>
      <xdr:row>57</xdr:row>
      <xdr:rowOff>126749</xdr:rowOff>
    </xdr:to>
    <xdr:sp macro="" textlink="">
      <xdr:nvSpPr>
        <xdr:cNvPr id="144" name="楕円 143"/>
        <xdr:cNvSpPr/>
      </xdr:nvSpPr>
      <xdr:spPr>
        <a:xfrm>
          <a:off x="4584700" y="979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3576</xdr:rowOff>
    </xdr:from>
    <xdr:ext cx="534377" cy="259045"/>
    <xdr:sp macro="" textlink="">
      <xdr:nvSpPr>
        <xdr:cNvPr id="145" name="物件費該当値テキスト"/>
        <xdr:cNvSpPr txBox="1"/>
      </xdr:nvSpPr>
      <xdr:spPr>
        <a:xfrm>
          <a:off x="4686300" y="97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124905</xdr:rowOff>
    </xdr:from>
    <xdr:to>
      <xdr:col>20</xdr:col>
      <xdr:colOff>38100</xdr:colOff>
      <xdr:row>57</xdr:row>
      <xdr:rowOff>55055</xdr:rowOff>
    </xdr:to>
    <xdr:sp macro="" textlink="">
      <xdr:nvSpPr>
        <xdr:cNvPr id="146" name="楕円 145"/>
        <xdr:cNvSpPr/>
      </xdr:nvSpPr>
      <xdr:spPr>
        <a:xfrm>
          <a:off x="3746500" y="9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46182</xdr:rowOff>
    </xdr:from>
    <xdr:ext cx="534377" cy="259045"/>
    <xdr:sp macro="" textlink="">
      <xdr:nvSpPr>
        <xdr:cNvPr id="147" name="テキスト ボックス 146"/>
        <xdr:cNvSpPr txBox="1"/>
      </xdr:nvSpPr>
      <xdr:spPr>
        <a:xfrm>
          <a:off x="3530111" y="98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148393</xdr:rowOff>
    </xdr:from>
    <xdr:to>
      <xdr:col>15</xdr:col>
      <xdr:colOff>101600</xdr:colOff>
      <xdr:row>57</xdr:row>
      <xdr:rowOff>78543</xdr:rowOff>
    </xdr:to>
    <xdr:sp macro="" textlink="">
      <xdr:nvSpPr>
        <xdr:cNvPr id="148" name="楕円 147"/>
        <xdr:cNvSpPr/>
      </xdr:nvSpPr>
      <xdr:spPr>
        <a:xfrm>
          <a:off x="2857500" y="97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69670</xdr:rowOff>
    </xdr:from>
    <xdr:ext cx="534377" cy="259045"/>
    <xdr:sp macro="" textlink="">
      <xdr:nvSpPr>
        <xdr:cNvPr id="149" name="テキスト ボックス 148"/>
        <xdr:cNvSpPr txBox="1"/>
      </xdr:nvSpPr>
      <xdr:spPr>
        <a:xfrm>
          <a:off x="2641111" y="98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63068</xdr:rowOff>
    </xdr:from>
    <xdr:to>
      <xdr:col>10</xdr:col>
      <xdr:colOff>165100</xdr:colOff>
      <xdr:row>57</xdr:row>
      <xdr:rowOff>164668</xdr:rowOff>
    </xdr:to>
    <xdr:sp macro="" textlink="">
      <xdr:nvSpPr>
        <xdr:cNvPr id="150" name="楕円 149"/>
        <xdr:cNvSpPr/>
      </xdr:nvSpPr>
      <xdr:spPr>
        <a:xfrm>
          <a:off x="1968500" y="98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155795</xdr:rowOff>
    </xdr:from>
    <xdr:ext cx="534377" cy="259045"/>
    <xdr:sp macro="" textlink="">
      <xdr:nvSpPr>
        <xdr:cNvPr id="151" name="テキスト ボックス 150"/>
        <xdr:cNvSpPr txBox="1"/>
      </xdr:nvSpPr>
      <xdr:spPr>
        <a:xfrm>
          <a:off x="1752111" y="99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68583</xdr:rowOff>
    </xdr:from>
    <xdr:to>
      <xdr:col>6</xdr:col>
      <xdr:colOff>38100</xdr:colOff>
      <xdr:row>58</xdr:row>
      <xdr:rowOff>170183</xdr:rowOff>
    </xdr:to>
    <xdr:sp macro="" textlink="">
      <xdr:nvSpPr>
        <xdr:cNvPr id="152" name="楕円 151"/>
        <xdr:cNvSpPr/>
      </xdr:nvSpPr>
      <xdr:spPr>
        <a:xfrm>
          <a:off x="1079500" y="1001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161310</xdr:rowOff>
    </xdr:from>
    <xdr:ext cx="534377" cy="259045"/>
    <xdr:sp macro="" textlink="">
      <xdr:nvSpPr>
        <xdr:cNvPr id="153" name="テキスト ボックス 152"/>
        <xdr:cNvSpPr txBox="1"/>
      </xdr:nvSpPr>
      <xdr:spPr>
        <a:xfrm>
          <a:off x="863111" y="1010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3" name="テキスト ボックス 172"/>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9" name="直線コネクタ 178"/>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80"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81" name="直線コネクタ 180"/>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2"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3" name="直線コネクタ 182"/>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77651</xdr:rowOff>
    </xdr:from>
    <xdr:to>
      <xdr:col>24</xdr:col>
      <xdr:colOff>63500</xdr:colOff>
      <xdr:row>74</xdr:row>
      <xdr:rowOff>100348</xdr:rowOff>
    </xdr:to>
    <xdr:cxnSp macro="">
      <xdr:nvCxnSpPr>
        <xdr:cNvPr id="184" name="直線コネクタ 183"/>
        <xdr:cNvCxnSpPr/>
      </xdr:nvCxnSpPr>
      <xdr:spPr>
        <a:xfrm flipV="1">
          <a:off x="3797300" y="12764951"/>
          <a:ext cx="8382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33853</xdr:rowOff>
    </xdr:from>
    <xdr:ext cx="469744" cy="259045"/>
    <xdr:sp macro="" textlink="">
      <xdr:nvSpPr>
        <xdr:cNvPr id="185" name="維持補修費平均値テキスト"/>
        <xdr:cNvSpPr txBox="1"/>
      </xdr:nvSpPr>
      <xdr:spPr>
        <a:xfrm>
          <a:off x="4686300" y="12892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6" name="フローチャート: 判断 185"/>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100348</xdr:rowOff>
    </xdr:from>
    <xdr:to>
      <xdr:col>19</xdr:col>
      <xdr:colOff>177800</xdr:colOff>
      <xdr:row>74</xdr:row>
      <xdr:rowOff>142149</xdr:rowOff>
    </xdr:to>
    <xdr:cxnSp macro="">
      <xdr:nvCxnSpPr>
        <xdr:cNvPr id="187" name="直線コネクタ 186"/>
        <xdr:cNvCxnSpPr/>
      </xdr:nvCxnSpPr>
      <xdr:spPr>
        <a:xfrm flipV="1">
          <a:off x="2908300" y="12787648"/>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8" name="フローチャート: 判断 187"/>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9" name="テキスト ボックス 188"/>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142149</xdr:rowOff>
    </xdr:from>
    <xdr:to>
      <xdr:col>15</xdr:col>
      <xdr:colOff>50800</xdr:colOff>
      <xdr:row>74</xdr:row>
      <xdr:rowOff>147211</xdr:rowOff>
    </xdr:to>
    <xdr:cxnSp macro="">
      <xdr:nvCxnSpPr>
        <xdr:cNvPr id="190" name="直線コネクタ 189"/>
        <xdr:cNvCxnSpPr/>
      </xdr:nvCxnSpPr>
      <xdr:spPr>
        <a:xfrm flipV="1">
          <a:off x="2019300" y="12829449"/>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91" name="フローチャート: 判断 190"/>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16871</xdr:rowOff>
    </xdr:from>
    <xdr:ext cx="469744" cy="259045"/>
    <xdr:sp macro="" textlink="">
      <xdr:nvSpPr>
        <xdr:cNvPr id="192" name="テキスト ボックス 191"/>
        <xdr:cNvSpPr txBox="1"/>
      </xdr:nvSpPr>
      <xdr:spPr>
        <a:xfrm>
          <a:off x="2673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147211</xdr:rowOff>
    </xdr:from>
    <xdr:to>
      <xdr:col>10</xdr:col>
      <xdr:colOff>114300</xdr:colOff>
      <xdr:row>74</xdr:row>
      <xdr:rowOff>168275</xdr:rowOff>
    </xdr:to>
    <xdr:cxnSp macro="">
      <xdr:nvCxnSpPr>
        <xdr:cNvPr id="193" name="直線コネクタ 192"/>
        <xdr:cNvCxnSpPr/>
      </xdr:nvCxnSpPr>
      <xdr:spPr>
        <a:xfrm flipV="1">
          <a:off x="1130300" y="12834511"/>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4" name="フローチャート: 判断 193"/>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6911</xdr:rowOff>
    </xdr:from>
    <xdr:ext cx="469744" cy="259045"/>
    <xdr:sp macro="" textlink="">
      <xdr:nvSpPr>
        <xdr:cNvPr id="195" name="テキスト ボックス 194"/>
        <xdr:cNvSpPr txBox="1"/>
      </xdr:nvSpPr>
      <xdr:spPr>
        <a:xfrm>
          <a:off x="1784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6" name="フローチャート: 判断 195"/>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43487</xdr:rowOff>
    </xdr:from>
    <xdr:ext cx="469744" cy="259045"/>
    <xdr:sp macro="" textlink="">
      <xdr:nvSpPr>
        <xdr:cNvPr id="197" name="テキスト ボックス 196"/>
        <xdr:cNvSpPr txBox="1"/>
      </xdr:nvSpPr>
      <xdr:spPr>
        <a:xfrm>
          <a:off x="895428"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26851</xdr:rowOff>
    </xdr:from>
    <xdr:to>
      <xdr:col>24</xdr:col>
      <xdr:colOff>114300</xdr:colOff>
      <xdr:row>74</xdr:row>
      <xdr:rowOff>128451</xdr:rowOff>
    </xdr:to>
    <xdr:sp macro="" textlink="">
      <xdr:nvSpPr>
        <xdr:cNvPr id="203" name="楕円 202"/>
        <xdr:cNvSpPr/>
      </xdr:nvSpPr>
      <xdr:spPr>
        <a:xfrm>
          <a:off x="4584700" y="127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49728</xdr:rowOff>
    </xdr:from>
    <xdr:ext cx="469744" cy="259045"/>
    <xdr:sp macro="" textlink="">
      <xdr:nvSpPr>
        <xdr:cNvPr id="204" name="維持補修費該当値テキスト"/>
        <xdr:cNvSpPr txBox="1"/>
      </xdr:nvSpPr>
      <xdr:spPr>
        <a:xfrm>
          <a:off x="4686300" y="125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49548</xdr:rowOff>
    </xdr:from>
    <xdr:to>
      <xdr:col>20</xdr:col>
      <xdr:colOff>38100</xdr:colOff>
      <xdr:row>74</xdr:row>
      <xdr:rowOff>151148</xdr:rowOff>
    </xdr:to>
    <xdr:sp macro="" textlink="">
      <xdr:nvSpPr>
        <xdr:cNvPr id="205" name="楕円 204"/>
        <xdr:cNvSpPr/>
      </xdr:nvSpPr>
      <xdr:spPr>
        <a:xfrm>
          <a:off x="3746500" y="127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167675</xdr:rowOff>
    </xdr:from>
    <xdr:ext cx="469744" cy="259045"/>
    <xdr:sp macro="" textlink="">
      <xdr:nvSpPr>
        <xdr:cNvPr id="206" name="テキスト ボックス 205"/>
        <xdr:cNvSpPr txBox="1"/>
      </xdr:nvSpPr>
      <xdr:spPr>
        <a:xfrm>
          <a:off x="3562428" y="1251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91349</xdr:rowOff>
    </xdr:from>
    <xdr:to>
      <xdr:col>15</xdr:col>
      <xdr:colOff>101600</xdr:colOff>
      <xdr:row>75</xdr:row>
      <xdr:rowOff>21499</xdr:rowOff>
    </xdr:to>
    <xdr:sp macro="" textlink="">
      <xdr:nvSpPr>
        <xdr:cNvPr id="207" name="楕円 206"/>
        <xdr:cNvSpPr/>
      </xdr:nvSpPr>
      <xdr:spPr>
        <a:xfrm>
          <a:off x="2857500" y="127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38026</xdr:rowOff>
    </xdr:from>
    <xdr:ext cx="469744" cy="259045"/>
    <xdr:sp macro="" textlink="">
      <xdr:nvSpPr>
        <xdr:cNvPr id="208" name="テキスト ボックス 207"/>
        <xdr:cNvSpPr txBox="1"/>
      </xdr:nvSpPr>
      <xdr:spPr>
        <a:xfrm>
          <a:off x="2673428" y="125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96411</xdr:rowOff>
    </xdr:from>
    <xdr:to>
      <xdr:col>10</xdr:col>
      <xdr:colOff>165100</xdr:colOff>
      <xdr:row>75</xdr:row>
      <xdr:rowOff>26561</xdr:rowOff>
    </xdr:to>
    <xdr:sp macro="" textlink="">
      <xdr:nvSpPr>
        <xdr:cNvPr id="209" name="楕円 208"/>
        <xdr:cNvSpPr/>
      </xdr:nvSpPr>
      <xdr:spPr>
        <a:xfrm>
          <a:off x="1968500" y="127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43088</xdr:rowOff>
    </xdr:from>
    <xdr:ext cx="469744" cy="259045"/>
    <xdr:sp macro="" textlink="">
      <xdr:nvSpPr>
        <xdr:cNvPr id="210" name="テキスト ボックス 209"/>
        <xdr:cNvSpPr txBox="1"/>
      </xdr:nvSpPr>
      <xdr:spPr>
        <a:xfrm>
          <a:off x="1784428" y="125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117475</xdr:rowOff>
    </xdr:from>
    <xdr:to>
      <xdr:col>6</xdr:col>
      <xdr:colOff>38100</xdr:colOff>
      <xdr:row>75</xdr:row>
      <xdr:rowOff>47625</xdr:rowOff>
    </xdr:to>
    <xdr:sp macro="" textlink="">
      <xdr:nvSpPr>
        <xdr:cNvPr id="211" name="楕円 210"/>
        <xdr:cNvSpPr/>
      </xdr:nvSpPr>
      <xdr:spPr>
        <a:xfrm>
          <a:off x="10795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64152</xdr:rowOff>
    </xdr:from>
    <xdr:ext cx="469744" cy="259045"/>
    <xdr:sp macro="" textlink="">
      <xdr:nvSpPr>
        <xdr:cNvPr id="212" name="テキスト ボックス 211"/>
        <xdr:cNvSpPr txBox="1"/>
      </xdr:nvSpPr>
      <xdr:spPr>
        <a:xfrm>
          <a:off x="895428" y="1258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4" name="直線コネクタ 22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5" name="テキスト ボックス 22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6" name="直線コネクタ 22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7" name="テキスト ボックス 22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8" name="直線コネクタ 22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9" name="テキスト ボックス 22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30" name="直線コネクタ 22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1" name="テキスト ボックス 23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2" name="直線コネクタ 23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3" name="テキスト ボックス 23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7" name="直線コネクタ 236"/>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8"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9" name="直線コネクタ 238"/>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40"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41" name="直線コネクタ 240"/>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16447</xdr:rowOff>
    </xdr:from>
    <xdr:to>
      <xdr:col>24</xdr:col>
      <xdr:colOff>63500</xdr:colOff>
      <xdr:row>92</xdr:row>
      <xdr:rowOff>105257</xdr:rowOff>
    </xdr:to>
    <xdr:cxnSp macro="">
      <xdr:nvCxnSpPr>
        <xdr:cNvPr id="242" name="直線コネクタ 241"/>
        <xdr:cNvCxnSpPr/>
      </xdr:nvCxnSpPr>
      <xdr:spPr>
        <a:xfrm flipV="1">
          <a:off x="3797300" y="15789847"/>
          <a:ext cx="838200" cy="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3"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4" name="フローチャート: 判断 243"/>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105257</xdr:rowOff>
    </xdr:from>
    <xdr:to>
      <xdr:col>19</xdr:col>
      <xdr:colOff>177800</xdr:colOff>
      <xdr:row>94</xdr:row>
      <xdr:rowOff>53442</xdr:rowOff>
    </xdr:to>
    <xdr:cxnSp macro="">
      <xdr:nvCxnSpPr>
        <xdr:cNvPr id="245" name="直線コネクタ 244"/>
        <xdr:cNvCxnSpPr/>
      </xdr:nvCxnSpPr>
      <xdr:spPr>
        <a:xfrm flipV="1">
          <a:off x="2908300" y="15878657"/>
          <a:ext cx="889000" cy="29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6" name="フローチャート: 判断 245"/>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7" name="テキスト ボックス 246"/>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53442</xdr:rowOff>
    </xdr:from>
    <xdr:to>
      <xdr:col>15</xdr:col>
      <xdr:colOff>50800</xdr:colOff>
      <xdr:row>95</xdr:row>
      <xdr:rowOff>38736</xdr:rowOff>
    </xdr:to>
    <xdr:cxnSp macro="">
      <xdr:nvCxnSpPr>
        <xdr:cNvPr id="248" name="直線コネクタ 247"/>
        <xdr:cNvCxnSpPr/>
      </xdr:nvCxnSpPr>
      <xdr:spPr>
        <a:xfrm flipV="1">
          <a:off x="2019300" y="16169742"/>
          <a:ext cx="889000" cy="1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9" name="フローチャート: 判断 248"/>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50" name="テキスト ボックス 249"/>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38736</xdr:rowOff>
    </xdr:from>
    <xdr:to>
      <xdr:col>10</xdr:col>
      <xdr:colOff>114300</xdr:colOff>
      <xdr:row>96</xdr:row>
      <xdr:rowOff>29820</xdr:rowOff>
    </xdr:to>
    <xdr:cxnSp macro="">
      <xdr:nvCxnSpPr>
        <xdr:cNvPr id="251" name="直線コネクタ 250"/>
        <xdr:cNvCxnSpPr/>
      </xdr:nvCxnSpPr>
      <xdr:spPr>
        <a:xfrm flipV="1">
          <a:off x="1130300" y="16326486"/>
          <a:ext cx="8890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2" name="フローチャート: 判断 251"/>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3" name="テキスト ボックス 252"/>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4" name="フローチャート: 判断 253"/>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5" name="テキスト ボックス 254"/>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137097</xdr:rowOff>
    </xdr:from>
    <xdr:to>
      <xdr:col>24</xdr:col>
      <xdr:colOff>114300</xdr:colOff>
      <xdr:row>92</xdr:row>
      <xdr:rowOff>67247</xdr:rowOff>
    </xdr:to>
    <xdr:sp macro="" textlink="">
      <xdr:nvSpPr>
        <xdr:cNvPr id="261" name="楕円 260"/>
        <xdr:cNvSpPr/>
      </xdr:nvSpPr>
      <xdr:spPr>
        <a:xfrm>
          <a:off x="4584700" y="1573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159974</xdr:rowOff>
    </xdr:from>
    <xdr:ext cx="534377" cy="259045"/>
    <xdr:sp macro="" textlink="">
      <xdr:nvSpPr>
        <xdr:cNvPr id="262" name="扶助費該当値テキスト"/>
        <xdr:cNvSpPr txBox="1"/>
      </xdr:nvSpPr>
      <xdr:spPr>
        <a:xfrm>
          <a:off x="4686300" y="1559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54457</xdr:rowOff>
    </xdr:from>
    <xdr:to>
      <xdr:col>20</xdr:col>
      <xdr:colOff>38100</xdr:colOff>
      <xdr:row>92</xdr:row>
      <xdr:rowOff>156057</xdr:rowOff>
    </xdr:to>
    <xdr:sp macro="" textlink="">
      <xdr:nvSpPr>
        <xdr:cNvPr id="263" name="楕円 262"/>
        <xdr:cNvSpPr/>
      </xdr:nvSpPr>
      <xdr:spPr>
        <a:xfrm>
          <a:off x="3746500" y="158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1134</xdr:rowOff>
    </xdr:from>
    <xdr:ext cx="534377" cy="259045"/>
    <xdr:sp macro="" textlink="">
      <xdr:nvSpPr>
        <xdr:cNvPr id="264" name="テキスト ボックス 263"/>
        <xdr:cNvSpPr txBox="1"/>
      </xdr:nvSpPr>
      <xdr:spPr>
        <a:xfrm>
          <a:off x="3530111" y="156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2642</xdr:rowOff>
    </xdr:from>
    <xdr:to>
      <xdr:col>15</xdr:col>
      <xdr:colOff>101600</xdr:colOff>
      <xdr:row>94</xdr:row>
      <xdr:rowOff>104242</xdr:rowOff>
    </xdr:to>
    <xdr:sp macro="" textlink="">
      <xdr:nvSpPr>
        <xdr:cNvPr id="265" name="楕円 264"/>
        <xdr:cNvSpPr/>
      </xdr:nvSpPr>
      <xdr:spPr>
        <a:xfrm>
          <a:off x="2857500" y="161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120769</xdr:rowOff>
    </xdr:from>
    <xdr:ext cx="534377" cy="259045"/>
    <xdr:sp macro="" textlink="">
      <xdr:nvSpPr>
        <xdr:cNvPr id="266" name="テキスト ボックス 265"/>
        <xdr:cNvSpPr txBox="1"/>
      </xdr:nvSpPr>
      <xdr:spPr>
        <a:xfrm>
          <a:off x="2641111" y="158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159386</xdr:rowOff>
    </xdr:from>
    <xdr:to>
      <xdr:col>10</xdr:col>
      <xdr:colOff>165100</xdr:colOff>
      <xdr:row>95</xdr:row>
      <xdr:rowOff>89536</xdr:rowOff>
    </xdr:to>
    <xdr:sp macro="" textlink="">
      <xdr:nvSpPr>
        <xdr:cNvPr id="267" name="楕円 266"/>
        <xdr:cNvSpPr/>
      </xdr:nvSpPr>
      <xdr:spPr>
        <a:xfrm>
          <a:off x="1968500" y="162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80663</xdr:rowOff>
    </xdr:from>
    <xdr:ext cx="534377" cy="259045"/>
    <xdr:sp macro="" textlink="">
      <xdr:nvSpPr>
        <xdr:cNvPr id="268" name="テキスト ボックス 267"/>
        <xdr:cNvSpPr txBox="1"/>
      </xdr:nvSpPr>
      <xdr:spPr>
        <a:xfrm>
          <a:off x="1752111" y="163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150470</xdr:rowOff>
    </xdr:from>
    <xdr:to>
      <xdr:col>6</xdr:col>
      <xdr:colOff>38100</xdr:colOff>
      <xdr:row>96</xdr:row>
      <xdr:rowOff>80620</xdr:rowOff>
    </xdr:to>
    <xdr:sp macro="" textlink="">
      <xdr:nvSpPr>
        <xdr:cNvPr id="269" name="楕円 268"/>
        <xdr:cNvSpPr/>
      </xdr:nvSpPr>
      <xdr:spPr>
        <a:xfrm>
          <a:off x="1079500" y="164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71747</xdr:rowOff>
    </xdr:from>
    <xdr:ext cx="534377" cy="259045"/>
    <xdr:sp macro="" textlink="">
      <xdr:nvSpPr>
        <xdr:cNvPr id="270" name="テキスト ボックス 269"/>
        <xdr:cNvSpPr txBox="1"/>
      </xdr:nvSpPr>
      <xdr:spPr>
        <a:xfrm>
          <a:off x="863111" y="1653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4" name="直線コネクタ 293"/>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5"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6" name="直線コネクタ 295"/>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7"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8" name="直線コネクタ 297"/>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159283</xdr:rowOff>
    </xdr:from>
    <xdr:to>
      <xdr:col>55</xdr:col>
      <xdr:colOff>0</xdr:colOff>
      <xdr:row>36</xdr:row>
      <xdr:rowOff>39421</xdr:rowOff>
    </xdr:to>
    <xdr:cxnSp macro="">
      <xdr:nvCxnSpPr>
        <xdr:cNvPr id="299" name="直線コネクタ 298"/>
        <xdr:cNvCxnSpPr/>
      </xdr:nvCxnSpPr>
      <xdr:spPr>
        <a:xfrm flipV="1">
          <a:off x="9639300" y="6160033"/>
          <a:ext cx="8382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300"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301" name="フローチャート: 判断 300"/>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12274</xdr:rowOff>
    </xdr:from>
    <xdr:to>
      <xdr:col>50</xdr:col>
      <xdr:colOff>114300</xdr:colOff>
      <xdr:row>36</xdr:row>
      <xdr:rowOff>39421</xdr:rowOff>
    </xdr:to>
    <xdr:cxnSp macro="">
      <xdr:nvCxnSpPr>
        <xdr:cNvPr id="302" name="直線コネクタ 301"/>
        <xdr:cNvCxnSpPr/>
      </xdr:nvCxnSpPr>
      <xdr:spPr>
        <a:xfrm>
          <a:off x="8750300" y="6184474"/>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3" name="フローチャート: 判断 302"/>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4" name="テキスト ボックス 303"/>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12274</xdr:rowOff>
    </xdr:from>
    <xdr:to>
      <xdr:col>45</xdr:col>
      <xdr:colOff>177800</xdr:colOff>
      <xdr:row>36</xdr:row>
      <xdr:rowOff>19304</xdr:rowOff>
    </xdr:to>
    <xdr:cxnSp macro="">
      <xdr:nvCxnSpPr>
        <xdr:cNvPr id="305" name="直線コネクタ 304"/>
        <xdr:cNvCxnSpPr/>
      </xdr:nvCxnSpPr>
      <xdr:spPr>
        <a:xfrm flipV="1">
          <a:off x="7861300" y="6184474"/>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6" name="フローチャート: 判断 305"/>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7" name="テキスト ボックス 306"/>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19304</xdr:rowOff>
    </xdr:from>
    <xdr:to>
      <xdr:col>41</xdr:col>
      <xdr:colOff>50800</xdr:colOff>
      <xdr:row>36</xdr:row>
      <xdr:rowOff>100952</xdr:rowOff>
    </xdr:to>
    <xdr:cxnSp macro="">
      <xdr:nvCxnSpPr>
        <xdr:cNvPr id="308" name="直線コネクタ 307"/>
        <xdr:cNvCxnSpPr/>
      </xdr:nvCxnSpPr>
      <xdr:spPr>
        <a:xfrm flipV="1">
          <a:off x="6972300" y="6191504"/>
          <a:ext cx="8890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9" name="フローチャート: 判断 308"/>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10" name="テキスト ボックス 309"/>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11" name="フローチャート: 判断 310"/>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2" name="テキスト ボックス 311"/>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108483</xdr:rowOff>
    </xdr:from>
    <xdr:to>
      <xdr:col>55</xdr:col>
      <xdr:colOff>50800</xdr:colOff>
      <xdr:row>36</xdr:row>
      <xdr:rowOff>38633</xdr:rowOff>
    </xdr:to>
    <xdr:sp macro="" textlink="">
      <xdr:nvSpPr>
        <xdr:cNvPr id="318" name="楕円 317"/>
        <xdr:cNvSpPr/>
      </xdr:nvSpPr>
      <xdr:spPr>
        <a:xfrm>
          <a:off x="10426700" y="61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86910</xdr:rowOff>
    </xdr:from>
    <xdr:ext cx="534377" cy="259045"/>
    <xdr:sp macro="" textlink="">
      <xdr:nvSpPr>
        <xdr:cNvPr id="319" name="補助費等該当値テキスト"/>
        <xdr:cNvSpPr txBox="1"/>
      </xdr:nvSpPr>
      <xdr:spPr>
        <a:xfrm>
          <a:off x="10528300" y="60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160071</xdr:rowOff>
    </xdr:from>
    <xdr:to>
      <xdr:col>50</xdr:col>
      <xdr:colOff>165100</xdr:colOff>
      <xdr:row>36</xdr:row>
      <xdr:rowOff>90221</xdr:rowOff>
    </xdr:to>
    <xdr:sp macro="" textlink="">
      <xdr:nvSpPr>
        <xdr:cNvPr id="320" name="楕円 319"/>
        <xdr:cNvSpPr/>
      </xdr:nvSpPr>
      <xdr:spPr>
        <a:xfrm>
          <a:off x="9588500" y="61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81348</xdr:rowOff>
    </xdr:from>
    <xdr:ext cx="534377" cy="259045"/>
    <xdr:sp macro="" textlink="">
      <xdr:nvSpPr>
        <xdr:cNvPr id="321" name="テキスト ボックス 320"/>
        <xdr:cNvSpPr txBox="1"/>
      </xdr:nvSpPr>
      <xdr:spPr>
        <a:xfrm>
          <a:off x="9372111" y="625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132924</xdr:rowOff>
    </xdr:from>
    <xdr:to>
      <xdr:col>46</xdr:col>
      <xdr:colOff>38100</xdr:colOff>
      <xdr:row>36</xdr:row>
      <xdr:rowOff>63074</xdr:rowOff>
    </xdr:to>
    <xdr:sp macro="" textlink="">
      <xdr:nvSpPr>
        <xdr:cNvPr id="322" name="楕円 321"/>
        <xdr:cNvSpPr/>
      </xdr:nvSpPr>
      <xdr:spPr>
        <a:xfrm>
          <a:off x="8699500" y="61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54201</xdr:rowOff>
    </xdr:from>
    <xdr:ext cx="534377" cy="259045"/>
    <xdr:sp macro="" textlink="">
      <xdr:nvSpPr>
        <xdr:cNvPr id="323" name="テキスト ボックス 322"/>
        <xdr:cNvSpPr txBox="1"/>
      </xdr:nvSpPr>
      <xdr:spPr>
        <a:xfrm>
          <a:off x="8483111" y="62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139954</xdr:rowOff>
    </xdr:from>
    <xdr:to>
      <xdr:col>41</xdr:col>
      <xdr:colOff>101600</xdr:colOff>
      <xdr:row>36</xdr:row>
      <xdr:rowOff>70104</xdr:rowOff>
    </xdr:to>
    <xdr:sp macro="" textlink="">
      <xdr:nvSpPr>
        <xdr:cNvPr id="324" name="楕円 323"/>
        <xdr:cNvSpPr/>
      </xdr:nvSpPr>
      <xdr:spPr>
        <a:xfrm>
          <a:off x="7810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61231</xdr:rowOff>
    </xdr:from>
    <xdr:ext cx="534377" cy="259045"/>
    <xdr:sp macro="" textlink="">
      <xdr:nvSpPr>
        <xdr:cNvPr id="325" name="テキスト ボックス 324"/>
        <xdr:cNvSpPr txBox="1"/>
      </xdr:nvSpPr>
      <xdr:spPr>
        <a:xfrm>
          <a:off x="7594111" y="62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50152</xdr:rowOff>
    </xdr:from>
    <xdr:to>
      <xdr:col>36</xdr:col>
      <xdr:colOff>165100</xdr:colOff>
      <xdr:row>36</xdr:row>
      <xdr:rowOff>151752</xdr:rowOff>
    </xdr:to>
    <xdr:sp macro="" textlink="">
      <xdr:nvSpPr>
        <xdr:cNvPr id="326" name="楕円 325"/>
        <xdr:cNvSpPr/>
      </xdr:nvSpPr>
      <xdr:spPr>
        <a:xfrm>
          <a:off x="6921500" y="62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142879</xdr:rowOff>
    </xdr:from>
    <xdr:ext cx="534377" cy="259045"/>
    <xdr:sp macro="" textlink="">
      <xdr:nvSpPr>
        <xdr:cNvPr id="327" name="テキスト ボックス 326"/>
        <xdr:cNvSpPr txBox="1"/>
      </xdr:nvSpPr>
      <xdr:spPr>
        <a:xfrm>
          <a:off x="6705111" y="63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51" name="直線コネクタ 350"/>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2"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3" name="直線コネクタ 352"/>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4"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5" name="直線コネクタ 354"/>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37272</xdr:rowOff>
    </xdr:from>
    <xdr:to>
      <xdr:col>55</xdr:col>
      <xdr:colOff>0</xdr:colOff>
      <xdr:row>58</xdr:row>
      <xdr:rowOff>53137</xdr:rowOff>
    </xdr:to>
    <xdr:cxnSp macro="">
      <xdr:nvCxnSpPr>
        <xdr:cNvPr id="356" name="直線コネクタ 355"/>
        <xdr:cNvCxnSpPr/>
      </xdr:nvCxnSpPr>
      <xdr:spPr>
        <a:xfrm>
          <a:off x="9639300" y="9981372"/>
          <a:ext cx="8382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7"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8" name="フローチャート: 判断 357"/>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37272</xdr:rowOff>
    </xdr:from>
    <xdr:to>
      <xdr:col>50</xdr:col>
      <xdr:colOff>114300</xdr:colOff>
      <xdr:row>58</xdr:row>
      <xdr:rowOff>54958</xdr:rowOff>
    </xdr:to>
    <xdr:cxnSp macro="">
      <xdr:nvCxnSpPr>
        <xdr:cNvPr id="359" name="直線コネクタ 358"/>
        <xdr:cNvCxnSpPr/>
      </xdr:nvCxnSpPr>
      <xdr:spPr>
        <a:xfrm flipV="1">
          <a:off x="8750300" y="9981372"/>
          <a:ext cx="8890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60" name="フローチャート: 判断 359"/>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61" name="テキスト ボックス 360"/>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54958</xdr:rowOff>
    </xdr:from>
    <xdr:to>
      <xdr:col>45</xdr:col>
      <xdr:colOff>177800</xdr:colOff>
      <xdr:row>58</xdr:row>
      <xdr:rowOff>91568</xdr:rowOff>
    </xdr:to>
    <xdr:cxnSp macro="">
      <xdr:nvCxnSpPr>
        <xdr:cNvPr id="362" name="直線コネクタ 361"/>
        <xdr:cNvCxnSpPr/>
      </xdr:nvCxnSpPr>
      <xdr:spPr>
        <a:xfrm flipV="1">
          <a:off x="7861300" y="9999058"/>
          <a:ext cx="889000" cy="3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3" name="フローチャート: 判断 362"/>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4" name="テキスト ボックス 363"/>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167970</xdr:rowOff>
    </xdr:from>
    <xdr:to>
      <xdr:col>41</xdr:col>
      <xdr:colOff>50800</xdr:colOff>
      <xdr:row>58</xdr:row>
      <xdr:rowOff>91568</xdr:rowOff>
    </xdr:to>
    <xdr:cxnSp macro="">
      <xdr:nvCxnSpPr>
        <xdr:cNvPr id="365" name="直線コネクタ 364"/>
        <xdr:cNvCxnSpPr/>
      </xdr:nvCxnSpPr>
      <xdr:spPr>
        <a:xfrm>
          <a:off x="6972300" y="9940620"/>
          <a:ext cx="889000" cy="9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6" name="フローチャート: 判断 365"/>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7" name="テキスト ボックス 366"/>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8" name="フローチャート: 判断 367"/>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64126</xdr:rowOff>
    </xdr:from>
    <xdr:ext cx="534377" cy="259045"/>
    <xdr:sp macro="" textlink="">
      <xdr:nvSpPr>
        <xdr:cNvPr id="369" name="テキスト ボックス 368"/>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2337</xdr:rowOff>
    </xdr:from>
    <xdr:to>
      <xdr:col>55</xdr:col>
      <xdr:colOff>50800</xdr:colOff>
      <xdr:row>58</xdr:row>
      <xdr:rowOff>103937</xdr:rowOff>
    </xdr:to>
    <xdr:sp macro="" textlink="">
      <xdr:nvSpPr>
        <xdr:cNvPr id="375" name="楕円 374"/>
        <xdr:cNvSpPr/>
      </xdr:nvSpPr>
      <xdr:spPr>
        <a:xfrm>
          <a:off x="10426700" y="99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115684</xdr:rowOff>
    </xdr:from>
    <xdr:ext cx="534377" cy="259045"/>
    <xdr:sp macro="" textlink="">
      <xdr:nvSpPr>
        <xdr:cNvPr id="376" name="普通建設事業費該当値テキスト"/>
        <xdr:cNvSpPr txBox="1"/>
      </xdr:nvSpPr>
      <xdr:spPr>
        <a:xfrm>
          <a:off x="10528300" y="98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157922</xdr:rowOff>
    </xdr:from>
    <xdr:to>
      <xdr:col>50</xdr:col>
      <xdr:colOff>165100</xdr:colOff>
      <xdr:row>58</xdr:row>
      <xdr:rowOff>88072</xdr:rowOff>
    </xdr:to>
    <xdr:sp macro="" textlink="">
      <xdr:nvSpPr>
        <xdr:cNvPr id="377" name="楕円 376"/>
        <xdr:cNvSpPr/>
      </xdr:nvSpPr>
      <xdr:spPr>
        <a:xfrm>
          <a:off x="9588500" y="993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79199</xdr:rowOff>
    </xdr:from>
    <xdr:ext cx="534377" cy="259045"/>
    <xdr:sp macro="" textlink="">
      <xdr:nvSpPr>
        <xdr:cNvPr id="378" name="テキスト ボックス 377"/>
        <xdr:cNvSpPr txBox="1"/>
      </xdr:nvSpPr>
      <xdr:spPr>
        <a:xfrm>
          <a:off x="9372111" y="100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4158</xdr:rowOff>
    </xdr:from>
    <xdr:to>
      <xdr:col>46</xdr:col>
      <xdr:colOff>38100</xdr:colOff>
      <xdr:row>58</xdr:row>
      <xdr:rowOff>105758</xdr:rowOff>
    </xdr:to>
    <xdr:sp macro="" textlink="">
      <xdr:nvSpPr>
        <xdr:cNvPr id="379" name="楕円 378"/>
        <xdr:cNvSpPr/>
      </xdr:nvSpPr>
      <xdr:spPr>
        <a:xfrm>
          <a:off x="8699500" y="99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96885</xdr:rowOff>
    </xdr:from>
    <xdr:ext cx="534377" cy="259045"/>
    <xdr:sp macro="" textlink="">
      <xdr:nvSpPr>
        <xdr:cNvPr id="380" name="テキスト ボックス 379"/>
        <xdr:cNvSpPr txBox="1"/>
      </xdr:nvSpPr>
      <xdr:spPr>
        <a:xfrm>
          <a:off x="8483111" y="1004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40768</xdr:rowOff>
    </xdr:from>
    <xdr:to>
      <xdr:col>41</xdr:col>
      <xdr:colOff>101600</xdr:colOff>
      <xdr:row>58</xdr:row>
      <xdr:rowOff>142368</xdr:rowOff>
    </xdr:to>
    <xdr:sp macro="" textlink="">
      <xdr:nvSpPr>
        <xdr:cNvPr id="381" name="楕円 380"/>
        <xdr:cNvSpPr/>
      </xdr:nvSpPr>
      <xdr:spPr>
        <a:xfrm>
          <a:off x="7810500" y="99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133495</xdr:rowOff>
    </xdr:from>
    <xdr:ext cx="534377" cy="259045"/>
    <xdr:sp macro="" textlink="">
      <xdr:nvSpPr>
        <xdr:cNvPr id="382" name="テキスト ボックス 381"/>
        <xdr:cNvSpPr txBox="1"/>
      </xdr:nvSpPr>
      <xdr:spPr>
        <a:xfrm>
          <a:off x="7594111" y="10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117170</xdr:rowOff>
    </xdr:from>
    <xdr:to>
      <xdr:col>36</xdr:col>
      <xdr:colOff>165100</xdr:colOff>
      <xdr:row>58</xdr:row>
      <xdr:rowOff>47320</xdr:rowOff>
    </xdr:to>
    <xdr:sp macro="" textlink="">
      <xdr:nvSpPr>
        <xdr:cNvPr id="383" name="楕円 382"/>
        <xdr:cNvSpPr/>
      </xdr:nvSpPr>
      <xdr:spPr>
        <a:xfrm>
          <a:off x="6921500" y="98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63847</xdr:rowOff>
    </xdr:from>
    <xdr:ext cx="534377" cy="259045"/>
    <xdr:sp macro="" textlink="">
      <xdr:nvSpPr>
        <xdr:cNvPr id="384" name="テキスト ボックス 383"/>
        <xdr:cNvSpPr txBox="1"/>
      </xdr:nvSpPr>
      <xdr:spPr>
        <a:xfrm>
          <a:off x="6705111" y="966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8" name="テキスト ボックス 39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400" name="テキスト ボックス 39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2" name="テキスト ボックス 40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6" name="直線コネクタ 405"/>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7"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8" name="直線コネクタ 407"/>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9"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10" name="直線コネクタ 409"/>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77530</xdr:rowOff>
    </xdr:from>
    <xdr:to>
      <xdr:col>55</xdr:col>
      <xdr:colOff>0</xdr:colOff>
      <xdr:row>78</xdr:row>
      <xdr:rowOff>104135</xdr:rowOff>
    </xdr:to>
    <xdr:cxnSp macro="">
      <xdr:nvCxnSpPr>
        <xdr:cNvPr id="411" name="直線コネクタ 410"/>
        <xdr:cNvCxnSpPr/>
      </xdr:nvCxnSpPr>
      <xdr:spPr>
        <a:xfrm>
          <a:off x="9639300" y="13450630"/>
          <a:ext cx="8382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2"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3" name="フローチャート: 判断 412"/>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77530</xdr:rowOff>
    </xdr:from>
    <xdr:to>
      <xdr:col>50</xdr:col>
      <xdr:colOff>114300</xdr:colOff>
      <xdr:row>78</xdr:row>
      <xdr:rowOff>85151</xdr:rowOff>
    </xdr:to>
    <xdr:cxnSp macro="">
      <xdr:nvCxnSpPr>
        <xdr:cNvPr id="414" name="直線コネクタ 413"/>
        <xdr:cNvCxnSpPr/>
      </xdr:nvCxnSpPr>
      <xdr:spPr>
        <a:xfrm flipV="1">
          <a:off x="8750300" y="13450630"/>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5" name="フローチャート: 判断 414"/>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6" name="テキスト ボックス 415"/>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85151</xdr:rowOff>
    </xdr:from>
    <xdr:to>
      <xdr:col>45</xdr:col>
      <xdr:colOff>177800</xdr:colOff>
      <xdr:row>78</xdr:row>
      <xdr:rowOff>93903</xdr:rowOff>
    </xdr:to>
    <xdr:cxnSp macro="">
      <xdr:nvCxnSpPr>
        <xdr:cNvPr id="417" name="直線コネクタ 416"/>
        <xdr:cNvCxnSpPr/>
      </xdr:nvCxnSpPr>
      <xdr:spPr>
        <a:xfrm flipV="1">
          <a:off x="7861300" y="13458251"/>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8" name="フローチャート: 判断 417"/>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9" name="テキスト ボックス 418"/>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20" name="フローチャート: 判断 419"/>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21" name="テキスト ボックス 420"/>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53335</xdr:rowOff>
    </xdr:from>
    <xdr:to>
      <xdr:col>55</xdr:col>
      <xdr:colOff>50800</xdr:colOff>
      <xdr:row>78</xdr:row>
      <xdr:rowOff>154935</xdr:rowOff>
    </xdr:to>
    <xdr:sp macro="" textlink="">
      <xdr:nvSpPr>
        <xdr:cNvPr id="427" name="楕円 426"/>
        <xdr:cNvSpPr/>
      </xdr:nvSpPr>
      <xdr:spPr>
        <a:xfrm>
          <a:off x="10426700" y="134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20547</xdr:rowOff>
    </xdr:from>
    <xdr:ext cx="469744" cy="259045"/>
    <xdr:sp macro="" textlink="">
      <xdr:nvSpPr>
        <xdr:cNvPr id="428" name="普通建設事業費 （ うち新規整備　）該当値テキスト"/>
        <xdr:cNvSpPr txBox="1"/>
      </xdr:nvSpPr>
      <xdr:spPr>
        <a:xfrm>
          <a:off x="10528300" y="133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26730</xdr:rowOff>
    </xdr:from>
    <xdr:to>
      <xdr:col>50</xdr:col>
      <xdr:colOff>165100</xdr:colOff>
      <xdr:row>78</xdr:row>
      <xdr:rowOff>128330</xdr:rowOff>
    </xdr:to>
    <xdr:sp macro="" textlink="">
      <xdr:nvSpPr>
        <xdr:cNvPr id="429" name="楕円 428"/>
        <xdr:cNvSpPr/>
      </xdr:nvSpPr>
      <xdr:spPr>
        <a:xfrm>
          <a:off x="9588500" y="133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119457</xdr:rowOff>
    </xdr:from>
    <xdr:ext cx="534377" cy="259045"/>
    <xdr:sp macro="" textlink="">
      <xdr:nvSpPr>
        <xdr:cNvPr id="430" name="テキスト ボックス 429"/>
        <xdr:cNvSpPr txBox="1"/>
      </xdr:nvSpPr>
      <xdr:spPr>
        <a:xfrm>
          <a:off x="9372111" y="1349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34351</xdr:rowOff>
    </xdr:from>
    <xdr:to>
      <xdr:col>46</xdr:col>
      <xdr:colOff>38100</xdr:colOff>
      <xdr:row>78</xdr:row>
      <xdr:rowOff>135951</xdr:rowOff>
    </xdr:to>
    <xdr:sp macro="" textlink="">
      <xdr:nvSpPr>
        <xdr:cNvPr id="431" name="楕円 430"/>
        <xdr:cNvSpPr/>
      </xdr:nvSpPr>
      <xdr:spPr>
        <a:xfrm>
          <a:off x="8699500" y="134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127078</xdr:rowOff>
    </xdr:from>
    <xdr:ext cx="534377" cy="259045"/>
    <xdr:sp macro="" textlink="">
      <xdr:nvSpPr>
        <xdr:cNvPr id="432" name="テキスト ボックス 431"/>
        <xdr:cNvSpPr txBox="1"/>
      </xdr:nvSpPr>
      <xdr:spPr>
        <a:xfrm>
          <a:off x="8483111" y="1350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43103</xdr:rowOff>
    </xdr:from>
    <xdr:to>
      <xdr:col>41</xdr:col>
      <xdr:colOff>101600</xdr:colOff>
      <xdr:row>78</xdr:row>
      <xdr:rowOff>144703</xdr:rowOff>
    </xdr:to>
    <xdr:sp macro="" textlink="">
      <xdr:nvSpPr>
        <xdr:cNvPr id="433" name="楕円 432"/>
        <xdr:cNvSpPr/>
      </xdr:nvSpPr>
      <xdr:spPr>
        <a:xfrm>
          <a:off x="7810500" y="134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135830</xdr:rowOff>
    </xdr:from>
    <xdr:ext cx="534377" cy="259045"/>
    <xdr:sp macro="" textlink="">
      <xdr:nvSpPr>
        <xdr:cNvPr id="434" name="テキスト ボックス 433"/>
        <xdr:cNvSpPr txBox="1"/>
      </xdr:nvSpPr>
      <xdr:spPr>
        <a:xfrm>
          <a:off x="7594111" y="135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60" name="直線コネクタ 459"/>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61"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2" name="直線コネクタ 461"/>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3"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4" name="直線コネクタ 463"/>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31866</xdr:rowOff>
    </xdr:from>
    <xdr:to>
      <xdr:col>55</xdr:col>
      <xdr:colOff>0</xdr:colOff>
      <xdr:row>97</xdr:row>
      <xdr:rowOff>47493</xdr:rowOff>
    </xdr:to>
    <xdr:cxnSp macro="">
      <xdr:nvCxnSpPr>
        <xdr:cNvPr id="465" name="直線コネクタ 464"/>
        <xdr:cNvCxnSpPr/>
      </xdr:nvCxnSpPr>
      <xdr:spPr>
        <a:xfrm flipV="1">
          <a:off x="9639300" y="16662516"/>
          <a:ext cx="8382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6"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7" name="フローチャート: 判断 466"/>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47493</xdr:rowOff>
    </xdr:from>
    <xdr:to>
      <xdr:col>50</xdr:col>
      <xdr:colOff>114300</xdr:colOff>
      <xdr:row>97</xdr:row>
      <xdr:rowOff>65520</xdr:rowOff>
    </xdr:to>
    <xdr:cxnSp macro="">
      <xdr:nvCxnSpPr>
        <xdr:cNvPr id="468" name="直線コネクタ 467"/>
        <xdr:cNvCxnSpPr/>
      </xdr:nvCxnSpPr>
      <xdr:spPr>
        <a:xfrm flipV="1">
          <a:off x="8750300" y="16678143"/>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9" name="フローチャート: 判断 468"/>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70" name="テキスト ボックス 469"/>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65520</xdr:rowOff>
    </xdr:from>
    <xdr:to>
      <xdr:col>45</xdr:col>
      <xdr:colOff>177800</xdr:colOff>
      <xdr:row>97</xdr:row>
      <xdr:rowOff>150885</xdr:rowOff>
    </xdr:to>
    <xdr:cxnSp macro="">
      <xdr:nvCxnSpPr>
        <xdr:cNvPr id="471" name="直線コネクタ 470"/>
        <xdr:cNvCxnSpPr/>
      </xdr:nvCxnSpPr>
      <xdr:spPr>
        <a:xfrm flipV="1">
          <a:off x="7861300" y="16696170"/>
          <a:ext cx="889000" cy="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2" name="フローチャート: 判断 471"/>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3" name="テキスト ボックス 472"/>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4" name="フローチャート: 判断 473"/>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5" name="テキスト ボックス 474"/>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152516</xdr:rowOff>
    </xdr:from>
    <xdr:to>
      <xdr:col>55</xdr:col>
      <xdr:colOff>50800</xdr:colOff>
      <xdr:row>97</xdr:row>
      <xdr:rowOff>82666</xdr:rowOff>
    </xdr:to>
    <xdr:sp macro="" textlink="">
      <xdr:nvSpPr>
        <xdr:cNvPr id="481" name="楕円 480"/>
        <xdr:cNvSpPr/>
      </xdr:nvSpPr>
      <xdr:spPr>
        <a:xfrm>
          <a:off x="10426700" y="166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130943</xdr:rowOff>
    </xdr:from>
    <xdr:ext cx="534377" cy="259045"/>
    <xdr:sp macro="" textlink="">
      <xdr:nvSpPr>
        <xdr:cNvPr id="482" name="普通建設事業費 （ うち更新整備　）該当値テキスト"/>
        <xdr:cNvSpPr txBox="1"/>
      </xdr:nvSpPr>
      <xdr:spPr>
        <a:xfrm>
          <a:off x="10528300" y="16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168143</xdr:rowOff>
    </xdr:from>
    <xdr:to>
      <xdr:col>50</xdr:col>
      <xdr:colOff>165100</xdr:colOff>
      <xdr:row>97</xdr:row>
      <xdr:rowOff>98293</xdr:rowOff>
    </xdr:to>
    <xdr:sp macro="" textlink="">
      <xdr:nvSpPr>
        <xdr:cNvPr id="483" name="楕円 482"/>
        <xdr:cNvSpPr/>
      </xdr:nvSpPr>
      <xdr:spPr>
        <a:xfrm>
          <a:off x="9588500" y="166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89420</xdr:rowOff>
    </xdr:from>
    <xdr:ext cx="534377" cy="259045"/>
    <xdr:sp macro="" textlink="">
      <xdr:nvSpPr>
        <xdr:cNvPr id="484" name="テキスト ボックス 483"/>
        <xdr:cNvSpPr txBox="1"/>
      </xdr:nvSpPr>
      <xdr:spPr>
        <a:xfrm>
          <a:off x="9372111" y="1672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14720</xdr:rowOff>
    </xdr:from>
    <xdr:to>
      <xdr:col>46</xdr:col>
      <xdr:colOff>38100</xdr:colOff>
      <xdr:row>97</xdr:row>
      <xdr:rowOff>116320</xdr:rowOff>
    </xdr:to>
    <xdr:sp macro="" textlink="">
      <xdr:nvSpPr>
        <xdr:cNvPr id="485" name="楕円 484"/>
        <xdr:cNvSpPr/>
      </xdr:nvSpPr>
      <xdr:spPr>
        <a:xfrm>
          <a:off x="8699500" y="166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132847</xdr:rowOff>
    </xdr:from>
    <xdr:ext cx="534377" cy="259045"/>
    <xdr:sp macro="" textlink="">
      <xdr:nvSpPr>
        <xdr:cNvPr id="486" name="テキスト ボックス 485"/>
        <xdr:cNvSpPr txBox="1"/>
      </xdr:nvSpPr>
      <xdr:spPr>
        <a:xfrm>
          <a:off x="8483111" y="164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100085</xdr:rowOff>
    </xdr:from>
    <xdr:to>
      <xdr:col>41</xdr:col>
      <xdr:colOff>101600</xdr:colOff>
      <xdr:row>98</xdr:row>
      <xdr:rowOff>30235</xdr:rowOff>
    </xdr:to>
    <xdr:sp macro="" textlink="">
      <xdr:nvSpPr>
        <xdr:cNvPr id="487" name="楕円 486"/>
        <xdr:cNvSpPr/>
      </xdr:nvSpPr>
      <xdr:spPr>
        <a:xfrm>
          <a:off x="7810500" y="167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21362</xdr:rowOff>
    </xdr:from>
    <xdr:ext cx="534377" cy="259045"/>
    <xdr:sp macro="" textlink="">
      <xdr:nvSpPr>
        <xdr:cNvPr id="488" name="テキスト ボックス 487"/>
        <xdr:cNvSpPr txBox="1"/>
      </xdr:nvSpPr>
      <xdr:spPr>
        <a:xfrm>
          <a:off x="7594111" y="168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2" name="直線コネクタ 511"/>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3"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5"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6" name="直線コネクタ 515"/>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27953</xdr:rowOff>
    </xdr:from>
    <xdr:to>
      <xdr:col>85</xdr:col>
      <xdr:colOff>127000</xdr:colOff>
      <xdr:row>39</xdr:row>
      <xdr:rowOff>40907</xdr:rowOff>
    </xdr:to>
    <xdr:cxnSp macro="">
      <xdr:nvCxnSpPr>
        <xdr:cNvPr id="517" name="直線コネクタ 516"/>
        <xdr:cNvCxnSpPr/>
      </xdr:nvCxnSpPr>
      <xdr:spPr>
        <a:xfrm>
          <a:off x="15481300" y="6714503"/>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8"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9" name="フローチャート: 判断 518"/>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27953</xdr:rowOff>
    </xdr:from>
    <xdr:to>
      <xdr:col>81</xdr:col>
      <xdr:colOff>50800</xdr:colOff>
      <xdr:row>39</xdr:row>
      <xdr:rowOff>40469</xdr:rowOff>
    </xdr:to>
    <xdr:cxnSp macro="">
      <xdr:nvCxnSpPr>
        <xdr:cNvPr id="520" name="直線コネクタ 519"/>
        <xdr:cNvCxnSpPr/>
      </xdr:nvCxnSpPr>
      <xdr:spPr>
        <a:xfrm flipV="1">
          <a:off x="14592300" y="6714503"/>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21" name="フローチャート: 判断 520"/>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2" name="テキスト ボックス 521"/>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38335</xdr:rowOff>
    </xdr:from>
    <xdr:to>
      <xdr:col>76</xdr:col>
      <xdr:colOff>114300</xdr:colOff>
      <xdr:row>39</xdr:row>
      <xdr:rowOff>40469</xdr:rowOff>
    </xdr:to>
    <xdr:cxnSp macro="">
      <xdr:nvCxnSpPr>
        <xdr:cNvPr id="523" name="直線コネクタ 522"/>
        <xdr:cNvCxnSpPr/>
      </xdr:nvCxnSpPr>
      <xdr:spPr>
        <a:xfrm>
          <a:off x="13703300" y="672488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4" name="フローチャート: 判断 523"/>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5" name="テキスト ボックス 524"/>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38335</xdr:rowOff>
    </xdr:from>
    <xdr:to>
      <xdr:col>71</xdr:col>
      <xdr:colOff>177800</xdr:colOff>
      <xdr:row>39</xdr:row>
      <xdr:rowOff>39630</xdr:rowOff>
    </xdr:to>
    <xdr:cxnSp macro="">
      <xdr:nvCxnSpPr>
        <xdr:cNvPr id="526" name="直線コネクタ 525"/>
        <xdr:cNvCxnSpPr/>
      </xdr:nvCxnSpPr>
      <xdr:spPr>
        <a:xfrm flipV="1">
          <a:off x="12814300" y="672488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7" name="フローチャート: 判断 526"/>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8" name="テキスト ボックス 527"/>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9" name="フローチャート: 判断 528"/>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30" name="テキスト ボックス 529"/>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161557</xdr:rowOff>
    </xdr:from>
    <xdr:to>
      <xdr:col>85</xdr:col>
      <xdr:colOff>177800</xdr:colOff>
      <xdr:row>39</xdr:row>
      <xdr:rowOff>91707</xdr:rowOff>
    </xdr:to>
    <xdr:sp macro="" textlink="">
      <xdr:nvSpPr>
        <xdr:cNvPr id="536" name="楕円 535"/>
        <xdr:cNvSpPr/>
      </xdr:nvSpPr>
      <xdr:spPr>
        <a:xfrm>
          <a:off x="162687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378565" cy="259045"/>
    <xdr:sp macro="" textlink="">
      <xdr:nvSpPr>
        <xdr:cNvPr id="537" name="災害復旧事業費該当値テキスト"/>
        <xdr:cNvSpPr txBox="1"/>
      </xdr:nvSpPr>
      <xdr:spPr>
        <a:xfrm>
          <a:off x="16370300"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148603</xdr:rowOff>
    </xdr:from>
    <xdr:to>
      <xdr:col>81</xdr:col>
      <xdr:colOff>101600</xdr:colOff>
      <xdr:row>39</xdr:row>
      <xdr:rowOff>78753</xdr:rowOff>
    </xdr:to>
    <xdr:sp macro="" textlink="">
      <xdr:nvSpPr>
        <xdr:cNvPr id="538" name="楕円 537"/>
        <xdr:cNvSpPr/>
      </xdr:nvSpPr>
      <xdr:spPr>
        <a:xfrm>
          <a:off x="15430500" y="66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69880</xdr:rowOff>
    </xdr:from>
    <xdr:ext cx="378565" cy="259045"/>
    <xdr:sp macro="" textlink="">
      <xdr:nvSpPr>
        <xdr:cNvPr id="539" name="テキスト ボックス 538"/>
        <xdr:cNvSpPr txBox="1"/>
      </xdr:nvSpPr>
      <xdr:spPr>
        <a:xfrm>
          <a:off x="15292017" y="675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161119</xdr:rowOff>
    </xdr:from>
    <xdr:to>
      <xdr:col>76</xdr:col>
      <xdr:colOff>165100</xdr:colOff>
      <xdr:row>39</xdr:row>
      <xdr:rowOff>91269</xdr:rowOff>
    </xdr:to>
    <xdr:sp macro="" textlink="">
      <xdr:nvSpPr>
        <xdr:cNvPr id="540" name="楕円 539"/>
        <xdr:cNvSpPr/>
      </xdr:nvSpPr>
      <xdr:spPr>
        <a:xfrm>
          <a:off x="14541500" y="66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82396</xdr:rowOff>
    </xdr:from>
    <xdr:ext cx="378565" cy="259045"/>
    <xdr:sp macro="" textlink="">
      <xdr:nvSpPr>
        <xdr:cNvPr id="541" name="テキスト ボックス 540"/>
        <xdr:cNvSpPr txBox="1"/>
      </xdr:nvSpPr>
      <xdr:spPr>
        <a:xfrm>
          <a:off x="14403017" y="6768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158985</xdr:rowOff>
    </xdr:from>
    <xdr:to>
      <xdr:col>72</xdr:col>
      <xdr:colOff>38100</xdr:colOff>
      <xdr:row>39</xdr:row>
      <xdr:rowOff>89135</xdr:rowOff>
    </xdr:to>
    <xdr:sp macro="" textlink="">
      <xdr:nvSpPr>
        <xdr:cNvPr id="542" name="楕円 541"/>
        <xdr:cNvSpPr/>
      </xdr:nvSpPr>
      <xdr:spPr>
        <a:xfrm>
          <a:off x="13652500" y="66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80262</xdr:rowOff>
    </xdr:from>
    <xdr:ext cx="378565" cy="259045"/>
    <xdr:sp macro="" textlink="">
      <xdr:nvSpPr>
        <xdr:cNvPr id="543" name="テキスト ボックス 542"/>
        <xdr:cNvSpPr txBox="1"/>
      </xdr:nvSpPr>
      <xdr:spPr>
        <a:xfrm>
          <a:off x="13514017" y="676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160280</xdr:rowOff>
    </xdr:from>
    <xdr:to>
      <xdr:col>67</xdr:col>
      <xdr:colOff>101600</xdr:colOff>
      <xdr:row>39</xdr:row>
      <xdr:rowOff>90430</xdr:rowOff>
    </xdr:to>
    <xdr:sp macro="" textlink="">
      <xdr:nvSpPr>
        <xdr:cNvPr id="544" name="楕円 543"/>
        <xdr:cNvSpPr/>
      </xdr:nvSpPr>
      <xdr:spPr>
        <a:xfrm>
          <a:off x="12763500" y="66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81557</xdr:rowOff>
    </xdr:from>
    <xdr:ext cx="378565" cy="259045"/>
    <xdr:sp macro="" textlink="">
      <xdr:nvSpPr>
        <xdr:cNvPr id="545" name="テキスト ボックス 544"/>
        <xdr:cNvSpPr txBox="1"/>
      </xdr:nvSpPr>
      <xdr:spPr>
        <a:xfrm>
          <a:off x="12625017" y="676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6" name="直線コネクタ 615"/>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7"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8" name="直線コネクタ 617"/>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9"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20" name="直線コネクタ 619"/>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43276</xdr:rowOff>
    </xdr:from>
    <xdr:to>
      <xdr:col>85</xdr:col>
      <xdr:colOff>127000</xdr:colOff>
      <xdr:row>74</xdr:row>
      <xdr:rowOff>111994</xdr:rowOff>
    </xdr:to>
    <xdr:cxnSp macro="">
      <xdr:nvCxnSpPr>
        <xdr:cNvPr id="621" name="直線コネクタ 620"/>
        <xdr:cNvCxnSpPr/>
      </xdr:nvCxnSpPr>
      <xdr:spPr>
        <a:xfrm flipV="1">
          <a:off x="15481300" y="12730576"/>
          <a:ext cx="838200" cy="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2"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3" name="フローチャート: 判断 622"/>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111994</xdr:rowOff>
    </xdr:from>
    <xdr:to>
      <xdr:col>81</xdr:col>
      <xdr:colOff>50800</xdr:colOff>
      <xdr:row>74</xdr:row>
      <xdr:rowOff>121000</xdr:rowOff>
    </xdr:to>
    <xdr:cxnSp macro="">
      <xdr:nvCxnSpPr>
        <xdr:cNvPr id="624" name="直線コネクタ 623"/>
        <xdr:cNvCxnSpPr/>
      </xdr:nvCxnSpPr>
      <xdr:spPr>
        <a:xfrm flipV="1">
          <a:off x="14592300" y="12799294"/>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5" name="フローチャート: 判断 624"/>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6" name="テキスト ボックス 625"/>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95238</xdr:rowOff>
    </xdr:from>
    <xdr:to>
      <xdr:col>76</xdr:col>
      <xdr:colOff>114300</xdr:colOff>
      <xdr:row>74</xdr:row>
      <xdr:rowOff>121000</xdr:rowOff>
    </xdr:to>
    <xdr:cxnSp macro="">
      <xdr:nvCxnSpPr>
        <xdr:cNvPr id="627" name="直線コネクタ 626"/>
        <xdr:cNvCxnSpPr/>
      </xdr:nvCxnSpPr>
      <xdr:spPr>
        <a:xfrm>
          <a:off x="13703300" y="12782538"/>
          <a:ext cx="889000" cy="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8" name="フローチャート: 判断 627"/>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9" name="テキスト ボックス 628"/>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81110</xdr:rowOff>
    </xdr:from>
    <xdr:to>
      <xdr:col>71</xdr:col>
      <xdr:colOff>177800</xdr:colOff>
      <xdr:row>74</xdr:row>
      <xdr:rowOff>95238</xdr:rowOff>
    </xdr:to>
    <xdr:cxnSp macro="">
      <xdr:nvCxnSpPr>
        <xdr:cNvPr id="630" name="直線コネクタ 629"/>
        <xdr:cNvCxnSpPr/>
      </xdr:nvCxnSpPr>
      <xdr:spPr>
        <a:xfrm>
          <a:off x="12814300" y="12768410"/>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31" name="フローチャート: 判断 630"/>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2" name="テキスト ボックス 631"/>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3" name="フローチャート: 判断 632"/>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4" name="テキスト ボックス 633"/>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163926</xdr:rowOff>
    </xdr:from>
    <xdr:to>
      <xdr:col>85</xdr:col>
      <xdr:colOff>177800</xdr:colOff>
      <xdr:row>74</xdr:row>
      <xdr:rowOff>94076</xdr:rowOff>
    </xdr:to>
    <xdr:sp macro="" textlink="">
      <xdr:nvSpPr>
        <xdr:cNvPr id="640" name="楕円 639"/>
        <xdr:cNvSpPr/>
      </xdr:nvSpPr>
      <xdr:spPr>
        <a:xfrm>
          <a:off x="16268700" y="126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142353</xdr:rowOff>
    </xdr:from>
    <xdr:ext cx="534377" cy="259045"/>
    <xdr:sp macro="" textlink="">
      <xdr:nvSpPr>
        <xdr:cNvPr id="641" name="公債費該当値テキスト"/>
        <xdr:cNvSpPr txBox="1"/>
      </xdr:nvSpPr>
      <xdr:spPr>
        <a:xfrm>
          <a:off x="16370300" y="126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61194</xdr:rowOff>
    </xdr:from>
    <xdr:to>
      <xdr:col>81</xdr:col>
      <xdr:colOff>101600</xdr:colOff>
      <xdr:row>74</xdr:row>
      <xdr:rowOff>162794</xdr:rowOff>
    </xdr:to>
    <xdr:sp macro="" textlink="">
      <xdr:nvSpPr>
        <xdr:cNvPr id="642" name="楕円 641"/>
        <xdr:cNvSpPr/>
      </xdr:nvSpPr>
      <xdr:spPr>
        <a:xfrm>
          <a:off x="15430500" y="127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153921</xdr:rowOff>
    </xdr:from>
    <xdr:ext cx="534377" cy="259045"/>
    <xdr:sp macro="" textlink="">
      <xdr:nvSpPr>
        <xdr:cNvPr id="643" name="テキスト ボックス 642"/>
        <xdr:cNvSpPr txBox="1"/>
      </xdr:nvSpPr>
      <xdr:spPr>
        <a:xfrm>
          <a:off x="15214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70200</xdr:rowOff>
    </xdr:from>
    <xdr:to>
      <xdr:col>76</xdr:col>
      <xdr:colOff>165100</xdr:colOff>
      <xdr:row>75</xdr:row>
      <xdr:rowOff>350</xdr:rowOff>
    </xdr:to>
    <xdr:sp macro="" textlink="">
      <xdr:nvSpPr>
        <xdr:cNvPr id="644" name="楕円 643"/>
        <xdr:cNvSpPr/>
      </xdr:nvSpPr>
      <xdr:spPr>
        <a:xfrm>
          <a:off x="14541500" y="127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162927</xdr:rowOff>
    </xdr:from>
    <xdr:ext cx="534377" cy="259045"/>
    <xdr:sp macro="" textlink="">
      <xdr:nvSpPr>
        <xdr:cNvPr id="645" name="テキスト ボックス 644"/>
        <xdr:cNvSpPr txBox="1"/>
      </xdr:nvSpPr>
      <xdr:spPr>
        <a:xfrm>
          <a:off x="14325111" y="128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44438</xdr:rowOff>
    </xdr:from>
    <xdr:to>
      <xdr:col>72</xdr:col>
      <xdr:colOff>38100</xdr:colOff>
      <xdr:row>74</xdr:row>
      <xdr:rowOff>146038</xdr:rowOff>
    </xdr:to>
    <xdr:sp macro="" textlink="">
      <xdr:nvSpPr>
        <xdr:cNvPr id="646" name="楕円 645"/>
        <xdr:cNvSpPr/>
      </xdr:nvSpPr>
      <xdr:spPr>
        <a:xfrm>
          <a:off x="13652500" y="127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137165</xdr:rowOff>
    </xdr:from>
    <xdr:ext cx="534377" cy="259045"/>
    <xdr:sp macro="" textlink="">
      <xdr:nvSpPr>
        <xdr:cNvPr id="647" name="テキスト ボックス 646"/>
        <xdr:cNvSpPr txBox="1"/>
      </xdr:nvSpPr>
      <xdr:spPr>
        <a:xfrm>
          <a:off x="13436111" y="128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30310</xdr:rowOff>
    </xdr:from>
    <xdr:to>
      <xdr:col>67</xdr:col>
      <xdr:colOff>101600</xdr:colOff>
      <xdr:row>74</xdr:row>
      <xdr:rowOff>131910</xdr:rowOff>
    </xdr:to>
    <xdr:sp macro="" textlink="">
      <xdr:nvSpPr>
        <xdr:cNvPr id="648" name="楕円 647"/>
        <xdr:cNvSpPr/>
      </xdr:nvSpPr>
      <xdr:spPr>
        <a:xfrm>
          <a:off x="12763500" y="127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123037</xdr:rowOff>
    </xdr:from>
    <xdr:ext cx="534377" cy="259045"/>
    <xdr:sp macro="" textlink="">
      <xdr:nvSpPr>
        <xdr:cNvPr id="649" name="テキスト ボックス 648"/>
        <xdr:cNvSpPr txBox="1"/>
      </xdr:nvSpPr>
      <xdr:spPr>
        <a:xfrm>
          <a:off x="12547111" y="1281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71" name="直線コネクタ 670"/>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2"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3" name="直線コネクタ 672"/>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4"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5" name="直線コネクタ 674"/>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92622</xdr:rowOff>
    </xdr:from>
    <xdr:to>
      <xdr:col>85</xdr:col>
      <xdr:colOff>127000</xdr:colOff>
      <xdr:row>98</xdr:row>
      <xdr:rowOff>109941</xdr:rowOff>
    </xdr:to>
    <xdr:cxnSp macro="">
      <xdr:nvCxnSpPr>
        <xdr:cNvPr id="676" name="直線コネクタ 675"/>
        <xdr:cNvCxnSpPr/>
      </xdr:nvCxnSpPr>
      <xdr:spPr>
        <a:xfrm>
          <a:off x="15481300" y="16894722"/>
          <a:ext cx="8382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7"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8" name="フローチャート: 判断 677"/>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82235</xdr:rowOff>
    </xdr:from>
    <xdr:to>
      <xdr:col>81</xdr:col>
      <xdr:colOff>50800</xdr:colOff>
      <xdr:row>98</xdr:row>
      <xdr:rowOff>92622</xdr:rowOff>
    </xdr:to>
    <xdr:cxnSp macro="">
      <xdr:nvCxnSpPr>
        <xdr:cNvPr id="679" name="直線コネクタ 678"/>
        <xdr:cNvCxnSpPr/>
      </xdr:nvCxnSpPr>
      <xdr:spPr>
        <a:xfrm>
          <a:off x="14592300" y="16884335"/>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80" name="フローチャート: 判断 679"/>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81" name="テキスト ボックス 680"/>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82235</xdr:rowOff>
    </xdr:from>
    <xdr:to>
      <xdr:col>76</xdr:col>
      <xdr:colOff>114300</xdr:colOff>
      <xdr:row>98</xdr:row>
      <xdr:rowOff>94752</xdr:rowOff>
    </xdr:to>
    <xdr:cxnSp macro="">
      <xdr:nvCxnSpPr>
        <xdr:cNvPr id="682" name="直線コネクタ 681"/>
        <xdr:cNvCxnSpPr/>
      </xdr:nvCxnSpPr>
      <xdr:spPr>
        <a:xfrm flipV="1">
          <a:off x="13703300" y="16884335"/>
          <a:ext cx="889000" cy="1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3" name="フローチャート: 判断 682"/>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4" name="テキスト ボックス 683"/>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94752</xdr:rowOff>
    </xdr:from>
    <xdr:to>
      <xdr:col>71</xdr:col>
      <xdr:colOff>177800</xdr:colOff>
      <xdr:row>98</xdr:row>
      <xdr:rowOff>97272</xdr:rowOff>
    </xdr:to>
    <xdr:cxnSp macro="">
      <xdr:nvCxnSpPr>
        <xdr:cNvPr id="685" name="直線コネクタ 684"/>
        <xdr:cNvCxnSpPr/>
      </xdr:nvCxnSpPr>
      <xdr:spPr>
        <a:xfrm flipV="1">
          <a:off x="12814300" y="16896852"/>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6" name="フローチャート: 判断 685"/>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7" name="テキスト ボックス 686"/>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8" name="フローチャート: 判断 687"/>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150201</xdr:rowOff>
    </xdr:from>
    <xdr:ext cx="534377" cy="259045"/>
    <xdr:sp macro="" textlink="">
      <xdr:nvSpPr>
        <xdr:cNvPr id="689" name="テキスト ボックス 688"/>
        <xdr:cNvSpPr txBox="1"/>
      </xdr:nvSpPr>
      <xdr:spPr>
        <a:xfrm>
          <a:off x="12547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59141</xdr:rowOff>
    </xdr:from>
    <xdr:to>
      <xdr:col>85</xdr:col>
      <xdr:colOff>177800</xdr:colOff>
      <xdr:row>98</xdr:row>
      <xdr:rowOff>160741</xdr:rowOff>
    </xdr:to>
    <xdr:sp macro="" textlink="">
      <xdr:nvSpPr>
        <xdr:cNvPr id="695" name="楕円 694"/>
        <xdr:cNvSpPr/>
      </xdr:nvSpPr>
      <xdr:spPr>
        <a:xfrm>
          <a:off x="16268700" y="168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6"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41822</xdr:rowOff>
    </xdr:from>
    <xdr:to>
      <xdr:col>81</xdr:col>
      <xdr:colOff>101600</xdr:colOff>
      <xdr:row>98</xdr:row>
      <xdr:rowOff>143422</xdr:rowOff>
    </xdr:to>
    <xdr:sp macro="" textlink="">
      <xdr:nvSpPr>
        <xdr:cNvPr id="697" name="楕円 696"/>
        <xdr:cNvSpPr/>
      </xdr:nvSpPr>
      <xdr:spPr>
        <a:xfrm>
          <a:off x="15430500" y="168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134549</xdr:rowOff>
    </xdr:from>
    <xdr:ext cx="534377" cy="259045"/>
    <xdr:sp macro="" textlink="">
      <xdr:nvSpPr>
        <xdr:cNvPr id="698" name="テキスト ボックス 697"/>
        <xdr:cNvSpPr txBox="1"/>
      </xdr:nvSpPr>
      <xdr:spPr>
        <a:xfrm>
          <a:off x="15214111" y="169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31435</xdr:rowOff>
    </xdr:from>
    <xdr:to>
      <xdr:col>76</xdr:col>
      <xdr:colOff>165100</xdr:colOff>
      <xdr:row>98</xdr:row>
      <xdr:rowOff>133035</xdr:rowOff>
    </xdr:to>
    <xdr:sp macro="" textlink="">
      <xdr:nvSpPr>
        <xdr:cNvPr id="699" name="楕円 698"/>
        <xdr:cNvSpPr/>
      </xdr:nvSpPr>
      <xdr:spPr>
        <a:xfrm>
          <a:off x="14541500" y="168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149562</xdr:rowOff>
    </xdr:from>
    <xdr:ext cx="534377" cy="259045"/>
    <xdr:sp macro="" textlink="">
      <xdr:nvSpPr>
        <xdr:cNvPr id="700" name="テキスト ボックス 699"/>
        <xdr:cNvSpPr txBox="1"/>
      </xdr:nvSpPr>
      <xdr:spPr>
        <a:xfrm>
          <a:off x="14325111" y="166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43952</xdr:rowOff>
    </xdr:from>
    <xdr:to>
      <xdr:col>72</xdr:col>
      <xdr:colOff>38100</xdr:colOff>
      <xdr:row>98</xdr:row>
      <xdr:rowOff>145552</xdr:rowOff>
    </xdr:to>
    <xdr:sp macro="" textlink="">
      <xdr:nvSpPr>
        <xdr:cNvPr id="701" name="楕円 700"/>
        <xdr:cNvSpPr/>
      </xdr:nvSpPr>
      <xdr:spPr>
        <a:xfrm>
          <a:off x="13652500" y="1684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136679</xdr:rowOff>
    </xdr:from>
    <xdr:ext cx="469744" cy="259045"/>
    <xdr:sp macro="" textlink="">
      <xdr:nvSpPr>
        <xdr:cNvPr id="702" name="テキスト ボックス 701"/>
        <xdr:cNvSpPr txBox="1"/>
      </xdr:nvSpPr>
      <xdr:spPr>
        <a:xfrm>
          <a:off x="13468428" y="1693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46472</xdr:rowOff>
    </xdr:from>
    <xdr:to>
      <xdr:col>67</xdr:col>
      <xdr:colOff>101600</xdr:colOff>
      <xdr:row>98</xdr:row>
      <xdr:rowOff>148072</xdr:rowOff>
    </xdr:to>
    <xdr:sp macro="" textlink="">
      <xdr:nvSpPr>
        <xdr:cNvPr id="703" name="楕円 702"/>
        <xdr:cNvSpPr/>
      </xdr:nvSpPr>
      <xdr:spPr>
        <a:xfrm>
          <a:off x="12763500" y="168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139199</xdr:rowOff>
    </xdr:from>
    <xdr:ext cx="469744" cy="259045"/>
    <xdr:sp macro="" textlink="">
      <xdr:nvSpPr>
        <xdr:cNvPr id="704" name="テキスト ボックス 703"/>
        <xdr:cNvSpPr txBox="1"/>
      </xdr:nvSpPr>
      <xdr:spPr>
        <a:xfrm>
          <a:off x="12579428" y="1694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4" name="直線コネクタ 723"/>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7"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8" name="直線コネクタ 727"/>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159645</xdr:rowOff>
    </xdr:from>
    <xdr:to>
      <xdr:col>116</xdr:col>
      <xdr:colOff>63500</xdr:colOff>
      <xdr:row>37</xdr:row>
      <xdr:rowOff>163131</xdr:rowOff>
    </xdr:to>
    <xdr:cxnSp macro="">
      <xdr:nvCxnSpPr>
        <xdr:cNvPr id="729" name="直線コネクタ 728"/>
        <xdr:cNvCxnSpPr/>
      </xdr:nvCxnSpPr>
      <xdr:spPr>
        <a:xfrm flipV="1">
          <a:off x="21323300" y="6503295"/>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30"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31" name="フローチャート: 判断 730"/>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161303</xdr:rowOff>
    </xdr:from>
    <xdr:to>
      <xdr:col>111</xdr:col>
      <xdr:colOff>177800</xdr:colOff>
      <xdr:row>37</xdr:row>
      <xdr:rowOff>163131</xdr:rowOff>
    </xdr:to>
    <xdr:cxnSp macro="">
      <xdr:nvCxnSpPr>
        <xdr:cNvPr id="732" name="直線コネクタ 731"/>
        <xdr:cNvCxnSpPr/>
      </xdr:nvCxnSpPr>
      <xdr:spPr>
        <a:xfrm>
          <a:off x="20434300" y="650495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3" name="フローチャート: 判断 732"/>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4" name="テキスト ボックス 733"/>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158274</xdr:rowOff>
    </xdr:from>
    <xdr:to>
      <xdr:col>107</xdr:col>
      <xdr:colOff>50800</xdr:colOff>
      <xdr:row>37</xdr:row>
      <xdr:rowOff>161303</xdr:rowOff>
    </xdr:to>
    <xdr:cxnSp macro="">
      <xdr:nvCxnSpPr>
        <xdr:cNvPr id="735" name="直線コネクタ 734"/>
        <xdr:cNvCxnSpPr/>
      </xdr:nvCxnSpPr>
      <xdr:spPr>
        <a:xfrm>
          <a:off x="19545300" y="6501924"/>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6" name="フローチャート: 判断 735"/>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7" name="テキスト ボックス 736"/>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158274</xdr:rowOff>
    </xdr:from>
    <xdr:to>
      <xdr:col>102</xdr:col>
      <xdr:colOff>114300</xdr:colOff>
      <xdr:row>37</xdr:row>
      <xdr:rowOff>162617</xdr:rowOff>
    </xdr:to>
    <xdr:cxnSp macro="">
      <xdr:nvCxnSpPr>
        <xdr:cNvPr id="738" name="直線コネクタ 737"/>
        <xdr:cNvCxnSpPr/>
      </xdr:nvCxnSpPr>
      <xdr:spPr>
        <a:xfrm flipV="1">
          <a:off x="18656300" y="650192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9" name="フローチャート: 判断 738"/>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40" name="テキスト ボックス 739"/>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41" name="フローチャート: 判断 740"/>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2" name="テキスト ボックス 741"/>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108845</xdr:rowOff>
    </xdr:from>
    <xdr:to>
      <xdr:col>116</xdr:col>
      <xdr:colOff>114300</xdr:colOff>
      <xdr:row>38</xdr:row>
      <xdr:rowOff>38995</xdr:rowOff>
    </xdr:to>
    <xdr:sp macro="" textlink="">
      <xdr:nvSpPr>
        <xdr:cNvPr id="748" name="楕円 747"/>
        <xdr:cNvSpPr/>
      </xdr:nvSpPr>
      <xdr:spPr>
        <a:xfrm>
          <a:off x="22110700" y="6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23772</xdr:rowOff>
    </xdr:from>
    <xdr:ext cx="378565" cy="259045"/>
    <xdr:sp macro="" textlink="">
      <xdr:nvSpPr>
        <xdr:cNvPr id="749" name="投資及び出資金該当値テキスト"/>
        <xdr:cNvSpPr txBox="1"/>
      </xdr:nvSpPr>
      <xdr:spPr>
        <a:xfrm>
          <a:off x="22212300" y="636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112332</xdr:rowOff>
    </xdr:from>
    <xdr:to>
      <xdr:col>112</xdr:col>
      <xdr:colOff>38100</xdr:colOff>
      <xdr:row>38</xdr:row>
      <xdr:rowOff>42481</xdr:rowOff>
    </xdr:to>
    <xdr:sp macro="" textlink="">
      <xdr:nvSpPr>
        <xdr:cNvPr id="750" name="楕円 749"/>
        <xdr:cNvSpPr/>
      </xdr:nvSpPr>
      <xdr:spPr>
        <a:xfrm>
          <a:off x="21272500" y="6455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33608</xdr:rowOff>
    </xdr:from>
    <xdr:ext cx="378565" cy="259045"/>
    <xdr:sp macro="" textlink="">
      <xdr:nvSpPr>
        <xdr:cNvPr id="751" name="テキスト ボックス 750"/>
        <xdr:cNvSpPr txBox="1"/>
      </xdr:nvSpPr>
      <xdr:spPr>
        <a:xfrm>
          <a:off x="21134017" y="6548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110503</xdr:rowOff>
    </xdr:from>
    <xdr:to>
      <xdr:col>107</xdr:col>
      <xdr:colOff>101600</xdr:colOff>
      <xdr:row>38</xdr:row>
      <xdr:rowOff>40653</xdr:rowOff>
    </xdr:to>
    <xdr:sp macro="" textlink="">
      <xdr:nvSpPr>
        <xdr:cNvPr id="752" name="楕円 751"/>
        <xdr:cNvSpPr/>
      </xdr:nvSpPr>
      <xdr:spPr>
        <a:xfrm>
          <a:off x="20383500" y="64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31780</xdr:rowOff>
    </xdr:from>
    <xdr:ext cx="378565" cy="259045"/>
    <xdr:sp macro="" textlink="">
      <xdr:nvSpPr>
        <xdr:cNvPr id="753" name="テキスト ボックス 752"/>
        <xdr:cNvSpPr txBox="1"/>
      </xdr:nvSpPr>
      <xdr:spPr>
        <a:xfrm>
          <a:off x="20245017" y="654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107474</xdr:rowOff>
    </xdr:from>
    <xdr:to>
      <xdr:col>102</xdr:col>
      <xdr:colOff>165100</xdr:colOff>
      <xdr:row>38</xdr:row>
      <xdr:rowOff>37624</xdr:rowOff>
    </xdr:to>
    <xdr:sp macro="" textlink="">
      <xdr:nvSpPr>
        <xdr:cNvPr id="754" name="楕円 753"/>
        <xdr:cNvSpPr/>
      </xdr:nvSpPr>
      <xdr:spPr>
        <a:xfrm>
          <a:off x="19494500" y="64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28751</xdr:rowOff>
    </xdr:from>
    <xdr:ext cx="378565" cy="259045"/>
    <xdr:sp macro="" textlink="">
      <xdr:nvSpPr>
        <xdr:cNvPr id="755" name="テキスト ボックス 754"/>
        <xdr:cNvSpPr txBox="1"/>
      </xdr:nvSpPr>
      <xdr:spPr>
        <a:xfrm>
          <a:off x="19356017" y="6543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111817</xdr:rowOff>
    </xdr:from>
    <xdr:to>
      <xdr:col>98</xdr:col>
      <xdr:colOff>38100</xdr:colOff>
      <xdr:row>38</xdr:row>
      <xdr:rowOff>41967</xdr:rowOff>
    </xdr:to>
    <xdr:sp macro="" textlink="">
      <xdr:nvSpPr>
        <xdr:cNvPr id="756" name="楕円 755"/>
        <xdr:cNvSpPr/>
      </xdr:nvSpPr>
      <xdr:spPr>
        <a:xfrm>
          <a:off x="18605500" y="64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33094</xdr:rowOff>
    </xdr:from>
    <xdr:ext cx="378565" cy="259045"/>
    <xdr:sp macro="" textlink="">
      <xdr:nvSpPr>
        <xdr:cNvPr id="757" name="テキスト ボックス 756"/>
        <xdr:cNvSpPr txBox="1"/>
      </xdr:nvSpPr>
      <xdr:spPr>
        <a:xfrm>
          <a:off x="18467017" y="6548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81" name="直線コネクタ 780"/>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4"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5" name="直線コネクタ 784"/>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153759</xdr:rowOff>
    </xdr:from>
    <xdr:to>
      <xdr:col>116</xdr:col>
      <xdr:colOff>63500</xdr:colOff>
      <xdr:row>58</xdr:row>
      <xdr:rowOff>157150</xdr:rowOff>
    </xdr:to>
    <xdr:cxnSp macro="">
      <xdr:nvCxnSpPr>
        <xdr:cNvPr id="786" name="直線コネクタ 785"/>
        <xdr:cNvCxnSpPr/>
      </xdr:nvCxnSpPr>
      <xdr:spPr>
        <a:xfrm flipV="1">
          <a:off x="21323300" y="10097859"/>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7"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8" name="フローチャート: 判断 787"/>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154863</xdr:rowOff>
    </xdr:from>
    <xdr:to>
      <xdr:col>111</xdr:col>
      <xdr:colOff>177800</xdr:colOff>
      <xdr:row>58</xdr:row>
      <xdr:rowOff>157150</xdr:rowOff>
    </xdr:to>
    <xdr:cxnSp macro="">
      <xdr:nvCxnSpPr>
        <xdr:cNvPr id="789" name="直線コネクタ 788"/>
        <xdr:cNvCxnSpPr/>
      </xdr:nvCxnSpPr>
      <xdr:spPr>
        <a:xfrm>
          <a:off x="20434300" y="100989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90" name="フローチャート: 判断 789"/>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91" name="テキスト ボックス 790"/>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149301</xdr:rowOff>
    </xdr:from>
    <xdr:to>
      <xdr:col>107</xdr:col>
      <xdr:colOff>50800</xdr:colOff>
      <xdr:row>58</xdr:row>
      <xdr:rowOff>154863</xdr:rowOff>
    </xdr:to>
    <xdr:cxnSp macro="">
      <xdr:nvCxnSpPr>
        <xdr:cNvPr id="792" name="直線コネクタ 791"/>
        <xdr:cNvCxnSpPr/>
      </xdr:nvCxnSpPr>
      <xdr:spPr>
        <a:xfrm>
          <a:off x="19545300" y="10093401"/>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3" name="フローチャート: 判断 792"/>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4" name="テキスト ボックス 793"/>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149301</xdr:rowOff>
    </xdr:from>
    <xdr:to>
      <xdr:col>102</xdr:col>
      <xdr:colOff>114300</xdr:colOff>
      <xdr:row>58</xdr:row>
      <xdr:rowOff>154235</xdr:rowOff>
    </xdr:to>
    <xdr:cxnSp macro="">
      <xdr:nvCxnSpPr>
        <xdr:cNvPr id="795" name="直線コネクタ 794"/>
        <xdr:cNvCxnSpPr/>
      </xdr:nvCxnSpPr>
      <xdr:spPr>
        <a:xfrm flipV="1">
          <a:off x="18656300" y="10093401"/>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6" name="フローチャート: 判断 795"/>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7" name="テキスト ボックス 796"/>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8" name="フローチャート: 判断 797"/>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9" name="テキスト ボックス 798"/>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102959</xdr:rowOff>
    </xdr:from>
    <xdr:to>
      <xdr:col>116</xdr:col>
      <xdr:colOff>114300</xdr:colOff>
      <xdr:row>59</xdr:row>
      <xdr:rowOff>33109</xdr:rowOff>
    </xdr:to>
    <xdr:sp macro="" textlink="">
      <xdr:nvSpPr>
        <xdr:cNvPr id="805" name="楕円 804"/>
        <xdr:cNvSpPr/>
      </xdr:nvSpPr>
      <xdr:spPr>
        <a:xfrm>
          <a:off x="22110700" y="1004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17886</xdr:rowOff>
    </xdr:from>
    <xdr:ext cx="469744" cy="259045"/>
    <xdr:sp macro="" textlink="">
      <xdr:nvSpPr>
        <xdr:cNvPr id="806" name="貸付金該当値テキスト"/>
        <xdr:cNvSpPr txBox="1"/>
      </xdr:nvSpPr>
      <xdr:spPr>
        <a:xfrm>
          <a:off x="22212300" y="996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106350</xdr:rowOff>
    </xdr:from>
    <xdr:to>
      <xdr:col>112</xdr:col>
      <xdr:colOff>38100</xdr:colOff>
      <xdr:row>59</xdr:row>
      <xdr:rowOff>36500</xdr:rowOff>
    </xdr:to>
    <xdr:sp macro="" textlink="">
      <xdr:nvSpPr>
        <xdr:cNvPr id="807" name="楕円 806"/>
        <xdr:cNvSpPr/>
      </xdr:nvSpPr>
      <xdr:spPr>
        <a:xfrm>
          <a:off x="21272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27627</xdr:rowOff>
    </xdr:from>
    <xdr:ext cx="469744" cy="259045"/>
    <xdr:sp macro="" textlink="">
      <xdr:nvSpPr>
        <xdr:cNvPr id="808" name="テキスト ボックス 807"/>
        <xdr:cNvSpPr txBox="1"/>
      </xdr:nvSpPr>
      <xdr:spPr>
        <a:xfrm>
          <a:off x="21088428" y="101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104063</xdr:rowOff>
    </xdr:from>
    <xdr:to>
      <xdr:col>107</xdr:col>
      <xdr:colOff>101600</xdr:colOff>
      <xdr:row>59</xdr:row>
      <xdr:rowOff>34213</xdr:rowOff>
    </xdr:to>
    <xdr:sp macro="" textlink="">
      <xdr:nvSpPr>
        <xdr:cNvPr id="809" name="楕円 808"/>
        <xdr:cNvSpPr/>
      </xdr:nvSpPr>
      <xdr:spPr>
        <a:xfrm>
          <a:off x="20383500" y="100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25340</xdr:rowOff>
    </xdr:from>
    <xdr:ext cx="469744" cy="259045"/>
    <xdr:sp macro="" textlink="">
      <xdr:nvSpPr>
        <xdr:cNvPr id="810" name="テキスト ボックス 809"/>
        <xdr:cNvSpPr txBox="1"/>
      </xdr:nvSpPr>
      <xdr:spPr>
        <a:xfrm>
          <a:off x="20199428" y="1014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98501</xdr:rowOff>
    </xdr:from>
    <xdr:to>
      <xdr:col>102</xdr:col>
      <xdr:colOff>165100</xdr:colOff>
      <xdr:row>59</xdr:row>
      <xdr:rowOff>28651</xdr:rowOff>
    </xdr:to>
    <xdr:sp macro="" textlink="">
      <xdr:nvSpPr>
        <xdr:cNvPr id="811" name="楕円 810"/>
        <xdr:cNvSpPr/>
      </xdr:nvSpPr>
      <xdr:spPr>
        <a:xfrm>
          <a:off x="19494500" y="100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19778</xdr:rowOff>
    </xdr:from>
    <xdr:ext cx="469744" cy="259045"/>
    <xdr:sp macro="" textlink="">
      <xdr:nvSpPr>
        <xdr:cNvPr id="812" name="テキスト ボックス 811"/>
        <xdr:cNvSpPr txBox="1"/>
      </xdr:nvSpPr>
      <xdr:spPr>
        <a:xfrm>
          <a:off x="19310428" y="1013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103435</xdr:rowOff>
    </xdr:from>
    <xdr:to>
      <xdr:col>98</xdr:col>
      <xdr:colOff>38100</xdr:colOff>
      <xdr:row>59</xdr:row>
      <xdr:rowOff>33585</xdr:rowOff>
    </xdr:to>
    <xdr:sp macro="" textlink="">
      <xdr:nvSpPr>
        <xdr:cNvPr id="813" name="楕円 812"/>
        <xdr:cNvSpPr/>
      </xdr:nvSpPr>
      <xdr:spPr>
        <a:xfrm>
          <a:off x="18605500" y="1004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24712</xdr:rowOff>
    </xdr:from>
    <xdr:ext cx="469744" cy="259045"/>
    <xdr:sp macro="" textlink="">
      <xdr:nvSpPr>
        <xdr:cNvPr id="814" name="テキスト ボックス 813"/>
        <xdr:cNvSpPr txBox="1"/>
      </xdr:nvSpPr>
      <xdr:spPr>
        <a:xfrm>
          <a:off x="18421428" y="1014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40" name="直線コネクタ 839"/>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41"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2" name="直線コネクタ 841"/>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3"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4" name="直線コネクタ 843"/>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31942</xdr:rowOff>
    </xdr:from>
    <xdr:to>
      <xdr:col>116</xdr:col>
      <xdr:colOff>63500</xdr:colOff>
      <xdr:row>77</xdr:row>
      <xdr:rowOff>39148</xdr:rowOff>
    </xdr:to>
    <xdr:cxnSp macro="">
      <xdr:nvCxnSpPr>
        <xdr:cNvPr id="845" name="直線コネクタ 844"/>
        <xdr:cNvCxnSpPr/>
      </xdr:nvCxnSpPr>
      <xdr:spPr>
        <a:xfrm flipV="1">
          <a:off x="21323300" y="13233592"/>
          <a:ext cx="8382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6"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7" name="フローチャート: 判断 846"/>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39148</xdr:rowOff>
    </xdr:from>
    <xdr:to>
      <xdr:col>111</xdr:col>
      <xdr:colOff>177800</xdr:colOff>
      <xdr:row>77</xdr:row>
      <xdr:rowOff>57110</xdr:rowOff>
    </xdr:to>
    <xdr:cxnSp macro="">
      <xdr:nvCxnSpPr>
        <xdr:cNvPr id="848" name="直線コネクタ 847"/>
        <xdr:cNvCxnSpPr/>
      </xdr:nvCxnSpPr>
      <xdr:spPr>
        <a:xfrm flipV="1">
          <a:off x="20434300" y="1324079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9" name="フローチャート: 判断 848"/>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50" name="テキスト ボックス 849"/>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57110</xdr:rowOff>
    </xdr:from>
    <xdr:to>
      <xdr:col>107</xdr:col>
      <xdr:colOff>50800</xdr:colOff>
      <xdr:row>77</xdr:row>
      <xdr:rowOff>79949</xdr:rowOff>
    </xdr:to>
    <xdr:cxnSp macro="">
      <xdr:nvCxnSpPr>
        <xdr:cNvPr id="851" name="直線コネクタ 850"/>
        <xdr:cNvCxnSpPr/>
      </xdr:nvCxnSpPr>
      <xdr:spPr>
        <a:xfrm flipV="1">
          <a:off x="19545300" y="13258760"/>
          <a:ext cx="8890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2" name="フローチャート: 判断 851"/>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3" name="テキスト ボックス 852"/>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79949</xdr:rowOff>
    </xdr:from>
    <xdr:to>
      <xdr:col>102</xdr:col>
      <xdr:colOff>114300</xdr:colOff>
      <xdr:row>77</xdr:row>
      <xdr:rowOff>89190</xdr:rowOff>
    </xdr:to>
    <xdr:cxnSp macro="">
      <xdr:nvCxnSpPr>
        <xdr:cNvPr id="854" name="直線コネクタ 853"/>
        <xdr:cNvCxnSpPr/>
      </xdr:nvCxnSpPr>
      <xdr:spPr>
        <a:xfrm flipV="1">
          <a:off x="18656300" y="13281599"/>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5" name="フローチャート: 判断 854"/>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6" name="テキスト ボックス 855"/>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7" name="フローチャート: 判断 856"/>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8" name="テキスト ボックス 857"/>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152592</xdr:rowOff>
    </xdr:from>
    <xdr:to>
      <xdr:col>116</xdr:col>
      <xdr:colOff>114300</xdr:colOff>
      <xdr:row>77</xdr:row>
      <xdr:rowOff>82742</xdr:rowOff>
    </xdr:to>
    <xdr:sp macro="" textlink="">
      <xdr:nvSpPr>
        <xdr:cNvPr id="864" name="楕円 863"/>
        <xdr:cNvSpPr/>
      </xdr:nvSpPr>
      <xdr:spPr>
        <a:xfrm>
          <a:off x="22110700" y="131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131019</xdr:rowOff>
    </xdr:from>
    <xdr:ext cx="534377" cy="259045"/>
    <xdr:sp macro="" textlink="">
      <xdr:nvSpPr>
        <xdr:cNvPr id="865" name="繰出金該当値テキスト"/>
        <xdr:cNvSpPr txBox="1"/>
      </xdr:nvSpPr>
      <xdr:spPr>
        <a:xfrm>
          <a:off x="22212300" y="1316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159798</xdr:rowOff>
    </xdr:from>
    <xdr:to>
      <xdr:col>112</xdr:col>
      <xdr:colOff>38100</xdr:colOff>
      <xdr:row>77</xdr:row>
      <xdr:rowOff>89948</xdr:rowOff>
    </xdr:to>
    <xdr:sp macro="" textlink="">
      <xdr:nvSpPr>
        <xdr:cNvPr id="866" name="楕円 865"/>
        <xdr:cNvSpPr/>
      </xdr:nvSpPr>
      <xdr:spPr>
        <a:xfrm>
          <a:off x="21272500" y="131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81075</xdr:rowOff>
    </xdr:from>
    <xdr:ext cx="534377" cy="259045"/>
    <xdr:sp macro="" textlink="">
      <xdr:nvSpPr>
        <xdr:cNvPr id="867" name="テキスト ボックス 866"/>
        <xdr:cNvSpPr txBox="1"/>
      </xdr:nvSpPr>
      <xdr:spPr>
        <a:xfrm>
          <a:off x="21056111" y="1328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6310</xdr:rowOff>
    </xdr:from>
    <xdr:to>
      <xdr:col>107</xdr:col>
      <xdr:colOff>101600</xdr:colOff>
      <xdr:row>77</xdr:row>
      <xdr:rowOff>107910</xdr:rowOff>
    </xdr:to>
    <xdr:sp macro="" textlink="">
      <xdr:nvSpPr>
        <xdr:cNvPr id="868" name="楕円 867"/>
        <xdr:cNvSpPr/>
      </xdr:nvSpPr>
      <xdr:spPr>
        <a:xfrm>
          <a:off x="20383500" y="132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99037</xdr:rowOff>
    </xdr:from>
    <xdr:ext cx="534377" cy="259045"/>
    <xdr:sp macro="" textlink="">
      <xdr:nvSpPr>
        <xdr:cNvPr id="869" name="テキスト ボックス 868"/>
        <xdr:cNvSpPr txBox="1"/>
      </xdr:nvSpPr>
      <xdr:spPr>
        <a:xfrm>
          <a:off x="20167111" y="133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29149</xdr:rowOff>
    </xdr:from>
    <xdr:to>
      <xdr:col>102</xdr:col>
      <xdr:colOff>165100</xdr:colOff>
      <xdr:row>77</xdr:row>
      <xdr:rowOff>130749</xdr:rowOff>
    </xdr:to>
    <xdr:sp macro="" textlink="">
      <xdr:nvSpPr>
        <xdr:cNvPr id="870" name="楕円 869"/>
        <xdr:cNvSpPr/>
      </xdr:nvSpPr>
      <xdr:spPr>
        <a:xfrm>
          <a:off x="19494500" y="1323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121876</xdr:rowOff>
    </xdr:from>
    <xdr:ext cx="534377" cy="259045"/>
    <xdr:sp macro="" textlink="">
      <xdr:nvSpPr>
        <xdr:cNvPr id="871" name="テキスト ボックス 870"/>
        <xdr:cNvSpPr txBox="1"/>
      </xdr:nvSpPr>
      <xdr:spPr>
        <a:xfrm>
          <a:off x="19278111" y="1332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38390</xdr:rowOff>
    </xdr:from>
    <xdr:to>
      <xdr:col>98</xdr:col>
      <xdr:colOff>38100</xdr:colOff>
      <xdr:row>77</xdr:row>
      <xdr:rowOff>139990</xdr:rowOff>
    </xdr:to>
    <xdr:sp macro="" textlink="">
      <xdr:nvSpPr>
        <xdr:cNvPr id="872" name="楕円 871"/>
        <xdr:cNvSpPr/>
      </xdr:nvSpPr>
      <xdr:spPr>
        <a:xfrm>
          <a:off x="18605500" y="132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131117</xdr:rowOff>
    </xdr:from>
    <xdr:ext cx="534377" cy="259045"/>
    <xdr:sp macro="" textlink="">
      <xdr:nvSpPr>
        <xdr:cNvPr id="873" name="テキスト ボックス 872"/>
        <xdr:cNvSpPr txBox="1"/>
      </xdr:nvSpPr>
      <xdr:spPr>
        <a:xfrm>
          <a:off x="18389111" y="1333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353,697</a:t>
          </a:r>
          <a:r>
            <a:rPr kumimoji="1" lang="ja-JP" altLang="en-US" sz="1300">
              <a:latin typeface="ＭＳ Ｐゴシック" panose="020B0600070205080204" pitchFamily="50" charset="-128"/>
              <a:ea typeface="ＭＳ Ｐゴシック" panose="020B0600070205080204" pitchFamily="50" charset="-128"/>
            </a:rPr>
            <a:t>円となっている。歳出の主な構成項目である扶助費については、住民一人あたり、</a:t>
          </a:r>
          <a:r>
            <a:rPr kumimoji="1" lang="en-US" altLang="ja-JP" sz="1300">
              <a:latin typeface="ＭＳ Ｐゴシック" panose="020B0600070205080204" pitchFamily="50" charset="-128"/>
              <a:ea typeface="ＭＳ Ｐゴシック" panose="020B0600070205080204" pitchFamily="50" charset="-128"/>
            </a:rPr>
            <a:t>92,235</a:t>
          </a:r>
          <a:r>
            <a:rPr kumimoji="1" lang="ja-JP" altLang="en-US" sz="1300">
              <a:latin typeface="ＭＳ Ｐゴシック" panose="020B0600070205080204" pitchFamily="50" charset="-128"/>
              <a:ea typeface="ＭＳ Ｐゴシック" panose="020B0600070205080204" pitchFamily="50" charset="-128"/>
            </a:rPr>
            <a:t>円となっており、前年に比べ、</a:t>
          </a:r>
          <a:r>
            <a:rPr kumimoji="1" lang="en-US" altLang="ja-JP" sz="1300">
              <a:latin typeface="ＭＳ Ｐゴシック" panose="020B0600070205080204" pitchFamily="50" charset="-128"/>
              <a:ea typeface="ＭＳ Ｐゴシック" panose="020B0600070205080204" pitchFamily="50" charset="-128"/>
            </a:rPr>
            <a:t>2,331</a:t>
          </a:r>
          <a:r>
            <a:rPr kumimoji="1" lang="ja-JP" altLang="en-US" sz="1300">
              <a:latin typeface="ＭＳ Ｐゴシック" panose="020B0600070205080204" pitchFamily="50" charset="-128"/>
              <a:ea typeface="ＭＳ Ｐゴシック" panose="020B0600070205080204" pitchFamily="50" charset="-128"/>
            </a:rPr>
            <a:t>円増加しており、類似団体平均と比べても、</a:t>
          </a:r>
          <a:r>
            <a:rPr kumimoji="1" lang="en-US" altLang="ja-JP" sz="1300">
              <a:latin typeface="ＭＳ Ｐゴシック" panose="020B0600070205080204" pitchFamily="50" charset="-128"/>
              <a:ea typeface="ＭＳ Ｐゴシック" panose="020B0600070205080204" pitchFamily="50" charset="-128"/>
            </a:rPr>
            <a:t>12,358</a:t>
          </a:r>
          <a:r>
            <a:rPr kumimoji="1" lang="ja-JP" altLang="en-US" sz="1300">
              <a:latin typeface="ＭＳ Ｐゴシック" panose="020B0600070205080204" pitchFamily="50" charset="-128"/>
              <a:ea typeface="ＭＳ Ｐゴシック" panose="020B0600070205080204" pitchFamily="50" charset="-128"/>
            </a:rPr>
            <a:t>円高い水準にある。主な要因は、子どものための教育・保育給付事業や介護・訓練等給付事業の増加による。今後は、少子高齢化に伴う社会保障経費の増加が見込まれるだけでなく、小学校改築事業や小・中学校教室へのエアコン設置、防災拠点ともなる市庁舎の早期建替など、市民の安心・安全の確保に向けた取り組みも積極的に進める必要があり、歳出のさらなる増加が見込まれる。そのため、全ての事業についてゼロベースでの見直しを行い、歳入に応じた歳出構造へ転換を図り、選択と集中により効果的な施策を展開し、将来にわたり構持続可能な行財政基盤の構築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116,665
115,567
189.37
42,886,058
41,264,034
1,211,173
23,293,826
39,250,352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80373</xdr:rowOff>
    </xdr:from>
    <xdr:to>
      <xdr:col>24</xdr:col>
      <xdr:colOff>63500</xdr:colOff>
      <xdr:row>35</xdr:row>
      <xdr:rowOff>103233</xdr:rowOff>
    </xdr:to>
    <xdr:cxnSp macro="">
      <xdr:nvCxnSpPr>
        <xdr:cNvPr id="63" name="直線コネクタ 62"/>
        <xdr:cNvCxnSpPr/>
      </xdr:nvCxnSpPr>
      <xdr:spPr>
        <a:xfrm flipV="1">
          <a:off x="3797300" y="60811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142422</xdr:rowOff>
    </xdr:from>
    <xdr:to>
      <xdr:col>19</xdr:col>
      <xdr:colOff>177800</xdr:colOff>
      <xdr:row>35</xdr:row>
      <xdr:rowOff>103233</xdr:rowOff>
    </xdr:to>
    <xdr:cxnSp macro="">
      <xdr:nvCxnSpPr>
        <xdr:cNvPr id="66" name="直線コネクタ 65"/>
        <xdr:cNvCxnSpPr/>
      </xdr:nvCxnSpPr>
      <xdr:spPr>
        <a:xfrm>
          <a:off x="2908300" y="5800272"/>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142422</xdr:rowOff>
    </xdr:from>
    <xdr:to>
      <xdr:col>15</xdr:col>
      <xdr:colOff>50800</xdr:colOff>
      <xdr:row>34</xdr:row>
      <xdr:rowOff>60234</xdr:rowOff>
    </xdr:to>
    <xdr:cxnSp macro="">
      <xdr:nvCxnSpPr>
        <xdr:cNvPr id="69" name="直線コネクタ 68"/>
        <xdr:cNvCxnSpPr/>
      </xdr:nvCxnSpPr>
      <xdr:spPr>
        <a:xfrm flipV="1">
          <a:off x="2019300" y="5800272"/>
          <a:ext cx="889000" cy="8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60234</xdr:rowOff>
    </xdr:from>
    <xdr:to>
      <xdr:col>10</xdr:col>
      <xdr:colOff>114300</xdr:colOff>
      <xdr:row>34</xdr:row>
      <xdr:rowOff>124460</xdr:rowOff>
    </xdr:to>
    <xdr:cxnSp macro="">
      <xdr:nvCxnSpPr>
        <xdr:cNvPr id="72" name="直線コネクタ 71"/>
        <xdr:cNvCxnSpPr/>
      </xdr:nvCxnSpPr>
      <xdr:spPr>
        <a:xfrm flipV="1">
          <a:off x="1130300" y="5889534"/>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82" name="楕円 81"/>
        <xdr:cNvSpPr/>
      </xdr:nvSpPr>
      <xdr:spPr>
        <a:xfrm>
          <a:off x="4584700" y="60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8000</xdr:rowOff>
    </xdr:from>
    <xdr:ext cx="469744" cy="259045"/>
    <xdr:sp macro="" textlink="">
      <xdr:nvSpPr>
        <xdr:cNvPr id="83" name="議会費該当値テキスト"/>
        <xdr:cNvSpPr txBox="1"/>
      </xdr:nvSpPr>
      <xdr:spPr>
        <a:xfrm>
          <a:off x="4686300"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52433</xdr:rowOff>
    </xdr:from>
    <xdr:to>
      <xdr:col>20</xdr:col>
      <xdr:colOff>38100</xdr:colOff>
      <xdr:row>35</xdr:row>
      <xdr:rowOff>154033</xdr:rowOff>
    </xdr:to>
    <xdr:sp macro="" textlink="">
      <xdr:nvSpPr>
        <xdr:cNvPr id="84" name="楕円 83"/>
        <xdr:cNvSpPr/>
      </xdr:nvSpPr>
      <xdr:spPr>
        <a:xfrm>
          <a:off x="3746500" y="60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145160</xdr:rowOff>
    </xdr:from>
    <xdr:ext cx="469744" cy="259045"/>
    <xdr:sp macro="" textlink="">
      <xdr:nvSpPr>
        <xdr:cNvPr id="85" name="テキスト ボックス 84"/>
        <xdr:cNvSpPr txBox="1"/>
      </xdr:nvSpPr>
      <xdr:spPr>
        <a:xfrm>
          <a:off x="3562428" y="614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91622</xdr:rowOff>
    </xdr:from>
    <xdr:to>
      <xdr:col>15</xdr:col>
      <xdr:colOff>101600</xdr:colOff>
      <xdr:row>34</xdr:row>
      <xdr:rowOff>21772</xdr:rowOff>
    </xdr:to>
    <xdr:sp macro="" textlink="">
      <xdr:nvSpPr>
        <xdr:cNvPr id="86" name="楕円 85"/>
        <xdr:cNvSpPr/>
      </xdr:nvSpPr>
      <xdr:spPr>
        <a:xfrm>
          <a:off x="28575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12899</xdr:rowOff>
    </xdr:from>
    <xdr:ext cx="469744" cy="259045"/>
    <xdr:sp macro="" textlink="">
      <xdr:nvSpPr>
        <xdr:cNvPr id="87" name="テキスト ボックス 86"/>
        <xdr:cNvSpPr txBox="1"/>
      </xdr:nvSpPr>
      <xdr:spPr>
        <a:xfrm>
          <a:off x="2673428"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9434</xdr:rowOff>
    </xdr:from>
    <xdr:to>
      <xdr:col>10</xdr:col>
      <xdr:colOff>165100</xdr:colOff>
      <xdr:row>34</xdr:row>
      <xdr:rowOff>111034</xdr:rowOff>
    </xdr:to>
    <xdr:sp macro="" textlink="">
      <xdr:nvSpPr>
        <xdr:cNvPr id="88" name="楕円 87"/>
        <xdr:cNvSpPr/>
      </xdr:nvSpPr>
      <xdr:spPr>
        <a:xfrm>
          <a:off x="1968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102161</xdr:rowOff>
    </xdr:from>
    <xdr:ext cx="469744" cy="259045"/>
    <xdr:sp macro="" textlink="">
      <xdr:nvSpPr>
        <xdr:cNvPr id="89" name="テキスト ボックス 88"/>
        <xdr:cNvSpPr txBox="1"/>
      </xdr:nvSpPr>
      <xdr:spPr>
        <a:xfrm>
          <a:off x="1784428" y="59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90" name="楕円 89"/>
        <xdr:cNvSpPr/>
      </xdr:nvSpPr>
      <xdr:spPr>
        <a:xfrm>
          <a:off x="1079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91" name="テキスト ボックス 90"/>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132353</xdr:rowOff>
    </xdr:from>
    <xdr:to>
      <xdr:col>24</xdr:col>
      <xdr:colOff>63500</xdr:colOff>
      <xdr:row>57</xdr:row>
      <xdr:rowOff>137561</xdr:rowOff>
    </xdr:to>
    <xdr:cxnSp macro="">
      <xdr:nvCxnSpPr>
        <xdr:cNvPr id="118" name="直線コネクタ 117"/>
        <xdr:cNvCxnSpPr/>
      </xdr:nvCxnSpPr>
      <xdr:spPr>
        <a:xfrm>
          <a:off x="3797300" y="9905003"/>
          <a:ext cx="8382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110617</xdr:rowOff>
    </xdr:from>
    <xdr:to>
      <xdr:col>19</xdr:col>
      <xdr:colOff>177800</xdr:colOff>
      <xdr:row>57</xdr:row>
      <xdr:rowOff>132353</xdr:rowOff>
    </xdr:to>
    <xdr:cxnSp macro="">
      <xdr:nvCxnSpPr>
        <xdr:cNvPr id="121" name="直線コネクタ 120"/>
        <xdr:cNvCxnSpPr/>
      </xdr:nvCxnSpPr>
      <xdr:spPr>
        <a:xfrm>
          <a:off x="2908300" y="9883267"/>
          <a:ext cx="8890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110617</xdr:rowOff>
    </xdr:from>
    <xdr:to>
      <xdr:col>15</xdr:col>
      <xdr:colOff>50800</xdr:colOff>
      <xdr:row>57</xdr:row>
      <xdr:rowOff>136189</xdr:rowOff>
    </xdr:to>
    <xdr:cxnSp macro="">
      <xdr:nvCxnSpPr>
        <xdr:cNvPr id="124" name="直線コネクタ 123"/>
        <xdr:cNvCxnSpPr/>
      </xdr:nvCxnSpPr>
      <xdr:spPr>
        <a:xfrm flipV="1">
          <a:off x="2019300" y="9883267"/>
          <a:ext cx="889000" cy="2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136189</xdr:rowOff>
    </xdr:from>
    <xdr:to>
      <xdr:col>10</xdr:col>
      <xdr:colOff>114300</xdr:colOff>
      <xdr:row>57</xdr:row>
      <xdr:rowOff>136422</xdr:rowOff>
    </xdr:to>
    <xdr:cxnSp macro="">
      <xdr:nvCxnSpPr>
        <xdr:cNvPr id="127" name="直線コネクタ 126"/>
        <xdr:cNvCxnSpPr/>
      </xdr:nvCxnSpPr>
      <xdr:spPr>
        <a:xfrm flipV="1">
          <a:off x="1130300" y="9908839"/>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86761</xdr:rowOff>
    </xdr:from>
    <xdr:to>
      <xdr:col>24</xdr:col>
      <xdr:colOff>114300</xdr:colOff>
      <xdr:row>58</xdr:row>
      <xdr:rowOff>16911</xdr:rowOff>
    </xdr:to>
    <xdr:sp macro="" textlink="">
      <xdr:nvSpPr>
        <xdr:cNvPr id="137" name="楕円 136"/>
        <xdr:cNvSpPr/>
      </xdr:nvSpPr>
      <xdr:spPr>
        <a:xfrm>
          <a:off x="4584700" y="98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26783</xdr:rowOff>
    </xdr:from>
    <xdr:ext cx="534377" cy="259045"/>
    <xdr:sp macro="" textlink="">
      <xdr:nvSpPr>
        <xdr:cNvPr id="138" name="総務費該当値テキスト"/>
        <xdr:cNvSpPr txBox="1"/>
      </xdr:nvSpPr>
      <xdr:spPr>
        <a:xfrm>
          <a:off x="4686300" y="97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81553</xdr:rowOff>
    </xdr:from>
    <xdr:to>
      <xdr:col>20</xdr:col>
      <xdr:colOff>38100</xdr:colOff>
      <xdr:row>58</xdr:row>
      <xdr:rowOff>11703</xdr:rowOff>
    </xdr:to>
    <xdr:sp macro="" textlink="">
      <xdr:nvSpPr>
        <xdr:cNvPr id="139" name="楕円 138"/>
        <xdr:cNvSpPr/>
      </xdr:nvSpPr>
      <xdr:spPr>
        <a:xfrm>
          <a:off x="3746500" y="985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2830</xdr:rowOff>
    </xdr:from>
    <xdr:ext cx="534377" cy="259045"/>
    <xdr:sp macro="" textlink="">
      <xdr:nvSpPr>
        <xdr:cNvPr id="140" name="テキスト ボックス 139"/>
        <xdr:cNvSpPr txBox="1"/>
      </xdr:nvSpPr>
      <xdr:spPr>
        <a:xfrm>
          <a:off x="3530111" y="99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59817</xdr:rowOff>
    </xdr:from>
    <xdr:to>
      <xdr:col>15</xdr:col>
      <xdr:colOff>101600</xdr:colOff>
      <xdr:row>57</xdr:row>
      <xdr:rowOff>161417</xdr:rowOff>
    </xdr:to>
    <xdr:sp macro="" textlink="">
      <xdr:nvSpPr>
        <xdr:cNvPr id="141" name="楕円 140"/>
        <xdr:cNvSpPr/>
      </xdr:nvSpPr>
      <xdr:spPr>
        <a:xfrm>
          <a:off x="2857500" y="98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152544</xdr:rowOff>
    </xdr:from>
    <xdr:ext cx="534377" cy="259045"/>
    <xdr:sp macro="" textlink="">
      <xdr:nvSpPr>
        <xdr:cNvPr id="142" name="テキスト ボックス 141"/>
        <xdr:cNvSpPr txBox="1"/>
      </xdr:nvSpPr>
      <xdr:spPr>
        <a:xfrm>
          <a:off x="2641111" y="99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85389</xdr:rowOff>
    </xdr:from>
    <xdr:to>
      <xdr:col>10</xdr:col>
      <xdr:colOff>165100</xdr:colOff>
      <xdr:row>58</xdr:row>
      <xdr:rowOff>15539</xdr:rowOff>
    </xdr:to>
    <xdr:sp macro="" textlink="">
      <xdr:nvSpPr>
        <xdr:cNvPr id="143" name="楕円 142"/>
        <xdr:cNvSpPr/>
      </xdr:nvSpPr>
      <xdr:spPr>
        <a:xfrm>
          <a:off x="1968500" y="98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6666</xdr:rowOff>
    </xdr:from>
    <xdr:ext cx="534377" cy="259045"/>
    <xdr:sp macro="" textlink="">
      <xdr:nvSpPr>
        <xdr:cNvPr id="144" name="テキスト ボックス 143"/>
        <xdr:cNvSpPr txBox="1"/>
      </xdr:nvSpPr>
      <xdr:spPr>
        <a:xfrm>
          <a:off x="1752111" y="995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85622</xdr:rowOff>
    </xdr:from>
    <xdr:to>
      <xdr:col>6</xdr:col>
      <xdr:colOff>38100</xdr:colOff>
      <xdr:row>58</xdr:row>
      <xdr:rowOff>15772</xdr:rowOff>
    </xdr:to>
    <xdr:sp macro="" textlink="">
      <xdr:nvSpPr>
        <xdr:cNvPr id="145" name="楕円 144"/>
        <xdr:cNvSpPr/>
      </xdr:nvSpPr>
      <xdr:spPr>
        <a:xfrm>
          <a:off x="1079500" y="98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6899</xdr:rowOff>
    </xdr:from>
    <xdr:ext cx="534377" cy="259045"/>
    <xdr:sp macro="" textlink="">
      <xdr:nvSpPr>
        <xdr:cNvPr id="146" name="テキスト ボックス 145"/>
        <xdr:cNvSpPr txBox="1"/>
      </xdr:nvSpPr>
      <xdr:spPr>
        <a:xfrm>
          <a:off x="863111" y="99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133927</xdr:rowOff>
    </xdr:from>
    <xdr:to>
      <xdr:col>24</xdr:col>
      <xdr:colOff>63500</xdr:colOff>
      <xdr:row>75</xdr:row>
      <xdr:rowOff>11341</xdr:rowOff>
    </xdr:to>
    <xdr:cxnSp macro="">
      <xdr:nvCxnSpPr>
        <xdr:cNvPr id="176" name="直線コネクタ 175"/>
        <xdr:cNvCxnSpPr/>
      </xdr:nvCxnSpPr>
      <xdr:spPr>
        <a:xfrm>
          <a:off x="3797300" y="12821227"/>
          <a:ext cx="8382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133927</xdr:rowOff>
    </xdr:from>
    <xdr:to>
      <xdr:col>19</xdr:col>
      <xdr:colOff>177800</xdr:colOff>
      <xdr:row>75</xdr:row>
      <xdr:rowOff>170904</xdr:rowOff>
    </xdr:to>
    <xdr:cxnSp macro="">
      <xdr:nvCxnSpPr>
        <xdr:cNvPr id="179" name="直線コネクタ 178"/>
        <xdr:cNvCxnSpPr/>
      </xdr:nvCxnSpPr>
      <xdr:spPr>
        <a:xfrm flipV="1">
          <a:off x="2908300" y="12821227"/>
          <a:ext cx="889000" cy="20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170904</xdr:rowOff>
    </xdr:from>
    <xdr:to>
      <xdr:col>15</xdr:col>
      <xdr:colOff>50800</xdr:colOff>
      <xdr:row>76</xdr:row>
      <xdr:rowOff>71101</xdr:rowOff>
    </xdr:to>
    <xdr:cxnSp macro="">
      <xdr:nvCxnSpPr>
        <xdr:cNvPr id="182" name="直線コネクタ 181"/>
        <xdr:cNvCxnSpPr/>
      </xdr:nvCxnSpPr>
      <xdr:spPr>
        <a:xfrm flipV="1">
          <a:off x="2019300" y="13029654"/>
          <a:ext cx="889000" cy="7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71101</xdr:rowOff>
    </xdr:from>
    <xdr:to>
      <xdr:col>10</xdr:col>
      <xdr:colOff>114300</xdr:colOff>
      <xdr:row>76</xdr:row>
      <xdr:rowOff>169875</xdr:rowOff>
    </xdr:to>
    <xdr:cxnSp macro="">
      <xdr:nvCxnSpPr>
        <xdr:cNvPr id="185" name="直線コネクタ 184"/>
        <xdr:cNvCxnSpPr/>
      </xdr:nvCxnSpPr>
      <xdr:spPr>
        <a:xfrm flipV="1">
          <a:off x="1130300" y="13101301"/>
          <a:ext cx="889000" cy="9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131991</xdr:rowOff>
    </xdr:from>
    <xdr:to>
      <xdr:col>24</xdr:col>
      <xdr:colOff>114300</xdr:colOff>
      <xdr:row>75</xdr:row>
      <xdr:rowOff>62141</xdr:rowOff>
    </xdr:to>
    <xdr:sp macro="" textlink="">
      <xdr:nvSpPr>
        <xdr:cNvPr id="195" name="楕円 194"/>
        <xdr:cNvSpPr/>
      </xdr:nvSpPr>
      <xdr:spPr>
        <a:xfrm>
          <a:off x="4584700" y="128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154868</xdr:rowOff>
    </xdr:from>
    <xdr:ext cx="599010" cy="259045"/>
    <xdr:sp macro="" textlink="">
      <xdr:nvSpPr>
        <xdr:cNvPr id="196" name="民生費該当値テキスト"/>
        <xdr:cNvSpPr txBox="1"/>
      </xdr:nvSpPr>
      <xdr:spPr>
        <a:xfrm>
          <a:off x="4686300" y="1267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83127</xdr:rowOff>
    </xdr:from>
    <xdr:to>
      <xdr:col>20</xdr:col>
      <xdr:colOff>38100</xdr:colOff>
      <xdr:row>75</xdr:row>
      <xdr:rowOff>13277</xdr:rowOff>
    </xdr:to>
    <xdr:sp macro="" textlink="">
      <xdr:nvSpPr>
        <xdr:cNvPr id="197" name="楕円 196"/>
        <xdr:cNvSpPr/>
      </xdr:nvSpPr>
      <xdr:spPr>
        <a:xfrm>
          <a:off x="3746500" y="127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29804</xdr:rowOff>
    </xdr:from>
    <xdr:ext cx="599010" cy="259045"/>
    <xdr:sp macro="" textlink="">
      <xdr:nvSpPr>
        <xdr:cNvPr id="198" name="テキスト ボックス 197"/>
        <xdr:cNvSpPr txBox="1"/>
      </xdr:nvSpPr>
      <xdr:spPr>
        <a:xfrm>
          <a:off x="3497795" y="125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120104</xdr:rowOff>
    </xdr:from>
    <xdr:to>
      <xdr:col>15</xdr:col>
      <xdr:colOff>101600</xdr:colOff>
      <xdr:row>76</xdr:row>
      <xdr:rowOff>50254</xdr:rowOff>
    </xdr:to>
    <xdr:sp macro="" textlink="">
      <xdr:nvSpPr>
        <xdr:cNvPr id="199" name="楕円 198"/>
        <xdr:cNvSpPr/>
      </xdr:nvSpPr>
      <xdr:spPr>
        <a:xfrm>
          <a:off x="2857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41381</xdr:rowOff>
    </xdr:from>
    <xdr:ext cx="599010" cy="259045"/>
    <xdr:sp macro="" textlink="">
      <xdr:nvSpPr>
        <xdr:cNvPr id="200" name="テキスト ボックス 199"/>
        <xdr:cNvSpPr txBox="1"/>
      </xdr:nvSpPr>
      <xdr:spPr>
        <a:xfrm>
          <a:off x="2608795" y="1307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20301</xdr:rowOff>
    </xdr:from>
    <xdr:to>
      <xdr:col>10</xdr:col>
      <xdr:colOff>165100</xdr:colOff>
      <xdr:row>76</xdr:row>
      <xdr:rowOff>121901</xdr:rowOff>
    </xdr:to>
    <xdr:sp macro="" textlink="">
      <xdr:nvSpPr>
        <xdr:cNvPr id="201" name="楕円 200"/>
        <xdr:cNvSpPr/>
      </xdr:nvSpPr>
      <xdr:spPr>
        <a:xfrm>
          <a:off x="1968500" y="130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113028</xdr:rowOff>
    </xdr:from>
    <xdr:ext cx="599010" cy="259045"/>
    <xdr:sp macro="" textlink="">
      <xdr:nvSpPr>
        <xdr:cNvPr id="202" name="テキスト ボックス 201"/>
        <xdr:cNvSpPr txBox="1"/>
      </xdr:nvSpPr>
      <xdr:spPr>
        <a:xfrm>
          <a:off x="1719795" y="1314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119075</xdr:rowOff>
    </xdr:from>
    <xdr:to>
      <xdr:col>6</xdr:col>
      <xdr:colOff>38100</xdr:colOff>
      <xdr:row>77</xdr:row>
      <xdr:rowOff>49225</xdr:rowOff>
    </xdr:to>
    <xdr:sp macro="" textlink="">
      <xdr:nvSpPr>
        <xdr:cNvPr id="203" name="楕円 202"/>
        <xdr:cNvSpPr/>
      </xdr:nvSpPr>
      <xdr:spPr>
        <a:xfrm>
          <a:off x="1079500" y="131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40352</xdr:rowOff>
    </xdr:from>
    <xdr:ext cx="599010" cy="259045"/>
    <xdr:sp macro="" textlink="">
      <xdr:nvSpPr>
        <xdr:cNvPr id="204" name="テキスト ボックス 203"/>
        <xdr:cNvSpPr txBox="1"/>
      </xdr:nvSpPr>
      <xdr:spPr>
        <a:xfrm>
          <a:off x="830795" y="1324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115455</xdr:rowOff>
    </xdr:from>
    <xdr:to>
      <xdr:col>24</xdr:col>
      <xdr:colOff>63500</xdr:colOff>
      <xdr:row>99</xdr:row>
      <xdr:rowOff>116509</xdr:rowOff>
    </xdr:to>
    <xdr:cxnSp macro="">
      <xdr:nvCxnSpPr>
        <xdr:cNvPr id="234" name="直線コネクタ 233"/>
        <xdr:cNvCxnSpPr/>
      </xdr:nvCxnSpPr>
      <xdr:spPr>
        <a:xfrm flipV="1">
          <a:off x="3797300" y="17089005"/>
          <a:ext cx="8382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87961</xdr:rowOff>
    </xdr:from>
    <xdr:to>
      <xdr:col>19</xdr:col>
      <xdr:colOff>177800</xdr:colOff>
      <xdr:row>99</xdr:row>
      <xdr:rowOff>116509</xdr:rowOff>
    </xdr:to>
    <xdr:cxnSp macro="">
      <xdr:nvCxnSpPr>
        <xdr:cNvPr id="237" name="直線コネクタ 236"/>
        <xdr:cNvCxnSpPr/>
      </xdr:nvCxnSpPr>
      <xdr:spPr>
        <a:xfrm>
          <a:off x="2908300" y="17061511"/>
          <a:ext cx="889000" cy="2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87961</xdr:rowOff>
    </xdr:from>
    <xdr:to>
      <xdr:col>15</xdr:col>
      <xdr:colOff>50800</xdr:colOff>
      <xdr:row>99</xdr:row>
      <xdr:rowOff>106604</xdr:rowOff>
    </xdr:to>
    <xdr:cxnSp macro="">
      <xdr:nvCxnSpPr>
        <xdr:cNvPr id="240" name="直線コネクタ 239"/>
        <xdr:cNvCxnSpPr/>
      </xdr:nvCxnSpPr>
      <xdr:spPr>
        <a:xfrm flipV="1">
          <a:off x="2019300" y="17061511"/>
          <a:ext cx="889000" cy="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88346</xdr:rowOff>
    </xdr:from>
    <xdr:ext cx="534377" cy="259045"/>
    <xdr:sp macro="" textlink="">
      <xdr:nvSpPr>
        <xdr:cNvPr id="242" name="テキスト ボックス 241"/>
        <xdr:cNvSpPr txBox="1"/>
      </xdr:nvSpPr>
      <xdr:spPr>
        <a:xfrm>
          <a:off x="2641111" y="167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122340</xdr:rowOff>
    </xdr:from>
    <xdr:to>
      <xdr:col>10</xdr:col>
      <xdr:colOff>114300</xdr:colOff>
      <xdr:row>99</xdr:row>
      <xdr:rowOff>106604</xdr:rowOff>
    </xdr:to>
    <xdr:cxnSp macro="">
      <xdr:nvCxnSpPr>
        <xdr:cNvPr id="243" name="直線コネクタ 242"/>
        <xdr:cNvCxnSpPr/>
      </xdr:nvCxnSpPr>
      <xdr:spPr>
        <a:xfrm>
          <a:off x="1130300" y="16752990"/>
          <a:ext cx="889000" cy="3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87177</xdr:rowOff>
    </xdr:from>
    <xdr:ext cx="534377" cy="259045"/>
    <xdr:sp macro="" textlink="">
      <xdr:nvSpPr>
        <xdr:cNvPr id="245" name="テキスト ボックス 244"/>
        <xdr:cNvSpPr txBox="1"/>
      </xdr:nvSpPr>
      <xdr:spPr>
        <a:xfrm>
          <a:off x="1752111"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68115</xdr:rowOff>
    </xdr:from>
    <xdr:ext cx="534377" cy="259045"/>
    <xdr:sp macro="" textlink="">
      <xdr:nvSpPr>
        <xdr:cNvPr id="247" name="テキスト ボックス 246"/>
        <xdr:cNvSpPr txBox="1"/>
      </xdr:nvSpPr>
      <xdr:spPr>
        <a:xfrm>
          <a:off x="863111" y="17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64655</xdr:rowOff>
    </xdr:from>
    <xdr:to>
      <xdr:col>24</xdr:col>
      <xdr:colOff>114300</xdr:colOff>
      <xdr:row>99</xdr:row>
      <xdr:rowOff>166255</xdr:rowOff>
    </xdr:to>
    <xdr:sp macro="" textlink="">
      <xdr:nvSpPr>
        <xdr:cNvPr id="253" name="楕円 252"/>
        <xdr:cNvSpPr/>
      </xdr:nvSpPr>
      <xdr:spPr>
        <a:xfrm>
          <a:off x="4584700" y="170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151032</xdr:rowOff>
    </xdr:from>
    <xdr:ext cx="534377" cy="259045"/>
    <xdr:sp macro="" textlink="">
      <xdr:nvSpPr>
        <xdr:cNvPr id="254" name="衛生費該当値テキスト"/>
        <xdr:cNvSpPr txBox="1"/>
      </xdr:nvSpPr>
      <xdr:spPr>
        <a:xfrm>
          <a:off x="4686300" y="1695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65709</xdr:rowOff>
    </xdr:from>
    <xdr:to>
      <xdr:col>20</xdr:col>
      <xdr:colOff>38100</xdr:colOff>
      <xdr:row>99</xdr:row>
      <xdr:rowOff>167309</xdr:rowOff>
    </xdr:to>
    <xdr:sp macro="" textlink="">
      <xdr:nvSpPr>
        <xdr:cNvPr id="255" name="楕円 254"/>
        <xdr:cNvSpPr/>
      </xdr:nvSpPr>
      <xdr:spPr>
        <a:xfrm>
          <a:off x="3746500" y="170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158436</xdr:rowOff>
    </xdr:from>
    <xdr:ext cx="534377" cy="259045"/>
    <xdr:sp macro="" textlink="">
      <xdr:nvSpPr>
        <xdr:cNvPr id="256" name="テキスト ボックス 255"/>
        <xdr:cNvSpPr txBox="1"/>
      </xdr:nvSpPr>
      <xdr:spPr>
        <a:xfrm>
          <a:off x="3530111" y="17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37161</xdr:rowOff>
    </xdr:from>
    <xdr:to>
      <xdr:col>15</xdr:col>
      <xdr:colOff>101600</xdr:colOff>
      <xdr:row>99</xdr:row>
      <xdr:rowOff>138761</xdr:rowOff>
    </xdr:to>
    <xdr:sp macro="" textlink="">
      <xdr:nvSpPr>
        <xdr:cNvPr id="257" name="楕円 256"/>
        <xdr:cNvSpPr/>
      </xdr:nvSpPr>
      <xdr:spPr>
        <a:xfrm>
          <a:off x="2857500" y="170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129888</xdr:rowOff>
    </xdr:from>
    <xdr:ext cx="534377" cy="259045"/>
    <xdr:sp macro="" textlink="">
      <xdr:nvSpPr>
        <xdr:cNvPr id="258" name="テキスト ボックス 257"/>
        <xdr:cNvSpPr txBox="1"/>
      </xdr:nvSpPr>
      <xdr:spPr>
        <a:xfrm>
          <a:off x="2641111" y="171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55804</xdr:rowOff>
    </xdr:from>
    <xdr:to>
      <xdr:col>10</xdr:col>
      <xdr:colOff>165100</xdr:colOff>
      <xdr:row>99</xdr:row>
      <xdr:rowOff>157404</xdr:rowOff>
    </xdr:to>
    <xdr:sp macro="" textlink="">
      <xdr:nvSpPr>
        <xdr:cNvPr id="259" name="楕円 258"/>
        <xdr:cNvSpPr/>
      </xdr:nvSpPr>
      <xdr:spPr>
        <a:xfrm>
          <a:off x="1968500" y="170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148531</xdr:rowOff>
    </xdr:from>
    <xdr:ext cx="534377" cy="259045"/>
    <xdr:sp macro="" textlink="">
      <xdr:nvSpPr>
        <xdr:cNvPr id="260" name="テキスト ボックス 259"/>
        <xdr:cNvSpPr txBox="1"/>
      </xdr:nvSpPr>
      <xdr:spPr>
        <a:xfrm>
          <a:off x="1752111" y="171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71540</xdr:rowOff>
    </xdr:from>
    <xdr:to>
      <xdr:col>6</xdr:col>
      <xdr:colOff>38100</xdr:colOff>
      <xdr:row>98</xdr:row>
      <xdr:rowOff>1690</xdr:rowOff>
    </xdr:to>
    <xdr:sp macro="" textlink="">
      <xdr:nvSpPr>
        <xdr:cNvPr id="261" name="楕円 260"/>
        <xdr:cNvSpPr/>
      </xdr:nvSpPr>
      <xdr:spPr>
        <a:xfrm>
          <a:off x="1079500" y="167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18217</xdr:rowOff>
    </xdr:from>
    <xdr:ext cx="534377" cy="259045"/>
    <xdr:sp macro="" textlink="">
      <xdr:nvSpPr>
        <xdr:cNvPr id="262" name="テキスト ボックス 261"/>
        <xdr:cNvSpPr txBox="1"/>
      </xdr:nvSpPr>
      <xdr:spPr>
        <a:xfrm>
          <a:off x="863111" y="164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131287</xdr:rowOff>
    </xdr:from>
    <xdr:to>
      <xdr:col>55</xdr:col>
      <xdr:colOff>0</xdr:colOff>
      <xdr:row>38</xdr:row>
      <xdr:rowOff>4369</xdr:rowOff>
    </xdr:to>
    <xdr:cxnSp macro="">
      <xdr:nvCxnSpPr>
        <xdr:cNvPr id="289" name="直線コネクタ 288"/>
        <xdr:cNvCxnSpPr/>
      </xdr:nvCxnSpPr>
      <xdr:spPr>
        <a:xfrm flipV="1">
          <a:off x="9639300" y="6474937"/>
          <a:ext cx="838200" cy="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4369</xdr:rowOff>
    </xdr:from>
    <xdr:to>
      <xdr:col>50</xdr:col>
      <xdr:colOff>114300</xdr:colOff>
      <xdr:row>38</xdr:row>
      <xdr:rowOff>14336</xdr:rowOff>
    </xdr:to>
    <xdr:cxnSp macro="">
      <xdr:nvCxnSpPr>
        <xdr:cNvPr id="292" name="直線コネクタ 291"/>
        <xdr:cNvCxnSpPr/>
      </xdr:nvCxnSpPr>
      <xdr:spPr>
        <a:xfrm flipV="1">
          <a:off x="8750300" y="6519469"/>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4643</xdr:rowOff>
    </xdr:from>
    <xdr:to>
      <xdr:col>45</xdr:col>
      <xdr:colOff>177800</xdr:colOff>
      <xdr:row>38</xdr:row>
      <xdr:rowOff>14336</xdr:rowOff>
    </xdr:to>
    <xdr:cxnSp macro="">
      <xdr:nvCxnSpPr>
        <xdr:cNvPr id="295" name="直線コネクタ 294"/>
        <xdr:cNvCxnSpPr/>
      </xdr:nvCxnSpPr>
      <xdr:spPr>
        <a:xfrm>
          <a:off x="7861300" y="6519743"/>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158354</xdr:rowOff>
    </xdr:from>
    <xdr:to>
      <xdr:col>41</xdr:col>
      <xdr:colOff>50800</xdr:colOff>
      <xdr:row>38</xdr:row>
      <xdr:rowOff>4643</xdr:rowOff>
    </xdr:to>
    <xdr:cxnSp macro="">
      <xdr:nvCxnSpPr>
        <xdr:cNvPr id="298" name="直線コネクタ 297"/>
        <xdr:cNvCxnSpPr/>
      </xdr:nvCxnSpPr>
      <xdr:spPr>
        <a:xfrm>
          <a:off x="6972300" y="6502004"/>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80487</xdr:rowOff>
    </xdr:from>
    <xdr:to>
      <xdr:col>55</xdr:col>
      <xdr:colOff>50800</xdr:colOff>
      <xdr:row>38</xdr:row>
      <xdr:rowOff>10637</xdr:rowOff>
    </xdr:to>
    <xdr:sp macro="" textlink="">
      <xdr:nvSpPr>
        <xdr:cNvPr id="308" name="楕円 307"/>
        <xdr:cNvSpPr/>
      </xdr:nvSpPr>
      <xdr:spPr>
        <a:xfrm>
          <a:off x="10426700" y="64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58914</xdr:rowOff>
    </xdr:from>
    <xdr:ext cx="469744" cy="259045"/>
    <xdr:sp macro="" textlink="">
      <xdr:nvSpPr>
        <xdr:cNvPr id="309" name="労働費該当値テキスト"/>
        <xdr:cNvSpPr txBox="1"/>
      </xdr:nvSpPr>
      <xdr:spPr>
        <a:xfrm>
          <a:off x="10528300" y="640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125019</xdr:rowOff>
    </xdr:from>
    <xdr:to>
      <xdr:col>50</xdr:col>
      <xdr:colOff>165100</xdr:colOff>
      <xdr:row>38</xdr:row>
      <xdr:rowOff>55169</xdr:rowOff>
    </xdr:to>
    <xdr:sp macro="" textlink="">
      <xdr:nvSpPr>
        <xdr:cNvPr id="310" name="楕円 309"/>
        <xdr:cNvSpPr/>
      </xdr:nvSpPr>
      <xdr:spPr>
        <a:xfrm>
          <a:off x="9588500" y="6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46296</xdr:rowOff>
    </xdr:from>
    <xdr:ext cx="469744" cy="259045"/>
    <xdr:sp macro="" textlink="">
      <xdr:nvSpPr>
        <xdr:cNvPr id="311" name="テキスト ボックス 310"/>
        <xdr:cNvSpPr txBox="1"/>
      </xdr:nvSpPr>
      <xdr:spPr>
        <a:xfrm>
          <a:off x="9404428" y="656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134986</xdr:rowOff>
    </xdr:from>
    <xdr:to>
      <xdr:col>46</xdr:col>
      <xdr:colOff>38100</xdr:colOff>
      <xdr:row>38</xdr:row>
      <xdr:rowOff>65136</xdr:rowOff>
    </xdr:to>
    <xdr:sp macro="" textlink="">
      <xdr:nvSpPr>
        <xdr:cNvPr id="312" name="楕円 311"/>
        <xdr:cNvSpPr/>
      </xdr:nvSpPr>
      <xdr:spPr>
        <a:xfrm>
          <a:off x="8699500" y="6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56263</xdr:rowOff>
    </xdr:from>
    <xdr:ext cx="469744" cy="259045"/>
    <xdr:sp macro="" textlink="">
      <xdr:nvSpPr>
        <xdr:cNvPr id="313" name="テキスト ボックス 312"/>
        <xdr:cNvSpPr txBox="1"/>
      </xdr:nvSpPr>
      <xdr:spPr>
        <a:xfrm>
          <a:off x="8515428" y="657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125293</xdr:rowOff>
    </xdr:from>
    <xdr:to>
      <xdr:col>41</xdr:col>
      <xdr:colOff>101600</xdr:colOff>
      <xdr:row>38</xdr:row>
      <xdr:rowOff>55443</xdr:rowOff>
    </xdr:to>
    <xdr:sp macro="" textlink="">
      <xdr:nvSpPr>
        <xdr:cNvPr id="314" name="楕円 313"/>
        <xdr:cNvSpPr/>
      </xdr:nvSpPr>
      <xdr:spPr>
        <a:xfrm>
          <a:off x="7810500" y="646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46570</xdr:rowOff>
    </xdr:from>
    <xdr:ext cx="469744" cy="259045"/>
    <xdr:sp macro="" textlink="">
      <xdr:nvSpPr>
        <xdr:cNvPr id="315" name="テキスト ボックス 314"/>
        <xdr:cNvSpPr txBox="1"/>
      </xdr:nvSpPr>
      <xdr:spPr>
        <a:xfrm>
          <a:off x="7626428" y="656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107554</xdr:rowOff>
    </xdr:from>
    <xdr:to>
      <xdr:col>36</xdr:col>
      <xdr:colOff>165100</xdr:colOff>
      <xdr:row>38</xdr:row>
      <xdr:rowOff>37704</xdr:rowOff>
    </xdr:to>
    <xdr:sp macro="" textlink="">
      <xdr:nvSpPr>
        <xdr:cNvPr id="316" name="楕円 315"/>
        <xdr:cNvSpPr/>
      </xdr:nvSpPr>
      <xdr:spPr>
        <a:xfrm>
          <a:off x="6921500" y="64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28831</xdr:rowOff>
    </xdr:from>
    <xdr:ext cx="469744" cy="259045"/>
    <xdr:sp macro="" textlink="">
      <xdr:nvSpPr>
        <xdr:cNvPr id="317" name="テキスト ボックス 316"/>
        <xdr:cNvSpPr txBox="1"/>
      </xdr:nvSpPr>
      <xdr:spPr>
        <a:xfrm>
          <a:off x="6737428" y="65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69245</xdr:rowOff>
    </xdr:from>
    <xdr:to>
      <xdr:col>55</xdr:col>
      <xdr:colOff>0</xdr:colOff>
      <xdr:row>57</xdr:row>
      <xdr:rowOff>97432</xdr:rowOff>
    </xdr:to>
    <xdr:cxnSp macro="">
      <xdr:nvCxnSpPr>
        <xdr:cNvPr id="344" name="直線コネクタ 343"/>
        <xdr:cNvCxnSpPr/>
      </xdr:nvCxnSpPr>
      <xdr:spPr>
        <a:xfrm>
          <a:off x="9639300" y="9841895"/>
          <a:ext cx="8382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69245</xdr:rowOff>
    </xdr:from>
    <xdr:to>
      <xdr:col>50</xdr:col>
      <xdr:colOff>114300</xdr:colOff>
      <xdr:row>57</xdr:row>
      <xdr:rowOff>90802</xdr:rowOff>
    </xdr:to>
    <xdr:cxnSp macro="">
      <xdr:nvCxnSpPr>
        <xdr:cNvPr id="347" name="直線コネクタ 346"/>
        <xdr:cNvCxnSpPr/>
      </xdr:nvCxnSpPr>
      <xdr:spPr>
        <a:xfrm flipV="1">
          <a:off x="8750300" y="9841895"/>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162927</xdr:rowOff>
    </xdr:from>
    <xdr:ext cx="469744" cy="259045"/>
    <xdr:sp macro="" textlink="">
      <xdr:nvSpPr>
        <xdr:cNvPr id="349" name="テキスト ボックス 348"/>
        <xdr:cNvSpPr txBox="1"/>
      </xdr:nvSpPr>
      <xdr:spPr>
        <a:xfrm>
          <a:off x="9404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90802</xdr:rowOff>
    </xdr:from>
    <xdr:to>
      <xdr:col>45</xdr:col>
      <xdr:colOff>177800</xdr:colOff>
      <xdr:row>57</xdr:row>
      <xdr:rowOff>131699</xdr:rowOff>
    </xdr:to>
    <xdr:cxnSp macro="">
      <xdr:nvCxnSpPr>
        <xdr:cNvPr id="350" name="直線コネクタ 349"/>
        <xdr:cNvCxnSpPr/>
      </xdr:nvCxnSpPr>
      <xdr:spPr>
        <a:xfrm flipV="1">
          <a:off x="7861300" y="9863452"/>
          <a:ext cx="8890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99923</xdr:rowOff>
    </xdr:from>
    <xdr:to>
      <xdr:col>41</xdr:col>
      <xdr:colOff>50800</xdr:colOff>
      <xdr:row>57</xdr:row>
      <xdr:rowOff>131699</xdr:rowOff>
    </xdr:to>
    <xdr:cxnSp macro="">
      <xdr:nvCxnSpPr>
        <xdr:cNvPr id="353" name="直線コネクタ 352"/>
        <xdr:cNvCxnSpPr/>
      </xdr:nvCxnSpPr>
      <xdr:spPr>
        <a:xfrm>
          <a:off x="6972300" y="9872573"/>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12463</xdr:rowOff>
    </xdr:from>
    <xdr:ext cx="469744" cy="259045"/>
    <xdr:sp macro="" textlink="">
      <xdr:nvSpPr>
        <xdr:cNvPr id="357" name="テキスト ボックス 356"/>
        <xdr:cNvSpPr txBox="1"/>
      </xdr:nvSpPr>
      <xdr:spPr>
        <a:xfrm>
          <a:off x="6737428"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46632</xdr:rowOff>
    </xdr:from>
    <xdr:to>
      <xdr:col>55</xdr:col>
      <xdr:colOff>50800</xdr:colOff>
      <xdr:row>57</xdr:row>
      <xdr:rowOff>148232</xdr:rowOff>
    </xdr:to>
    <xdr:sp macro="" textlink="">
      <xdr:nvSpPr>
        <xdr:cNvPr id="363" name="楕円 362"/>
        <xdr:cNvSpPr/>
      </xdr:nvSpPr>
      <xdr:spPr>
        <a:xfrm>
          <a:off x="10426700" y="98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69509</xdr:rowOff>
    </xdr:from>
    <xdr:ext cx="469744" cy="259045"/>
    <xdr:sp macro="" textlink="">
      <xdr:nvSpPr>
        <xdr:cNvPr id="364" name="農林水産業費該当値テキスト"/>
        <xdr:cNvSpPr txBox="1"/>
      </xdr:nvSpPr>
      <xdr:spPr>
        <a:xfrm>
          <a:off x="10528300" y="96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18445</xdr:rowOff>
    </xdr:from>
    <xdr:to>
      <xdr:col>50</xdr:col>
      <xdr:colOff>165100</xdr:colOff>
      <xdr:row>57</xdr:row>
      <xdr:rowOff>120045</xdr:rowOff>
    </xdr:to>
    <xdr:sp macro="" textlink="">
      <xdr:nvSpPr>
        <xdr:cNvPr id="365" name="楕円 364"/>
        <xdr:cNvSpPr/>
      </xdr:nvSpPr>
      <xdr:spPr>
        <a:xfrm>
          <a:off x="9588500" y="97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136572</xdr:rowOff>
    </xdr:from>
    <xdr:ext cx="534377" cy="259045"/>
    <xdr:sp macro="" textlink="">
      <xdr:nvSpPr>
        <xdr:cNvPr id="366" name="テキスト ボックス 365"/>
        <xdr:cNvSpPr txBox="1"/>
      </xdr:nvSpPr>
      <xdr:spPr>
        <a:xfrm>
          <a:off x="9372111" y="956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40002</xdr:rowOff>
    </xdr:from>
    <xdr:to>
      <xdr:col>46</xdr:col>
      <xdr:colOff>38100</xdr:colOff>
      <xdr:row>57</xdr:row>
      <xdr:rowOff>141602</xdr:rowOff>
    </xdr:to>
    <xdr:sp macro="" textlink="">
      <xdr:nvSpPr>
        <xdr:cNvPr id="367" name="楕円 366"/>
        <xdr:cNvSpPr/>
      </xdr:nvSpPr>
      <xdr:spPr>
        <a:xfrm>
          <a:off x="8699500" y="981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158129</xdr:rowOff>
    </xdr:from>
    <xdr:ext cx="469744" cy="259045"/>
    <xdr:sp macro="" textlink="">
      <xdr:nvSpPr>
        <xdr:cNvPr id="368" name="テキスト ボックス 367"/>
        <xdr:cNvSpPr txBox="1"/>
      </xdr:nvSpPr>
      <xdr:spPr>
        <a:xfrm>
          <a:off x="8515428" y="95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80899</xdr:rowOff>
    </xdr:from>
    <xdr:to>
      <xdr:col>41</xdr:col>
      <xdr:colOff>101600</xdr:colOff>
      <xdr:row>58</xdr:row>
      <xdr:rowOff>11049</xdr:rowOff>
    </xdr:to>
    <xdr:sp macro="" textlink="">
      <xdr:nvSpPr>
        <xdr:cNvPr id="369" name="楕円 368"/>
        <xdr:cNvSpPr/>
      </xdr:nvSpPr>
      <xdr:spPr>
        <a:xfrm>
          <a:off x="7810500" y="98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2176</xdr:rowOff>
    </xdr:from>
    <xdr:ext cx="469744" cy="259045"/>
    <xdr:sp macro="" textlink="">
      <xdr:nvSpPr>
        <xdr:cNvPr id="370" name="テキスト ボックス 369"/>
        <xdr:cNvSpPr txBox="1"/>
      </xdr:nvSpPr>
      <xdr:spPr>
        <a:xfrm>
          <a:off x="7626428" y="994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49123</xdr:rowOff>
    </xdr:from>
    <xdr:to>
      <xdr:col>36</xdr:col>
      <xdr:colOff>165100</xdr:colOff>
      <xdr:row>57</xdr:row>
      <xdr:rowOff>150723</xdr:rowOff>
    </xdr:to>
    <xdr:sp macro="" textlink="">
      <xdr:nvSpPr>
        <xdr:cNvPr id="371" name="楕円 370"/>
        <xdr:cNvSpPr/>
      </xdr:nvSpPr>
      <xdr:spPr>
        <a:xfrm>
          <a:off x="6921500" y="98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167250</xdr:rowOff>
    </xdr:from>
    <xdr:ext cx="469744" cy="259045"/>
    <xdr:sp macro="" textlink="">
      <xdr:nvSpPr>
        <xdr:cNvPr id="372" name="テキスト ボックス 371"/>
        <xdr:cNvSpPr txBox="1"/>
      </xdr:nvSpPr>
      <xdr:spPr>
        <a:xfrm>
          <a:off x="6737428" y="959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56490</xdr:rowOff>
    </xdr:from>
    <xdr:to>
      <xdr:col>55</xdr:col>
      <xdr:colOff>0</xdr:colOff>
      <xdr:row>76</xdr:row>
      <xdr:rowOff>114508</xdr:rowOff>
    </xdr:to>
    <xdr:cxnSp macro="">
      <xdr:nvCxnSpPr>
        <xdr:cNvPr id="399" name="直線コネクタ 398"/>
        <xdr:cNvCxnSpPr/>
      </xdr:nvCxnSpPr>
      <xdr:spPr>
        <a:xfrm flipV="1">
          <a:off x="9639300" y="13086690"/>
          <a:ext cx="8382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21239</xdr:rowOff>
    </xdr:from>
    <xdr:to>
      <xdr:col>50</xdr:col>
      <xdr:colOff>114300</xdr:colOff>
      <xdr:row>76</xdr:row>
      <xdr:rowOff>114508</xdr:rowOff>
    </xdr:to>
    <xdr:cxnSp macro="">
      <xdr:nvCxnSpPr>
        <xdr:cNvPr id="402" name="直線コネクタ 401"/>
        <xdr:cNvCxnSpPr/>
      </xdr:nvCxnSpPr>
      <xdr:spPr>
        <a:xfrm>
          <a:off x="8750300" y="13051439"/>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21239</xdr:rowOff>
    </xdr:from>
    <xdr:to>
      <xdr:col>45</xdr:col>
      <xdr:colOff>177800</xdr:colOff>
      <xdr:row>76</xdr:row>
      <xdr:rowOff>56215</xdr:rowOff>
    </xdr:to>
    <xdr:cxnSp macro="">
      <xdr:nvCxnSpPr>
        <xdr:cNvPr id="405" name="直線コネクタ 404"/>
        <xdr:cNvCxnSpPr/>
      </xdr:nvCxnSpPr>
      <xdr:spPr>
        <a:xfrm flipV="1">
          <a:off x="7861300" y="13051439"/>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67008</xdr:rowOff>
    </xdr:from>
    <xdr:ext cx="534377" cy="259045"/>
    <xdr:sp macro="" textlink="">
      <xdr:nvSpPr>
        <xdr:cNvPr id="407" name="テキスト ボックス 406"/>
        <xdr:cNvSpPr txBox="1"/>
      </xdr:nvSpPr>
      <xdr:spPr>
        <a:xfrm>
          <a:off x="8483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56215</xdr:rowOff>
    </xdr:from>
    <xdr:to>
      <xdr:col>41</xdr:col>
      <xdr:colOff>50800</xdr:colOff>
      <xdr:row>77</xdr:row>
      <xdr:rowOff>6564</xdr:rowOff>
    </xdr:to>
    <xdr:cxnSp macro="">
      <xdr:nvCxnSpPr>
        <xdr:cNvPr id="408" name="直線コネクタ 407"/>
        <xdr:cNvCxnSpPr/>
      </xdr:nvCxnSpPr>
      <xdr:spPr>
        <a:xfrm flipV="1">
          <a:off x="6972300" y="13086415"/>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144959</xdr:rowOff>
    </xdr:from>
    <xdr:ext cx="469744" cy="259045"/>
    <xdr:sp macro="" textlink="">
      <xdr:nvSpPr>
        <xdr:cNvPr id="410" name="テキスト ボックス 409"/>
        <xdr:cNvSpPr txBox="1"/>
      </xdr:nvSpPr>
      <xdr:spPr>
        <a:xfrm>
          <a:off x="7626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2" name="テキスト ボックス 411"/>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5690</xdr:rowOff>
    </xdr:from>
    <xdr:to>
      <xdr:col>55</xdr:col>
      <xdr:colOff>50800</xdr:colOff>
      <xdr:row>76</xdr:row>
      <xdr:rowOff>107290</xdr:rowOff>
    </xdr:to>
    <xdr:sp macro="" textlink="">
      <xdr:nvSpPr>
        <xdr:cNvPr id="418" name="楕円 417"/>
        <xdr:cNvSpPr/>
      </xdr:nvSpPr>
      <xdr:spPr>
        <a:xfrm>
          <a:off x="104267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155567</xdr:rowOff>
    </xdr:from>
    <xdr:ext cx="469744" cy="259045"/>
    <xdr:sp macro="" textlink="">
      <xdr:nvSpPr>
        <xdr:cNvPr id="419" name="商工費該当値テキスト"/>
        <xdr:cNvSpPr txBox="1"/>
      </xdr:nvSpPr>
      <xdr:spPr>
        <a:xfrm>
          <a:off x="10528300" y="1301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63708</xdr:rowOff>
    </xdr:from>
    <xdr:to>
      <xdr:col>50</xdr:col>
      <xdr:colOff>165100</xdr:colOff>
      <xdr:row>76</xdr:row>
      <xdr:rowOff>165308</xdr:rowOff>
    </xdr:to>
    <xdr:sp macro="" textlink="">
      <xdr:nvSpPr>
        <xdr:cNvPr id="420" name="楕円 419"/>
        <xdr:cNvSpPr/>
      </xdr:nvSpPr>
      <xdr:spPr>
        <a:xfrm>
          <a:off x="9588500" y="130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156435</xdr:rowOff>
    </xdr:from>
    <xdr:ext cx="469744" cy="259045"/>
    <xdr:sp macro="" textlink="">
      <xdr:nvSpPr>
        <xdr:cNvPr id="421" name="テキスト ボックス 420"/>
        <xdr:cNvSpPr txBox="1"/>
      </xdr:nvSpPr>
      <xdr:spPr>
        <a:xfrm>
          <a:off x="9404428" y="131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141890</xdr:rowOff>
    </xdr:from>
    <xdr:to>
      <xdr:col>46</xdr:col>
      <xdr:colOff>38100</xdr:colOff>
      <xdr:row>76</xdr:row>
      <xdr:rowOff>72039</xdr:rowOff>
    </xdr:to>
    <xdr:sp macro="" textlink="">
      <xdr:nvSpPr>
        <xdr:cNvPr id="422" name="楕円 421"/>
        <xdr:cNvSpPr/>
      </xdr:nvSpPr>
      <xdr:spPr>
        <a:xfrm>
          <a:off x="8699500" y="13000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88567</xdr:rowOff>
    </xdr:from>
    <xdr:ext cx="534377" cy="259045"/>
    <xdr:sp macro="" textlink="">
      <xdr:nvSpPr>
        <xdr:cNvPr id="423" name="テキスト ボックス 422"/>
        <xdr:cNvSpPr txBox="1"/>
      </xdr:nvSpPr>
      <xdr:spPr>
        <a:xfrm>
          <a:off x="8483111" y="127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5415</xdr:rowOff>
    </xdr:from>
    <xdr:to>
      <xdr:col>41</xdr:col>
      <xdr:colOff>101600</xdr:colOff>
      <xdr:row>76</xdr:row>
      <xdr:rowOff>107015</xdr:rowOff>
    </xdr:to>
    <xdr:sp macro="" textlink="">
      <xdr:nvSpPr>
        <xdr:cNvPr id="424" name="楕円 423"/>
        <xdr:cNvSpPr/>
      </xdr:nvSpPr>
      <xdr:spPr>
        <a:xfrm>
          <a:off x="7810500" y="130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123542</xdr:rowOff>
    </xdr:from>
    <xdr:ext cx="469744" cy="259045"/>
    <xdr:sp macro="" textlink="">
      <xdr:nvSpPr>
        <xdr:cNvPr id="425" name="テキスト ボックス 424"/>
        <xdr:cNvSpPr txBox="1"/>
      </xdr:nvSpPr>
      <xdr:spPr>
        <a:xfrm>
          <a:off x="7626428" y="128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127214</xdr:rowOff>
    </xdr:from>
    <xdr:to>
      <xdr:col>36</xdr:col>
      <xdr:colOff>165100</xdr:colOff>
      <xdr:row>77</xdr:row>
      <xdr:rowOff>57364</xdr:rowOff>
    </xdr:to>
    <xdr:sp macro="" textlink="">
      <xdr:nvSpPr>
        <xdr:cNvPr id="426" name="楕円 425"/>
        <xdr:cNvSpPr/>
      </xdr:nvSpPr>
      <xdr:spPr>
        <a:xfrm>
          <a:off x="6921500" y="131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48491</xdr:rowOff>
    </xdr:from>
    <xdr:ext cx="469744" cy="259045"/>
    <xdr:sp macro="" textlink="">
      <xdr:nvSpPr>
        <xdr:cNvPr id="427" name="テキスト ボックス 426"/>
        <xdr:cNvSpPr txBox="1"/>
      </xdr:nvSpPr>
      <xdr:spPr>
        <a:xfrm>
          <a:off x="6737428" y="1325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158361</xdr:rowOff>
    </xdr:from>
    <xdr:to>
      <xdr:col>55</xdr:col>
      <xdr:colOff>0</xdr:colOff>
      <xdr:row>98</xdr:row>
      <xdr:rowOff>168690</xdr:rowOff>
    </xdr:to>
    <xdr:cxnSp macro="">
      <xdr:nvCxnSpPr>
        <xdr:cNvPr id="458" name="直線コネクタ 457"/>
        <xdr:cNvCxnSpPr/>
      </xdr:nvCxnSpPr>
      <xdr:spPr>
        <a:xfrm flipV="1">
          <a:off x="9639300" y="16960461"/>
          <a:ext cx="8382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168690</xdr:rowOff>
    </xdr:from>
    <xdr:to>
      <xdr:col>50</xdr:col>
      <xdr:colOff>114300</xdr:colOff>
      <xdr:row>99</xdr:row>
      <xdr:rowOff>124</xdr:rowOff>
    </xdr:to>
    <xdr:cxnSp macro="">
      <xdr:nvCxnSpPr>
        <xdr:cNvPr id="461" name="直線コネクタ 460"/>
        <xdr:cNvCxnSpPr/>
      </xdr:nvCxnSpPr>
      <xdr:spPr>
        <a:xfrm flipV="1">
          <a:off x="8750300" y="16970790"/>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124</xdr:rowOff>
    </xdr:from>
    <xdr:to>
      <xdr:col>45</xdr:col>
      <xdr:colOff>177800</xdr:colOff>
      <xdr:row>99</xdr:row>
      <xdr:rowOff>6119</xdr:rowOff>
    </xdr:to>
    <xdr:cxnSp macro="">
      <xdr:nvCxnSpPr>
        <xdr:cNvPr id="464" name="直線コネクタ 463"/>
        <xdr:cNvCxnSpPr/>
      </xdr:nvCxnSpPr>
      <xdr:spPr>
        <a:xfrm flipV="1">
          <a:off x="7861300" y="16973674"/>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6119</xdr:rowOff>
    </xdr:from>
    <xdr:to>
      <xdr:col>41</xdr:col>
      <xdr:colOff>50800</xdr:colOff>
      <xdr:row>99</xdr:row>
      <xdr:rowOff>14407</xdr:rowOff>
    </xdr:to>
    <xdr:cxnSp macro="">
      <xdr:nvCxnSpPr>
        <xdr:cNvPr id="467" name="直線コネクタ 466"/>
        <xdr:cNvCxnSpPr/>
      </xdr:nvCxnSpPr>
      <xdr:spPr>
        <a:xfrm flipV="1">
          <a:off x="6972300" y="16979669"/>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69" name="テキスト ボックス 468"/>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71" name="テキスト ボックス 470"/>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107561</xdr:rowOff>
    </xdr:from>
    <xdr:to>
      <xdr:col>55</xdr:col>
      <xdr:colOff>50800</xdr:colOff>
      <xdr:row>99</xdr:row>
      <xdr:rowOff>37711</xdr:rowOff>
    </xdr:to>
    <xdr:sp macro="" textlink="">
      <xdr:nvSpPr>
        <xdr:cNvPr id="477" name="楕円 476"/>
        <xdr:cNvSpPr/>
      </xdr:nvSpPr>
      <xdr:spPr>
        <a:xfrm>
          <a:off x="10426700" y="169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55751</xdr:rowOff>
    </xdr:from>
    <xdr:ext cx="534377" cy="259045"/>
    <xdr:sp macro="" textlink="">
      <xdr:nvSpPr>
        <xdr:cNvPr id="478" name="土木費該当値テキスト"/>
        <xdr:cNvSpPr txBox="1"/>
      </xdr:nvSpPr>
      <xdr:spPr>
        <a:xfrm>
          <a:off x="10528300" y="168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117890</xdr:rowOff>
    </xdr:from>
    <xdr:to>
      <xdr:col>50</xdr:col>
      <xdr:colOff>165100</xdr:colOff>
      <xdr:row>99</xdr:row>
      <xdr:rowOff>48040</xdr:rowOff>
    </xdr:to>
    <xdr:sp macro="" textlink="">
      <xdr:nvSpPr>
        <xdr:cNvPr id="479" name="楕円 478"/>
        <xdr:cNvSpPr/>
      </xdr:nvSpPr>
      <xdr:spPr>
        <a:xfrm>
          <a:off x="9588500" y="169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39167</xdr:rowOff>
    </xdr:from>
    <xdr:ext cx="534377" cy="259045"/>
    <xdr:sp macro="" textlink="">
      <xdr:nvSpPr>
        <xdr:cNvPr id="480" name="テキスト ボックス 479"/>
        <xdr:cNvSpPr txBox="1"/>
      </xdr:nvSpPr>
      <xdr:spPr>
        <a:xfrm>
          <a:off x="9372111" y="170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120774</xdr:rowOff>
    </xdr:from>
    <xdr:to>
      <xdr:col>46</xdr:col>
      <xdr:colOff>38100</xdr:colOff>
      <xdr:row>99</xdr:row>
      <xdr:rowOff>50924</xdr:rowOff>
    </xdr:to>
    <xdr:sp macro="" textlink="">
      <xdr:nvSpPr>
        <xdr:cNvPr id="481" name="楕円 480"/>
        <xdr:cNvSpPr/>
      </xdr:nvSpPr>
      <xdr:spPr>
        <a:xfrm>
          <a:off x="8699500" y="169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42051</xdr:rowOff>
    </xdr:from>
    <xdr:ext cx="534377" cy="259045"/>
    <xdr:sp macro="" textlink="">
      <xdr:nvSpPr>
        <xdr:cNvPr id="482" name="テキスト ボックス 481"/>
        <xdr:cNvSpPr txBox="1"/>
      </xdr:nvSpPr>
      <xdr:spPr>
        <a:xfrm>
          <a:off x="8483111" y="170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126769</xdr:rowOff>
    </xdr:from>
    <xdr:to>
      <xdr:col>41</xdr:col>
      <xdr:colOff>101600</xdr:colOff>
      <xdr:row>99</xdr:row>
      <xdr:rowOff>56919</xdr:rowOff>
    </xdr:to>
    <xdr:sp macro="" textlink="">
      <xdr:nvSpPr>
        <xdr:cNvPr id="483" name="楕円 482"/>
        <xdr:cNvSpPr/>
      </xdr:nvSpPr>
      <xdr:spPr>
        <a:xfrm>
          <a:off x="7810500" y="169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48046</xdr:rowOff>
    </xdr:from>
    <xdr:ext cx="534377" cy="259045"/>
    <xdr:sp macro="" textlink="">
      <xdr:nvSpPr>
        <xdr:cNvPr id="484" name="テキスト ボックス 483"/>
        <xdr:cNvSpPr txBox="1"/>
      </xdr:nvSpPr>
      <xdr:spPr>
        <a:xfrm>
          <a:off x="7594111" y="170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135057</xdr:rowOff>
    </xdr:from>
    <xdr:to>
      <xdr:col>36</xdr:col>
      <xdr:colOff>165100</xdr:colOff>
      <xdr:row>99</xdr:row>
      <xdr:rowOff>65207</xdr:rowOff>
    </xdr:to>
    <xdr:sp macro="" textlink="">
      <xdr:nvSpPr>
        <xdr:cNvPr id="485" name="楕円 484"/>
        <xdr:cNvSpPr/>
      </xdr:nvSpPr>
      <xdr:spPr>
        <a:xfrm>
          <a:off x="6921500" y="1693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56334</xdr:rowOff>
    </xdr:from>
    <xdr:ext cx="534377" cy="259045"/>
    <xdr:sp macro="" textlink="">
      <xdr:nvSpPr>
        <xdr:cNvPr id="486" name="テキスト ボックス 485"/>
        <xdr:cNvSpPr txBox="1"/>
      </xdr:nvSpPr>
      <xdr:spPr>
        <a:xfrm>
          <a:off x="6705111" y="1702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86493</xdr:rowOff>
    </xdr:from>
    <xdr:to>
      <xdr:col>85</xdr:col>
      <xdr:colOff>127000</xdr:colOff>
      <xdr:row>37</xdr:row>
      <xdr:rowOff>100438</xdr:rowOff>
    </xdr:to>
    <xdr:cxnSp macro="">
      <xdr:nvCxnSpPr>
        <xdr:cNvPr id="512" name="直線コネクタ 511"/>
        <xdr:cNvCxnSpPr/>
      </xdr:nvCxnSpPr>
      <xdr:spPr>
        <a:xfrm flipV="1">
          <a:off x="15481300" y="6430143"/>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3"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65119</xdr:rowOff>
    </xdr:from>
    <xdr:to>
      <xdr:col>81</xdr:col>
      <xdr:colOff>50800</xdr:colOff>
      <xdr:row>37</xdr:row>
      <xdr:rowOff>100438</xdr:rowOff>
    </xdr:to>
    <xdr:cxnSp macro="">
      <xdr:nvCxnSpPr>
        <xdr:cNvPr id="515" name="直線コネクタ 514"/>
        <xdr:cNvCxnSpPr/>
      </xdr:nvCxnSpPr>
      <xdr:spPr>
        <a:xfrm>
          <a:off x="14592300" y="6237319"/>
          <a:ext cx="889000" cy="20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7" name="テキスト ボックス 516"/>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65119</xdr:rowOff>
    </xdr:from>
    <xdr:to>
      <xdr:col>76</xdr:col>
      <xdr:colOff>114300</xdr:colOff>
      <xdr:row>37</xdr:row>
      <xdr:rowOff>111011</xdr:rowOff>
    </xdr:to>
    <xdr:cxnSp macro="">
      <xdr:nvCxnSpPr>
        <xdr:cNvPr id="518" name="直線コネクタ 517"/>
        <xdr:cNvCxnSpPr/>
      </xdr:nvCxnSpPr>
      <xdr:spPr>
        <a:xfrm flipV="1">
          <a:off x="13703300" y="6237319"/>
          <a:ext cx="889000" cy="2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0" name="テキスト ボックス 519"/>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79635</xdr:rowOff>
    </xdr:from>
    <xdr:to>
      <xdr:col>71</xdr:col>
      <xdr:colOff>177800</xdr:colOff>
      <xdr:row>37</xdr:row>
      <xdr:rowOff>111011</xdr:rowOff>
    </xdr:to>
    <xdr:cxnSp macro="">
      <xdr:nvCxnSpPr>
        <xdr:cNvPr id="521" name="直線コネクタ 520"/>
        <xdr:cNvCxnSpPr/>
      </xdr:nvCxnSpPr>
      <xdr:spPr>
        <a:xfrm>
          <a:off x="12814300" y="6423285"/>
          <a:ext cx="8890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3" name="テキスト ボックス 522"/>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28776</xdr:rowOff>
    </xdr:from>
    <xdr:ext cx="534377" cy="259045"/>
    <xdr:sp macro="" textlink="">
      <xdr:nvSpPr>
        <xdr:cNvPr id="525" name="テキスト ボックス 524"/>
        <xdr:cNvSpPr txBox="1"/>
      </xdr:nvSpPr>
      <xdr:spPr>
        <a:xfrm>
          <a:off x="12547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35693</xdr:rowOff>
    </xdr:from>
    <xdr:to>
      <xdr:col>85</xdr:col>
      <xdr:colOff>177800</xdr:colOff>
      <xdr:row>37</xdr:row>
      <xdr:rowOff>137293</xdr:rowOff>
    </xdr:to>
    <xdr:sp macro="" textlink="">
      <xdr:nvSpPr>
        <xdr:cNvPr id="531" name="楕円 530"/>
        <xdr:cNvSpPr/>
      </xdr:nvSpPr>
      <xdr:spPr>
        <a:xfrm>
          <a:off x="16268700" y="63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122070</xdr:rowOff>
    </xdr:from>
    <xdr:ext cx="534377" cy="259045"/>
    <xdr:sp macro="" textlink="">
      <xdr:nvSpPr>
        <xdr:cNvPr id="532" name="消防費該当値テキスト"/>
        <xdr:cNvSpPr txBox="1"/>
      </xdr:nvSpPr>
      <xdr:spPr>
        <a:xfrm>
          <a:off x="16370300" y="62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49638</xdr:rowOff>
    </xdr:from>
    <xdr:to>
      <xdr:col>81</xdr:col>
      <xdr:colOff>101600</xdr:colOff>
      <xdr:row>37</xdr:row>
      <xdr:rowOff>151238</xdr:rowOff>
    </xdr:to>
    <xdr:sp macro="" textlink="">
      <xdr:nvSpPr>
        <xdr:cNvPr id="533" name="楕円 532"/>
        <xdr:cNvSpPr/>
      </xdr:nvSpPr>
      <xdr:spPr>
        <a:xfrm>
          <a:off x="15430500" y="63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142365</xdr:rowOff>
    </xdr:from>
    <xdr:ext cx="534377" cy="259045"/>
    <xdr:sp macro="" textlink="">
      <xdr:nvSpPr>
        <xdr:cNvPr id="534" name="テキスト ボックス 533"/>
        <xdr:cNvSpPr txBox="1"/>
      </xdr:nvSpPr>
      <xdr:spPr>
        <a:xfrm>
          <a:off x="15214111" y="648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14319</xdr:rowOff>
    </xdr:from>
    <xdr:to>
      <xdr:col>76</xdr:col>
      <xdr:colOff>165100</xdr:colOff>
      <xdr:row>36</xdr:row>
      <xdr:rowOff>115919</xdr:rowOff>
    </xdr:to>
    <xdr:sp macro="" textlink="">
      <xdr:nvSpPr>
        <xdr:cNvPr id="535" name="楕円 534"/>
        <xdr:cNvSpPr/>
      </xdr:nvSpPr>
      <xdr:spPr>
        <a:xfrm>
          <a:off x="14541500" y="61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107046</xdr:rowOff>
    </xdr:from>
    <xdr:ext cx="534377" cy="259045"/>
    <xdr:sp macro="" textlink="">
      <xdr:nvSpPr>
        <xdr:cNvPr id="536" name="テキスト ボックス 535"/>
        <xdr:cNvSpPr txBox="1"/>
      </xdr:nvSpPr>
      <xdr:spPr>
        <a:xfrm>
          <a:off x="14325111" y="62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60211</xdr:rowOff>
    </xdr:from>
    <xdr:to>
      <xdr:col>72</xdr:col>
      <xdr:colOff>38100</xdr:colOff>
      <xdr:row>37</xdr:row>
      <xdr:rowOff>161810</xdr:rowOff>
    </xdr:to>
    <xdr:sp macro="" textlink="">
      <xdr:nvSpPr>
        <xdr:cNvPr id="537" name="楕円 536"/>
        <xdr:cNvSpPr/>
      </xdr:nvSpPr>
      <xdr:spPr>
        <a:xfrm>
          <a:off x="13652500" y="6403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152938</xdr:rowOff>
    </xdr:from>
    <xdr:ext cx="534377" cy="259045"/>
    <xdr:sp macro="" textlink="">
      <xdr:nvSpPr>
        <xdr:cNvPr id="538" name="テキスト ボックス 537"/>
        <xdr:cNvSpPr txBox="1"/>
      </xdr:nvSpPr>
      <xdr:spPr>
        <a:xfrm>
          <a:off x="13436111" y="64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28835</xdr:rowOff>
    </xdr:from>
    <xdr:to>
      <xdr:col>67</xdr:col>
      <xdr:colOff>101600</xdr:colOff>
      <xdr:row>37</xdr:row>
      <xdr:rowOff>130435</xdr:rowOff>
    </xdr:to>
    <xdr:sp macro="" textlink="">
      <xdr:nvSpPr>
        <xdr:cNvPr id="539" name="楕円 538"/>
        <xdr:cNvSpPr/>
      </xdr:nvSpPr>
      <xdr:spPr>
        <a:xfrm>
          <a:off x="12763500" y="63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121562</xdr:rowOff>
    </xdr:from>
    <xdr:ext cx="534377" cy="259045"/>
    <xdr:sp macro="" textlink="">
      <xdr:nvSpPr>
        <xdr:cNvPr id="540" name="テキスト ボックス 539"/>
        <xdr:cNvSpPr txBox="1"/>
      </xdr:nvSpPr>
      <xdr:spPr>
        <a:xfrm>
          <a:off x="12547111" y="64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113944</xdr:rowOff>
    </xdr:from>
    <xdr:to>
      <xdr:col>85</xdr:col>
      <xdr:colOff>127000</xdr:colOff>
      <xdr:row>55</xdr:row>
      <xdr:rowOff>161112</xdr:rowOff>
    </xdr:to>
    <xdr:cxnSp macro="">
      <xdr:nvCxnSpPr>
        <xdr:cNvPr id="570" name="直線コネクタ 569"/>
        <xdr:cNvCxnSpPr/>
      </xdr:nvCxnSpPr>
      <xdr:spPr>
        <a:xfrm>
          <a:off x="15481300" y="9543694"/>
          <a:ext cx="8382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113944</xdr:rowOff>
    </xdr:from>
    <xdr:to>
      <xdr:col>81</xdr:col>
      <xdr:colOff>50800</xdr:colOff>
      <xdr:row>56</xdr:row>
      <xdr:rowOff>89922</xdr:rowOff>
    </xdr:to>
    <xdr:cxnSp macro="">
      <xdr:nvCxnSpPr>
        <xdr:cNvPr id="573" name="直線コネクタ 572"/>
        <xdr:cNvCxnSpPr/>
      </xdr:nvCxnSpPr>
      <xdr:spPr>
        <a:xfrm flipV="1">
          <a:off x="14592300" y="9543694"/>
          <a:ext cx="889000" cy="14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89922</xdr:rowOff>
    </xdr:from>
    <xdr:to>
      <xdr:col>76</xdr:col>
      <xdr:colOff>114300</xdr:colOff>
      <xdr:row>57</xdr:row>
      <xdr:rowOff>25933</xdr:rowOff>
    </xdr:to>
    <xdr:cxnSp macro="">
      <xdr:nvCxnSpPr>
        <xdr:cNvPr id="576" name="直線コネクタ 575"/>
        <xdr:cNvCxnSpPr/>
      </xdr:nvCxnSpPr>
      <xdr:spPr>
        <a:xfrm flipV="1">
          <a:off x="13703300" y="9691122"/>
          <a:ext cx="889000" cy="10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25933</xdr:rowOff>
    </xdr:from>
    <xdr:to>
      <xdr:col>71</xdr:col>
      <xdr:colOff>177800</xdr:colOff>
      <xdr:row>57</xdr:row>
      <xdr:rowOff>125299</xdr:rowOff>
    </xdr:to>
    <xdr:cxnSp macro="">
      <xdr:nvCxnSpPr>
        <xdr:cNvPr id="579" name="直線コネクタ 578"/>
        <xdr:cNvCxnSpPr/>
      </xdr:nvCxnSpPr>
      <xdr:spPr>
        <a:xfrm flipV="1">
          <a:off x="12814300" y="9798583"/>
          <a:ext cx="889000" cy="9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1" name="テキスト ボックス 580"/>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3" name="テキスト ボックス 582"/>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110312</xdr:rowOff>
    </xdr:from>
    <xdr:to>
      <xdr:col>85</xdr:col>
      <xdr:colOff>177800</xdr:colOff>
      <xdr:row>56</xdr:row>
      <xdr:rowOff>40462</xdr:rowOff>
    </xdr:to>
    <xdr:sp macro="" textlink="">
      <xdr:nvSpPr>
        <xdr:cNvPr id="589" name="楕円 588"/>
        <xdr:cNvSpPr/>
      </xdr:nvSpPr>
      <xdr:spPr>
        <a:xfrm>
          <a:off x="16268700" y="95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133189</xdr:rowOff>
    </xdr:from>
    <xdr:ext cx="534377" cy="259045"/>
    <xdr:sp macro="" textlink="">
      <xdr:nvSpPr>
        <xdr:cNvPr id="590" name="教育費該当値テキスト"/>
        <xdr:cNvSpPr txBox="1"/>
      </xdr:nvSpPr>
      <xdr:spPr>
        <a:xfrm>
          <a:off x="16370300" y="93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63144</xdr:rowOff>
    </xdr:from>
    <xdr:to>
      <xdr:col>81</xdr:col>
      <xdr:colOff>101600</xdr:colOff>
      <xdr:row>55</xdr:row>
      <xdr:rowOff>164744</xdr:rowOff>
    </xdr:to>
    <xdr:sp macro="" textlink="">
      <xdr:nvSpPr>
        <xdr:cNvPr id="591" name="楕円 590"/>
        <xdr:cNvSpPr/>
      </xdr:nvSpPr>
      <xdr:spPr>
        <a:xfrm>
          <a:off x="15430500" y="94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9821</xdr:rowOff>
    </xdr:from>
    <xdr:ext cx="534377" cy="259045"/>
    <xdr:sp macro="" textlink="">
      <xdr:nvSpPr>
        <xdr:cNvPr id="592" name="テキスト ボックス 591"/>
        <xdr:cNvSpPr txBox="1"/>
      </xdr:nvSpPr>
      <xdr:spPr>
        <a:xfrm>
          <a:off x="15214111" y="92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39122</xdr:rowOff>
    </xdr:from>
    <xdr:to>
      <xdr:col>76</xdr:col>
      <xdr:colOff>165100</xdr:colOff>
      <xdr:row>56</xdr:row>
      <xdr:rowOff>140722</xdr:rowOff>
    </xdr:to>
    <xdr:sp macro="" textlink="">
      <xdr:nvSpPr>
        <xdr:cNvPr id="593" name="楕円 592"/>
        <xdr:cNvSpPr/>
      </xdr:nvSpPr>
      <xdr:spPr>
        <a:xfrm>
          <a:off x="14541500" y="96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157249</xdr:rowOff>
    </xdr:from>
    <xdr:ext cx="534377" cy="259045"/>
    <xdr:sp macro="" textlink="">
      <xdr:nvSpPr>
        <xdr:cNvPr id="594" name="テキスト ボックス 593"/>
        <xdr:cNvSpPr txBox="1"/>
      </xdr:nvSpPr>
      <xdr:spPr>
        <a:xfrm>
          <a:off x="14325111" y="94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146583</xdr:rowOff>
    </xdr:from>
    <xdr:to>
      <xdr:col>72</xdr:col>
      <xdr:colOff>38100</xdr:colOff>
      <xdr:row>57</xdr:row>
      <xdr:rowOff>76733</xdr:rowOff>
    </xdr:to>
    <xdr:sp macro="" textlink="">
      <xdr:nvSpPr>
        <xdr:cNvPr id="595" name="楕円 594"/>
        <xdr:cNvSpPr/>
      </xdr:nvSpPr>
      <xdr:spPr>
        <a:xfrm>
          <a:off x="13652500" y="97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67860</xdr:rowOff>
    </xdr:from>
    <xdr:ext cx="534377" cy="259045"/>
    <xdr:sp macro="" textlink="">
      <xdr:nvSpPr>
        <xdr:cNvPr id="596" name="テキスト ボックス 595"/>
        <xdr:cNvSpPr txBox="1"/>
      </xdr:nvSpPr>
      <xdr:spPr>
        <a:xfrm>
          <a:off x="13436111" y="98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74499</xdr:rowOff>
    </xdr:from>
    <xdr:to>
      <xdr:col>67</xdr:col>
      <xdr:colOff>101600</xdr:colOff>
      <xdr:row>58</xdr:row>
      <xdr:rowOff>4649</xdr:rowOff>
    </xdr:to>
    <xdr:sp macro="" textlink="">
      <xdr:nvSpPr>
        <xdr:cNvPr id="597" name="楕円 596"/>
        <xdr:cNvSpPr/>
      </xdr:nvSpPr>
      <xdr:spPr>
        <a:xfrm>
          <a:off x="12763500" y="98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167226</xdr:rowOff>
    </xdr:from>
    <xdr:ext cx="534377" cy="259045"/>
    <xdr:sp macro="" textlink="">
      <xdr:nvSpPr>
        <xdr:cNvPr id="598" name="テキスト ボックス 597"/>
        <xdr:cNvSpPr txBox="1"/>
      </xdr:nvSpPr>
      <xdr:spPr>
        <a:xfrm>
          <a:off x="12547111" y="993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27953</xdr:rowOff>
    </xdr:from>
    <xdr:to>
      <xdr:col>85</xdr:col>
      <xdr:colOff>127000</xdr:colOff>
      <xdr:row>79</xdr:row>
      <xdr:rowOff>40906</xdr:rowOff>
    </xdr:to>
    <xdr:cxnSp macro="">
      <xdr:nvCxnSpPr>
        <xdr:cNvPr id="627" name="直線コネクタ 626"/>
        <xdr:cNvCxnSpPr/>
      </xdr:nvCxnSpPr>
      <xdr:spPr>
        <a:xfrm>
          <a:off x="15481300" y="13572503"/>
          <a:ext cx="8382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27953</xdr:rowOff>
    </xdr:from>
    <xdr:to>
      <xdr:col>81</xdr:col>
      <xdr:colOff>50800</xdr:colOff>
      <xdr:row>79</xdr:row>
      <xdr:rowOff>40469</xdr:rowOff>
    </xdr:to>
    <xdr:cxnSp macro="">
      <xdr:nvCxnSpPr>
        <xdr:cNvPr id="630" name="直線コネクタ 629"/>
        <xdr:cNvCxnSpPr/>
      </xdr:nvCxnSpPr>
      <xdr:spPr>
        <a:xfrm flipV="1">
          <a:off x="14592300" y="13572503"/>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38336</xdr:rowOff>
    </xdr:from>
    <xdr:to>
      <xdr:col>76</xdr:col>
      <xdr:colOff>114300</xdr:colOff>
      <xdr:row>79</xdr:row>
      <xdr:rowOff>40469</xdr:rowOff>
    </xdr:to>
    <xdr:cxnSp macro="">
      <xdr:nvCxnSpPr>
        <xdr:cNvPr id="633" name="直線コネクタ 632"/>
        <xdr:cNvCxnSpPr/>
      </xdr:nvCxnSpPr>
      <xdr:spPr>
        <a:xfrm>
          <a:off x="13703300" y="13582886"/>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38336</xdr:rowOff>
    </xdr:from>
    <xdr:to>
      <xdr:col>71</xdr:col>
      <xdr:colOff>177800</xdr:colOff>
      <xdr:row>79</xdr:row>
      <xdr:rowOff>39630</xdr:rowOff>
    </xdr:to>
    <xdr:cxnSp macro="">
      <xdr:nvCxnSpPr>
        <xdr:cNvPr id="636" name="直線コネクタ 635"/>
        <xdr:cNvCxnSpPr/>
      </xdr:nvCxnSpPr>
      <xdr:spPr>
        <a:xfrm flipV="1">
          <a:off x="12814300" y="13582886"/>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161556</xdr:rowOff>
    </xdr:from>
    <xdr:to>
      <xdr:col>85</xdr:col>
      <xdr:colOff>177800</xdr:colOff>
      <xdr:row>79</xdr:row>
      <xdr:rowOff>91706</xdr:rowOff>
    </xdr:to>
    <xdr:sp macro="" textlink="">
      <xdr:nvSpPr>
        <xdr:cNvPr id="646" name="楕円 645"/>
        <xdr:cNvSpPr/>
      </xdr:nvSpPr>
      <xdr:spPr>
        <a:xfrm>
          <a:off x="16268700" y="135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134001</xdr:rowOff>
    </xdr:from>
    <xdr:ext cx="378565" cy="259045"/>
    <xdr:sp macro="" textlink="">
      <xdr:nvSpPr>
        <xdr:cNvPr id="647" name="災害復旧費該当値テキスト"/>
        <xdr:cNvSpPr txBox="1"/>
      </xdr:nvSpPr>
      <xdr:spPr>
        <a:xfrm>
          <a:off x="16370300" y="1350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148603</xdr:rowOff>
    </xdr:from>
    <xdr:to>
      <xdr:col>81</xdr:col>
      <xdr:colOff>101600</xdr:colOff>
      <xdr:row>79</xdr:row>
      <xdr:rowOff>78753</xdr:rowOff>
    </xdr:to>
    <xdr:sp macro="" textlink="">
      <xdr:nvSpPr>
        <xdr:cNvPr id="648" name="楕円 647"/>
        <xdr:cNvSpPr/>
      </xdr:nvSpPr>
      <xdr:spPr>
        <a:xfrm>
          <a:off x="15430500" y="135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69880</xdr:rowOff>
    </xdr:from>
    <xdr:ext cx="378565" cy="259045"/>
    <xdr:sp macro="" textlink="">
      <xdr:nvSpPr>
        <xdr:cNvPr id="649" name="テキスト ボックス 648"/>
        <xdr:cNvSpPr txBox="1"/>
      </xdr:nvSpPr>
      <xdr:spPr>
        <a:xfrm>
          <a:off x="15292017" y="13614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161119</xdr:rowOff>
    </xdr:from>
    <xdr:to>
      <xdr:col>76</xdr:col>
      <xdr:colOff>165100</xdr:colOff>
      <xdr:row>79</xdr:row>
      <xdr:rowOff>91269</xdr:rowOff>
    </xdr:to>
    <xdr:sp macro="" textlink="">
      <xdr:nvSpPr>
        <xdr:cNvPr id="650" name="楕円 649"/>
        <xdr:cNvSpPr/>
      </xdr:nvSpPr>
      <xdr:spPr>
        <a:xfrm>
          <a:off x="14541500" y="135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82396</xdr:rowOff>
    </xdr:from>
    <xdr:ext cx="378565" cy="259045"/>
    <xdr:sp macro="" textlink="">
      <xdr:nvSpPr>
        <xdr:cNvPr id="651" name="テキスト ボックス 650"/>
        <xdr:cNvSpPr txBox="1"/>
      </xdr:nvSpPr>
      <xdr:spPr>
        <a:xfrm>
          <a:off x="14403017" y="13626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158986</xdr:rowOff>
    </xdr:from>
    <xdr:to>
      <xdr:col>72</xdr:col>
      <xdr:colOff>38100</xdr:colOff>
      <xdr:row>79</xdr:row>
      <xdr:rowOff>89136</xdr:rowOff>
    </xdr:to>
    <xdr:sp macro="" textlink="">
      <xdr:nvSpPr>
        <xdr:cNvPr id="652" name="楕円 651"/>
        <xdr:cNvSpPr/>
      </xdr:nvSpPr>
      <xdr:spPr>
        <a:xfrm>
          <a:off x="13652500" y="135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80263</xdr:rowOff>
    </xdr:from>
    <xdr:ext cx="378565" cy="259045"/>
    <xdr:sp macro="" textlink="">
      <xdr:nvSpPr>
        <xdr:cNvPr id="653" name="テキスト ボックス 652"/>
        <xdr:cNvSpPr txBox="1"/>
      </xdr:nvSpPr>
      <xdr:spPr>
        <a:xfrm>
          <a:off x="13514017" y="13624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160280</xdr:rowOff>
    </xdr:from>
    <xdr:to>
      <xdr:col>67</xdr:col>
      <xdr:colOff>101600</xdr:colOff>
      <xdr:row>79</xdr:row>
      <xdr:rowOff>90430</xdr:rowOff>
    </xdr:to>
    <xdr:sp macro="" textlink="">
      <xdr:nvSpPr>
        <xdr:cNvPr id="654" name="楕円 653"/>
        <xdr:cNvSpPr/>
      </xdr:nvSpPr>
      <xdr:spPr>
        <a:xfrm>
          <a:off x="12763500" y="13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81557</xdr:rowOff>
    </xdr:from>
    <xdr:ext cx="378565" cy="259045"/>
    <xdr:sp macro="" textlink="">
      <xdr:nvSpPr>
        <xdr:cNvPr id="655" name="テキスト ボックス 654"/>
        <xdr:cNvSpPr txBox="1"/>
      </xdr:nvSpPr>
      <xdr:spPr>
        <a:xfrm>
          <a:off x="12625017" y="1362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43276</xdr:rowOff>
    </xdr:from>
    <xdr:to>
      <xdr:col>85</xdr:col>
      <xdr:colOff>127000</xdr:colOff>
      <xdr:row>94</xdr:row>
      <xdr:rowOff>111993</xdr:rowOff>
    </xdr:to>
    <xdr:cxnSp macro="">
      <xdr:nvCxnSpPr>
        <xdr:cNvPr id="682" name="直線コネクタ 681"/>
        <xdr:cNvCxnSpPr/>
      </xdr:nvCxnSpPr>
      <xdr:spPr>
        <a:xfrm flipV="1">
          <a:off x="15481300" y="16159576"/>
          <a:ext cx="838200" cy="6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111993</xdr:rowOff>
    </xdr:from>
    <xdr:to>
      <xdr:col>81</xdr:col>
      <xdr:colOff>50800</xdr:colOff>
      <xdr:row>94</xdr:row>
      <xdr:rowOff>121000</xdr:rowOff>
    </xdr:to>
    <xdr:cxnSp macro="">
      <xdr:nvCxnSpPr>
        <xdr:cNvPr id="685" name="直線コネクタ 684"/>
        <xdr:cNvCxnSpPr/>
      </xdr:nvCxnSpPr>
      <xdr:spPr>
        <a:xfrm flipV="1">
          <a:off x="14592300" y="1622829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7" name="テキスト ボックス 686"/>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95238</xdr:rowOff>
    </xdr:from>
    <xdr:to>
      <xdr:col>76</xdr:col>
      <xdr:colOff>114300</xdr:colOff>
      <xdr:row>94</xdr:row>
      <xdr:rowOff>121000</xdr:rowOff>
    </xdr:to>
    <xdr:cxnSp macro="">
      <xdr:nvCxnSpPr>
        <xdr:cNvPr id="688" name="直線コネクタ 687"/>
        <xdr:cNvCxnSpPr/>
      </xdr:nvCxnSpPr>
      <xdr:spPr>
        <a:xfrm>
          <a:off x="13703300" y="16211538"/>
          <a:ext cx="889000" cy="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0" name="テキスト ボックス 689"/>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81110</xdr:rowOff>
    </xdr:from>
    <xdr:to>
      <xdr:col>71</xdr:col>
      <xdr:colOff>177800</xdr:colOff>
      <xdr:row>94</xdr:row>
      <xdr:rowOff>95238</xdr:rowOff>
    </xdr:to>
    <xdr:cxnSp macro="">
      <xdr:nvCxnSpPr>
        <xdr:cNvPr id="691" name="直線コネクタ 690"/>
        <xdr:cNvCxnSpPr/>
      </xdr:nvCxnSpPr>
      <xdr:spPr>
        <a:xfrm>
          <a:off x="12814300" y="16197410"/>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3" name="テキスト ボックス 692"/>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5" name="テキスト ボックス 694"/>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163926</xdr:rowOff>
    </xdr:from>
    <xdr:to>
      <xdr:col>85</xdr:col>
      <xdr:colOff>177800</xdr:colOff>
      <xdr:row>94</xdr:row>
      <xdr:rowOff>94076</xdr:rowOff>
    </xdr:to>
    <xdr:sp macro="" textlink="">
      <xdr:nvSpPr>
        <xdr:cNvPr id="701" name="楕円 700"/>
        <xdr:cNvSpPr/>
      </xdr:nvSpPr>
      <xdr:spPr>
        <a:xfrm>
          <a:off x="16268700" y="161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142353</xdr:rowOff>
    </xdr:from>
    <xdr:ext cx="534377" cy="259045"/>
    <xdr:sp macro="" textlink="">
      <xdr:nvSpPr>
        <xdr:cNvPr id="702" name="公債費該当値テキスト"/>
        <xdr:cNvSpPr txBox="1"/>
      </xdr:nvSpPr>
      <xdr:spPr>
        <a:xfrm>
          <a:off x="16370300" y="160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61193</xdr:rowOff>
    </xdr:from>
    <xdr:to>
      <xdr:col>81</xdr:col>
      <xdr:colOff>101600</xdr:colOff>
      <xdr:row>94</xdr:row>
      <xdr:rowOff>162793</xdr:rowOff>
    </xdr:to>
    <xdr:sp macro="" textlink="">
      <xdr:nvSpPr>
        <xdr:cNvPr id="703" name="楕円 702"/>
        <xdr:cNvSpPr/>
      </xdr:nvSpPr>
      <xdr:spPr>
        <a:xfrm>
          <a:off x="15430500" y="161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153920</xdr:rowOff>
    </xdr:from>
    <xdr:ext cx="534377" cy="259045"/>
    <xdr:sp macro="" textlink="">
      <xdr:nvSpPr>
        <xdr:cNvPr id="704" name="テキスト ボックス 703"/>
        <xdr:cNvSpPr txBox="1"/>
      </xdr:nvSpPr>
      <xdr:spPr>
        <a:xfrm>
          <a:off x="15214111" y="162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70200</xdr:rowOff>
    </xdr:from>
    <xdr:to>
      <xdr:col>76</xdr:col>
      <xdr:colOff>165100</xdr:colOff>
      <xdr:row>95</xdr:row>
      <xdr:rowOff>350</xdr:rowOff>
    </xdr:to>
    <xdr:sp macro="" textlink="">
      <xdr:nvSpPr>
        <xdr:cNvPr id="705" name="楕円 704"/>
        <xdr:cNvSpPr/>
      </xdr:nvSpPr>
      <xdr:spPr>
        <a:xfrm>
          <a:off x="14541500" y="161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162927</xdr:rowOff>
    </xdr:from>
    <xdr:ext cx="534377" cy="259045"/>
    <xdr:sp macro="" textlink="">
      <xdr:nvSpPr>
        <xdr:cNvPr id="706" name="テキスト ボックス 705"/>
        <xdr:cNvSpPr txBox="1"/>
      </xdr:nvSpPr>
      <xdr:spPr>
        <a:xfrm>
          <a:off x="14325111" y="162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44438</xdr:rowOff>
    </xdr:from>
    <xdr:to>
      <xdr:col>72</xdr:col>
      <xdr:colOff>38100</xdr:colOff>
      <xdr:row>94</xdr:row>
      <xdr:rowOff>146038</xdr:rowOff>
    </xdr:to>
    <xdr:sp macro="" textlink="">
      <xdr:nvSpPr>
        <xdr:cNvPr id="707" name="楕円 706"/>
        <xdr:cNvSpPr/>
      </xdr:nvSpPr>
      <xdr:spPr>
        <a:xfrm>
          <a:off x="13652500" y="161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137165</xdr:rowOff>
    </xdr:from>
    <xdr:ext cx="534377" cy="259045"/>
    <xdr:sp macro="" textlink="">
      <xdr:nvSpPr>
        <xdr:cNvPr id="708" name="テキスト ボックス 707"/>
        <xdr:cNvSpPr txBox="1"/>
      </xdr:nvSpPr>
      <xdr:spPr>
        <a:xfrm>
          <a:off x="13436111" y="162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30310</xdr:rowOff>
    </xdr:from>
    <xdr:to>
      <xdr:col>67</xdr:col>
      <xdr:colOff>101600</xdr:colOff>
      <xdr:row>94</xdr:row>
      <xdr:rowOff>131910</xdr:rowOff>
    </xdr:to>
    <xdr:sp macro="" textlink="">
      <xdr:nvSpPr>
        <xdr:cNvPr id="709" name="楕円 708"/>
        <xdr:cNvSpPr/>
      </xdr:nvSpPr>
      <xdr:spPr>
        <a:xfrm>
          <a:off x="12763500" y="161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123037</xdr:rowOff>
    </xdr:from>
    <xdr:ext cx="534377" cy="259045"/>
    <xdr:sp macro="" textlink="">
      <xdr:nvSpPr>
        <xdr:cNvPr id="710" name="テキスト ボックス 709"/>
        <xdr:cNvSpPr txBox="1"/>
      </xdr:nvSpPr>
      <xdr:spPr>
        <a:xfrm>
          <a:off x="12547111" y="162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2" name="テキスト ボックス 751"/>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総務費は、庁舎建設基金積立金や減債基金積立金の減などにより住民一人あたりのコストは前年度に比べ、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1,139</a:t>
          </a:r>
          <a:r>
            <a:rPr kumimoji="1" lang="ja-JP" altLang="en-US" sz="1300">
              <a:latin typeface="ＭＳ Ｐゴシック" panose="020B0600070205080204" pitchFamily="50" charset="-128"/>
              <a:ea typeface="ＭＳ Ｐゴシック" panose="020B0600070205080204" pitchFamily="50" charset="-128"/>
            </a:rPr>
            <a:t>円減少し、類似団体平均と比べ、</a:t>
          </a:r>
          <a:r>
            <a:rPr kumimoji="1" lang="en-US" altLang="ja-JP" sz="1300">
              <a:latin typeface="ＭＳ Ｐゴシック" panose="020B0600070205080204" pitchFamily="50" charset="-128"/>
              <a:ea typeface="ＭＳ Ｐゴシック" panose="020B0600070205080204" pitchFamily="50" charset="-128"/>
            </a:rPr>
            <a:t>8,400</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民生費は、子どものための教育・保育給付事業の増があるものの、臨時福祉給付金支給事業の減などにより住民一人あたりのコストは前年度に比べ、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2,565</a:t>
          </a:r>
          <a:r>
            <a:rPr kumimoji="1" lang="ja-JP" altLang="en-US" sz="1300">
              <a:latin typeface="ＭＳ Ｐゴシック" panose="020B0600070205080204" pitchFamily="50" charset="-128"/>
              <a:ea typeface="ＭＳ Ｐゴシック" panose="020B0600070205080204" pitchFamily="50" charset="-128"/>
            </a:rPr>
            <a:t>円減少しているが、類似団体平均と比べた場合は、</a:t>
          </a:r>
          <a:r>
            <a:rPr kumimoji="1" lang="en-US" altLang="ja-JP" sz="1300">
              <a:latin typeface="ＭＳ Ｐゴシック" panose="020B0600070205080204" pitchFamily="50" charset="-128"/>
              <a:ea typeface="ＭＳ Ｐゴシック" panose="020B0600070205080204" pitchFamily="50" charset="-128"/>
            </a:rPr>
            <a:t>4,998</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教育費は、人工芝多目的グラウンド整備事業の増があるものの、西浦小学校改築事業や山頭火ふるさと館整備事業が皆減したことにより、住民一人あたりのコストは前年度に比べ、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2,476</a:t>
          </a:r>
          <a:r>
            <a:rPr kumimoji="1" lang="ja-JP" altLang="en-US" sz="1300">
              <a:latin typeface="ＭＳ Ｐゴシック" panose="020B0600070205080204" pitchFamily="50" charset="-128"/>
              <a:ea typeface="ＭＳ Ｐゴシック" panose="020B0600070205080204" pitchFamily="50" charset="-128"/>
            </a:rPr>
            <a:t>円減少しているが、類似団体平均と比べた場合は、</a:t>
          </a:r>
          <a:r>
            <a:rPr kumimoji="1" lang="en-US" altLang="ja-JP" sz="1300">
              <a:latin typeface="ＭＳ Ｐゴシック" panose="020B0600070205080204" pitchFamily="50" charset="-128"/>
              <a:ea typeface="ＭＳ Ｐゴシック" panose="020B0600070205080204" pitchFamily="50" charset="-128"/>
            </a:rPr>
            <a:t>4,811</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公債費は、ごみ処理施設整備における元金償還の開始による増などにより住民一人あたりのコストは前年度に比べ、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3,006</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円増加しているが、類似団体平均と比べた場合は、</a:t>
          </a:r>
          <a:r>
            <a:rPr kumimoji="1" lang="en-US" altLang="ja-JP" sz="1300">
              <a:latin typeface="ＭＳ Ｐゴシック" panose="020B0600070205080204" pitchFamily="50" charset="-128"/>
              <a:ea typeface="ＭＳ Ｐゴシック" panose="020B0600070205080204" pitchFamily="50" charset="-128"/>
            </a:rPr>
            <a:t>1,248</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事業についてゼロベースでの見直しを行い、歳入に応じた歳出構造へ転換を図り、将来にわたり構持続可能な行財政基盤の構築を推進していく。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標準財政規模が増加したものの、市税の減少や児童福祉に係る扶助費の増加などにより、財政調整基金の取崩額が増加し実質単年度収支の赤字も拡大したため、標準財政規模に対する実質単年度収支の比率は前年度に比べ</a:t>
          </a:r>
          <a:r>
            <a:rPr kumimoji="1" lang="en-US" altLang="ja-JP" sz="1400">
              <a:solidFill>
                <a:sysClr val="windowText" lastClr="000000"/>
              </a:solidFill>
              <a:latin typeface="ＭＳ ゴシック" pitchFamily="49" charset="-128"/>
              <a:ea typeface="ＭＳ ゴシック" pitchFamily="49" charset="-128"/>
            </a:rPr>
            <a:t>2.48</a:t>
          </a:r>
          <a:r>
            <a:rPr kumimoji="1" lang="ja-JP" altLang="en-US" sz="1400">
              <a:solidFill>
                <a:sysClr val="windowText" lastClr="000000"/>
              </a:solidFill>
              <a:latin typeface="ＭＳ ゴシック" pitchFamily="49" charset="-128"/>
              <a:ea typeface="ＭＳ ゴシック" pitchFamily="49" charset="-128"/>
            </a:rPr>
            <a:t>％低下した。</a:t>
          </a:r>
        </a:p>
        <a:p>
          <a:r>
            <a:rPr kumimoji="1" lang="ja-JP" altLang="en-US" sz="1400">
              <a:solidFill>
                <a:sysClr val="windowText" lastClr="000000"/>
              </a:solidFill>
              <a:latin typeface="ＭＳ ゴシック" pitchFamily="49" charset="-128"/>
              <a:ea typeface="ＭＳ ゴシック" pitchFamily="49" charset="-128"/>
            </a:rPr>
            <a:t>　今後も経常経費を含め事業の見直し等を行い、実質単年度収支の改善に努める。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国民健康保険事業特別会計については、繰越金の増などにより黒字幅が拡大し、前年度に比べ、</a:t>
          </a:r>
          <a:r>
            <a:rPr kumimoji="1" lang="en-US" altLang="ja-JP" sz="1400">
              <a:solidFill>
                <a:sysClr val="windowText" lastClr="000000"/>
              </a:solidFill>
              <a:latin typeface="ＭＳ ゴシック" pitchFamily="49" charset="-128"/>
              <a:ea typeface="ＭＳ ゴシック" pitchFamily="49" charset="-128"/>
            </a:rPr>
            <a:t>1.15</a:t>
          </a:r>
          <a:r>
            <a:rPr kumimoji="1" lang="ja-JP" altLang="en-US" sz="1400">
              <a:solidFill>
                <a:sysClr val="windowText" lastClr="000000"/>
              </a:solidFill>
              <a:latin typeface="ＭＳ ゴシック" pitchFamily="49" charset="-128"/>
              <a:ea typeface="ＭＳ ゴシック" pitchFamily="49" charset="-128"/>
            </a:rPr>
            <a:t>％改善した。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本市全体の収支は</a:t>
          </a:r>
          <a:r>
            <a:rPr kumimoji="1" lang="en-US" altLang="ja-JP" sz="1400">
              <a:solidFill>
                <a:sysClr val="windowText" lastClr="000000"/>
              </a:solidFill>
              <a:latin typeface="ＭＳ ゴシック" pitchFamily="49" charset="-128"/>
              <a:ea typeface="ＭＳ ゴシック" pitchFamily="49" charset="-128"/>
            </a:rPr>
            <a:t>31.88</a:t>
          </a:r>
          <a:r>
            <a:rPr kumimoji="1" lang="ja-JP" altLang="en-US" sz="1400">
              <a:solidFill>
                <a:sysClr val="windowText" lastClr="000000"/>
              </a:solidFill>
              <a:latin typeface="ＭＳ ゴシック" pitchFamily="49" charset="-128"/>
              <a:ea typeface="ＭＳ ゴシック" pitchFamily="49" charset="-128"/>
            </a:rPr>
            <a:t>％の黒字で、早期健全化基準である</a:t>
          </a:r>
          <a:r>
            <a:rPr kumimoji="1" lang="en-US" altLang="ja-JP" sz="1400">
              <a:solidFill>
                <a:sysClr val="windowText" lastClr="000000"/>
              </a:solidFill>
              <a:latin typeface="ＭＳ ゴシック" pitchFamily="49" charset="-128"/>
              <a:ea typeface="ＭＳ ゴシック" pitchFamily="49" charset="-128"/>
            </a:rPr>
            <a:t>17.21</a:t>
          </a:r>
          <a:r>
            <a:rPr kumimoji="1" lang="ja-JP" altLang="en-US" sz="1400">
              <a:solidFill>
                <a:sysClr val="windowText" lastClr="000000"/>
              </a:solidFill>
              <a:latin typeface="ＭＳ ゴシック" pitchFamily="49" charset="-128"/>
              <a:ea typeface="ＭＳ ゴシック" pitchFamily="49" charset="-128"/>
            </a:rPr>
            <a:t>％の赤字を大きく上回っており、健全な状態といえる。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0250;&#35336;/&#12304;&#36001;&#25919;&#29366;&#27841;&#36039;&#26009;&#38598;&#12305;_352063_&#38450;&#24220;&#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42.5</v>
          </cell>
          <cell r="CV53">
            <v>43.5</v>
          </cell>
        </row>
        <row r="55">
          <cell r="AN55" t="str">
            <v>類似団体内平均値</v>
          </cell>
          <cell r="CN55">
            <v>6.5</v>
          </cell>
          <cell r="CV55">
            <v>5.8</v>
          </cell>
        </row>
        <row r="57">
          <cell r="CN57">
            <v>57.2</v>
          </cell>
          <cell r="CV57">
            <v>58.5</v>
          </cell>
        </row>
        <row r="72">
          <cell r="BP72" t="str">
            <v>H25</v>
          </cell>
          <cell r="BX72" t="str">
            <v>H26</v>
          </cell>
          <cell r="CF72" t="str">
            <v>H27</v>
          </cell>
          <cell r="CN72" t="str">
            <v>H28</v>
          </cell>
          <cell r="CV72" t="str">
            <v>H29</v>
          </cell>
        </row>
        <row r="73">
          <cell r="AN73" t="str">
            <v>当該団体値</v>
          </cell>
        </row>
        <row r="75">
          <cell r="BP75">
            <v>3.9</v>
          </cell>
          <cell r="BX75">
            <v>3.6</v>
          </cell>
          <cell r="CF75">
            <v>3.3</v>
          </cell>
          <cell r="CN75">
            <v>2.7</v>
          </cell>
          <cell r="CV75">
            <v>3</v>
          </cell>
        </row>
        <row r="77">
          <cell r="AN77" t="str">
            <v>類似団体内平均値</v>
          </cell>
          <cell r="BP77">
            <v>37.6</v>
          </cell>
          <cell r="BX77">
            <v>33.799999999999997</v>
          </cell>
          <cell r="CF77">
            <v>15.8</v>
          </cell>
          <cell r="CN77">
            <v>6.5</v>
          </cell>
          <cell r="CV77">
            <v>5.8</v>
          </cell>
        </row>
        <row r="79">
          <cell r="BP79">
            <v>7.9</v>
          </cell>
          <cell r="BX79">
            <v>7.1</v>
          </cell>
          <cell r="CF79">
            <v>6.2</v>
          </cell>
          <cell r="CN79">
            <v>5.9</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42886058</v>
      </c>
      <c r="BO4" s="372"/>
      <c r="BP4" s="372"/>
      <c r="BQ4" s="372"/>
      <c r="BR4" s="372"/>
      <c r="BS4" s="372"/>
      <c r="BT4" s="372"/>
      <c r="BU4" s="373"/>
      <c r="BV4" s="371">
        <v>42982791</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5.2</v>
      </c>
      <c r="CU4" s="378"/>
      <c r="CV4" s="378"/>
      <c r="CW4" s="378"/>
      <c r="CX4" s="378"/>
      <c r="CY4" s="378"/>
      <c r="CZ4" s="378"/>
      <c r="DA4" s="379"/>
      <c r="DB4" s="377">
        <v>5.2</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41264034</v>
      </c>
      <c r="BO5" s="409"/>
      <c r="BP5" s="409"/>
      <c r="BQ5" s="409"/>
      <c r="BR5" s="409"/>
      <c r="BS5" s="409"/>
      <c r="BT5" s="409"/>
      <c r="BU5" s="410"/>
      <c r="BV5" s="408">
        <v>41422087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99.2</v>
      </c>
      <c r="CU5" s="406"/>
      <c r="CV5" s="406"/>
      <c r="CW5" s="406"/>
      <c r="CX5" s="406"/>
      <c r="CY5" s="406"/>
      <c r="CZ5" s="406"/>
      <c r="DA5" s="407"/>
      <c r="DB5" s="405">
        <v>94</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1622024</v>
      </c>
      <c r="BO6" s="409"/>
      <c r="BP6" s="409"/>
      <c r="BQ6" s="409"/>
      <c r="BR6" s="409"/>
      <c r="BS6" s="409"/>
      <c r="BT6" s="409"/>
      <c r="BU6" s="410"/>
      <c r="BV6" s="408">
        <v>1560704</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106.4</v>
      </c>
      <c r="CU6" s="446"/>
      <c r="CV6" s="446"/>
      <c r="CW6" s="446"/>
      <c r="CX6" s="446"/>
      <c r="CY6" s="446"/>
      <c r="CZ6" s="446"/>
      <c r="DA6" s="447"/>
      <c r="DB6" s="445">
        <v>100.3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410851</v>
      </c>
      <c r="BO7" s="409"/>
      <c r="BP7" s="409"/>
      <c r="BQ7" s="409"/>
      <c r="BR7" s="409"/>
      <c r="BS7" s="409"/>
      <c r="BT7" s="409"/>
      <c r="BU7" s="410"/>
      <c r="BV7" s="408">
        <v>361052</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23293826</v>
      </c>
      <c r="CU7" s="409"/>
      <c r="CV7" s="409"/>
      <c r="CW7" s="409"/>
      <c r="CX7" s="409"/>
      <c r="CY7" s="409"/>
      <c r="CZ7" s="409"/>
      <c r="DA7" s="410"/>
      <c r="DB7" s="408">
        <v>23150353</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1211173</v>
      </c>
      <c r="BO8" s="409"/>
      <c r="BP8" s="409"/>
      <c r="BQ8" s="409"/>
      <c r="BR8" s="409"/>
      <c r="BS8" s="409"/>
      <c r="BT8" s="409"/>
      <c r="BU8" s="410"/>
      <c r="BV8" s="408">
        <v>1199652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0.82</v>
      </c>
      <c r="CU8" s="449"/>
      <c r="CV8" s="449"/>
      <c r="CW8" s="449"/>
      <c r="CX8" s="449"/>
      <c r="CY8" s="449"/>
      <c r="CZ8" s="449"/>
      <c r="DA8" s="450"/>
      <c r="DB8" s="448">
        <v>0.82</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115942</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102</v>
      </c>
      <c r="AV9" s="441"/>
      <c r="AW9" s="441"/>
      <c r="AX9" s="441"/>
      <c r="AY9" s="442" t="s">
        <v>109</v>
      </c>
      <c r="AZ9" s="443"/>
      <c r="BA9" s="443"/>
      <c r="BB9" s="443"/>
      <c r="BC9" s="443"/>
      <c r="BD9" s="443"/>
      <c r="BE9" s="443"/>
      <c r="BF9" s="443"/>
      <c r="BG9" s="443"/>
      <c r="BH9" s="443"/>
      <c r="BI9" s="443"/>
      <c r="BJ9" s="443"/>
      <c r="BK9" s="443"/>
      <c r="BL9" s="443"/>
      <c r="BM9" s="444"/>
      <c r="BN9" s="408">
        <v>11521</v>
      </c>
      <c r="BO9" s="409"/>
      <c r="BP9" s="409"/>
      <c r="BQ9" s="409"/>
      <c r="BR9" s="409"/>
      <c r="BS9" s="409"/>
      <c r="BT9" s="409"/>
      <c r="BU9" s="410"/>
      <c r="BV9" s="408">
        <v>-78748</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13.6</v>
      </c>
      <c r="CU9" s="406"/>
      <c r="CV9" s="406"/>
      <c r="CW9" s="406"/>
      <c r="CX9" s="406"/>
      <c r="CY9" s="406"/>
      <c r="CZ9" s="406"/>
      <c r="DA9" s="407"/>
      <c r="DB9" s="405">
        <v>12.5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116611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102</v>
      </c>
      <c r="AV10" s="441"/>
      <c r="AW10" s="441"/>
      <c r="AX10" s="441"/>
      <c r="AY10" s="442" t="s">
        <v>113</v>
      </c>
      <c r="AZ10" s="443"/>
      <c r="BA10" s="443"/>
      <c r="BB10" s="443"/>
      <c r="BC10" s="443"/>
      <c r="BD10" s="443"/>
      <c r="BE10" s="443"/>
      <c r="BF10" s="443"/>
      <c r="BG10" s="443"/>
      <c r="BH10" s="443"/>
      <c r="BI10" s="443"/>
      <c r="BJ10" s="443"/>
      <c r="BK10" s="443"/>
      <c r="BL10" s="443"/>
      <c r="BM10" s="444"/>
      <c r="BN10" s="408">
        <v>650379</v>
      </c>
      <c r="BO10" s="409"/>
      <c r="BP10" s="409"/>
      <c r="BQ10" s="409"/>
      <c r="BR10" s="409"/>
      <c r="BS10" s="409"/>
      <c r="BT10" s="409"/>
      <c r="BU10" s="410"/>
      <c r="BV10" s="408">
        <v>691581</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102</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x14ac:dyDescent="0.15">
      <c r="A12" s="166"/>
      <c r="B12" s="468" t="s">
        <v>121</v>
      </c>
      <c r="C12" s="469"/>
      <c r="D12" s="469"/>
      <c r="E12" s="469"/>
      <c r="F12" s="469"/>
      <c r="G12" s="469"/>
      <c r="H12" s="469"/>
      <c r="I12" s="469"/>
      <c r="J12" s="469"/>
      <c r="K12" s="470"/>
      <c r="L12" s="477" t="s">
        <v>122</v>
      </c>
      <c r="M12" s="478"/>
      <c r="N12" s="478"/>
      <c r="O12" s="478"/>
      <c r="P12" s="478"/>
      <c r="Q12" s="479"/>
      <c r="R12" s="480">
        <v>116665</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126</v>
      </c>
      <c r="AV12" s="441"/>
      <c r="AW12" s="441"/>
      <c r="AX12" s="441"/>
      <c r="AY12" s="442" t="s">
        <v>127</v>
      </c>
      <c r="AZ12" s="443"/>
      <c r="BA12" s="443"/>
      <c r="BB12" s="443"/>
      <c r="BC12" s="443"/>
      <c r="BD12" s="443"/>
      <c r="BE12" s="443"/>
      <c r="BF12" s="443"/>
      <c r="BG12" s="443"/>
      <c r="BH12" s="443"/>
      <c r="BI12" s="443"/>
      <c r="BJ12" s="443"/>
      <c r="BK12" s="443"/>
      <c r="BL12" s="443"/>
      <c r="BM12" s="444"/>
      <c r="BN12" s="408">
        <v>1800000</v>
      </c>
      <c r="BO12" s="409"/>
      <c r="BP12" s="409"/>
      <c r="BQ12" s="409"/>
      <c r="BR12" s="409"/>
      <c r="BS12" s="409"/>
      <c r="BT12" s="409"/>
      <c r="BU12" s="410"/>
      <c r="BV12" s="408">
        <v>1170000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129</v>
      </c>
      <c r="CU12" s="449"/>
      <c r="CV12" s="449"/>
      <c r="CW12" s="449"/>
      <c r="CX12" s="449"/>
      <c r="CY12" s="449"/>
      <c r="CZ12" s="449"/>
      <c r="DA12" s="450"/>
      <c r="DB12" s="448" t="s">
        <v>129</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130</v>
      </c>
      <c r="N13" s="497"/>
      <c r="O13" s="497"/>
      <c r="P13" s="497"/>
      <c r="Q13" s="498"/>
      <c r="R13" s="489">
        <v>115567</v>
      </c>
      <c r="S13" s="490"/>
      <c r="T13" s="490"/>
      <c r="U13" s="490"/>
      <c r="V13" s="491"/>
      <c r="W13" s="424" t="s">
        <v>131</v>
      </c>
      <c r="X13" s="425"/>
      <c r="Y13" s="425"/>
      <c r="Z13" s="425"/>
      <c r="AA13" s="425"/>
      <c r="AB13" s="415"/>
      <c r="AC13" s="459">
        <v>1374</v>
      </c>
      <c r="AD13" s="460"/>
      <c r="AE13" s="460"/>
      <c r="AF13" s="460"/>
      <c r="AG13" s="499"/>
      <c r="AH13" s="459">
        <v>1644</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-1138100</v>
      </c>
      <c r="BO13" s="409"/>
      <c r="BP13" s="409"/>
      <c r="BQ13" s="409"/>
      <c r="BR13" s="409"/>
      <c r="BS13" s="409"/>
      <c r="BT13" s="409"/>
      <c r="BU13" s="410"/>
      <c r="BV13" s="408">
        <v>-557167</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3</v>
      </c>
      <c r="CU13" s="406"/>
      <c r="CV13" s="406"/>
      <c r="CW13" s="406"/>
      <c r="CX13" s="406"/>
      <c r="CY13" s="406"/>
      <c r="CZ13" s="406"/>
      <c r="DA13" s="407"/>
      <c r="DB13" s="405">
        <v>2.7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136</v>
      </c>
      <c r="M14" s="487"/>
      <c r="N14" s="487"/>
      <c r="O14" s="487"/>
      <c r="P14" s="487"/>
      <c r="Q14" s="488"/>
      <c r="R14" s="489">
        <v>117172</v>
      </c>
      <c r="S14" s="490"/>
      <c r="T14" s="490"/>
      <c r="U14" s="490"/>
      <c r="V14" s="491"/>
      <c r="W14" s="398"/>
      <c r="X14" s="399"/>
      <c r="Y14" s="399"/>
      <c r="Z14" s="399"/>
      <c r="AA14" s="399"/>
      <c r="AB14" s="388"/>
      <c r="AC14" s="492">
        <v>2.5</v>
      </c>
      <c r="AD14" s="493"/>
      <c r="AE14" s="493"/>
      <c r="AF14" s="493"/>
      <c r="AG14" s="494"/>
      <c r="AH14" s="492">
        <v>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120</v>
      </c>
      <c r="CU14" s="504"/>
      <c r="CV14" s="504"/>
      <c r="CW14" s="504"/>
      <c r="CX14" s="504"/>
      <c r="CY14" s="504"/>
      <c r="CZ14" s="504"/>
      <c r="DA14" s="505"/>
      <c r="DB14" s="503" t="s">
        <v>129</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138</v>
      </c>
      <c r="N15" s="497"/>
      <c r="O15" s="497"/>
      <c r="P15" s="497"/>
      <c r="Q15" s="498"/>
      <c r="R15" s="489">
        <v>116192</v>
      </c>
      <c r="S15" s="490"/>
      <c r="T15" s="490"/>
      <c r="U15" s="490"/>
      <c r="V15" s="491"/>
      <c r="W15" s="424" t="s">
        <v>139</v>
      </c>
      <c r="X15" s="425"/>
      <c r="Y15" s="425"/>
      <c r="Z15" s="425"/>
      <c r="AA15" s="425"/>
      <c r="AB15" s="415"/>
      <c r="AC15" s="459">
        <v>17118</v>
      </c>
      <c r="AD15" s="460"/>
      <c r="AE15" s="460"/>
      <c r="AF15" s="460"/>
      <c r="AG15" s="499"/>
      <c r="AH15" s="459">
        <v>17239</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14746580</v>
      </c>
      <c r="BO15" s="372"/>
      <c r="BP15" s="372"/>
      <c r="BQ15" s="372"/>
      <c r="BR15" s="372"/>
      <c r="BS15" s="372"/>
      <c r="BT15" s="372"/>
      <c r="BU15" s="373"/>
      <c r="BV15" s="371">
        <v>14534978</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31.7</v>
      </c>
      <c r="AD16" s="493"/>
      <c r="AE16" s="493"/>
      <c r="AF16" s="493"/>
      <c r="AG16" s="494"/>
      <c r="AH16" s="492">
        <v>31.8</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17665317</v>
      </c>
      <c r="BO16" s="409"/>
      <c r="BP16" s="409"/>
      <c r="BQ16" s="409"/>
      <c r="BR16" s="409"/>
      <c r="BS16" s="409"/>
      <c r="BT16" s="409"/>
      <c r="BU16" s="410"/>
      <c r="BV16" s="408">
        <v>17633005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35456</v>
      </c>
      <c r="AD17" s="460"/>
      <c r="AE17" s="460"/>
      <c r="AF17" s="460"/>
      <c r="AG17" s="499"/>
      <c r="AH17" s="459">
        <v>35271</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18840864</v>
      </c>
      <c r="BO17" s="409"/>
      <c r="BP17" s="409"/>
      <c r="BQ17" s="409"/>
      <c r="BR17" s="409"/>
      <c r="BS17" s="409"/>
      <c r="BT17" s="409"/>
      <c r="BU17" s="410"/>
      <c r="BV17" s="408">
        <v>18564805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189.37</v>
      </c>
      <c r="M18" s="521"/>
      <c r="N18" s="521"/>
      <c r="O18" s="521"/>
      <c r="P18" s="521"/>
      <c r="Q18" s="521"/>
      <c r="R18" s="522"/>
      <c r="S18" s="522"/>
      <c r="T18" s="522"/>
      <c r="U18" s="522"/>
      <c r="V18" s="523"/>
      <c r="W18" s="426"/>
      <c r="X18" s="427"/>
      <c r="Y18" s="427"/>
      <c r="Z18" s="427"/>
      <c r="AA18" s="427"/>
      <c r="AB18" s="418"/>
      <c r="AC18" s="524">
        <v>65.7</v>
      </c>
      <c r="AD18" s="525"/>
      <c r="AE18" s="525"/>
      <c r="AF18" s="525"/>
      <c r="AG18" s="526"/>
      <c r="AH18" s="524">
        <v>65.099999999999994</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23338617</v>
      </c>
      <c r="BO18" s="409"/>
      <c r="BP18" s="409"/>
      <c r="BQ18" s="409"/>
      <c r="BR18" s="409"/>
      <c r="BS18" s="409"/>
      <c r="BT18" s="409"/>
      <c r="BU18" s="410"/>
      <c r="BV18" s="408">
        <v>22366290</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612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28726494</v>
      </c>
      <c r="BO19" s="409"/>
      <c r="BP19" s="409"/>
      <c r="BQ19" s="409"/>
      <c r="BR19" s="409"/>
      <c r="BS19" s="409"/>
      <c r="BT19" s="409"/>
      <c r="BU19" s="410"/>
      <c r="BV19" s="408">
        <v>28432901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47573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39250352</v>
      </c>
      <c r="BO23" s="409"/>
      <c r="BP23" s="409"/>
      <c r="BQ23" s="409"/>
      <c r="BR23" s="409"/>
      <c r="BS23" s="409"/>
      <c r="BT23" s="409"/>
      <c r="BU23" s="410"/>
      <c r="BV23" s="408">
        <v>39236213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9120</v>
      </c>
      <c r="R24" s="460"/>
      <c r="S24" s="460"/>
      <c r="T24" s="460"/>
      <c r="U24" s="460"/>
      <c r="V24" s="499"/>
      <c r="W24" s="558"/>
      <c r="X24" s="546"/>
      <c r="Y24" s="547"/>
      <c r="Z24" s="458" t="s">
        <v>163</v>
      </c>
      <c r="AA24" s="438"/>
      <c r="AB24" s="438"/>
      <c r="AC24" s="438"/>
      <c r="AD24" s="438"/>
      <c r="AE24" s="438"/>
      <c r="AF24" s="438"/>
      <c r="AG24" s="439"/>
      <c r="AH24" s="459">
        <v>762</v>
      </c>
      <c r="AI24" s="460"/>
      <c r="AJ24" s="460"/>
      <c r="AK24" s="460"/>
      <c r="AL24" s="499"/>
      <c r="AM24" s="459">
        <v>2357628</v>
      </c>
      <c r="AN24" s="460"/>
      <c r="AO24" s="460"/>
      <c r="AP24" s="460"/>
      <c r="AQ24" s="460"/>
      <c r="AR24" s="499"/>
      <c r="AS24" s="459">
        <v>3094</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34760824</v>
      </c>
      <c r="BO24" s="409"/>
      <c r="BP24" s="409"/>
      <c r="BQ24" s="409"/>
      <c r="BR24" s="409"/>
      <c r="BS24" s="409"/>
      <c r="BT24" s="409"/>
      <c r="BU24" s="410"/>
      <c r="BV24" s="408">
        <v>35160350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7450</v>
      </c>
      <c r="R25" s="460"/>
      <c r="S25" s="460"/>
      <c r="T25" s="460"/>
      <c r="U25" s="460"/>
      <c r="V25" s="499"/>
      <c r="W25" s="558"/>
      <c r="X25" s="546"/>
      <c r="Y25" s="547"/>
      <c r="Z25" s="458" t="s">
        <v>166</v>
      </c>
      <c r="AA25" s="438"/>
      <c r="AB25" s="438"/>
      <c r="AC25" s="438"/>
      <c r="AD25" s="438"/>
      <c r="AE25" s="438"/>
      <c r="AF25" s="438"/>
      <c r="AG25" s="439"/>
      <c r="AH25" s="459">
        <v>135</v>
      </c>
      <c r="AI25" s="460"/>
      <c r="AJ25" s="460"/>
      <c r="AK25" s="460"/>
      <c r="AL25" s="499"/>
      <c r="AM25" s="459">
        <v>415665</v>
      </c>
      <c r="AN25" s="460"/>
      <c r="AO25" s="460"/>
      <c r="AP25" s="460"/>
      <c r="AQ25" s="460"/>
      <c r="AR25" s="499"/>
      <c r="AS25" s="459">
        <v>3079</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15793627</v>
      </c>
      <c r="BO25" s="372"/>
      <c r="BP25" s="372"/>
      <c r="BQ25" s="372"/>
      <c r="BR25" s="372"/>
      <c r="BS25" s="372"/>
      <c r="BT25" s="372"/>
      <c r="BU25" s="373"/>
      <c r="BV25" s="371">
        <v>17905035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168</v>
      </c>
      <c r="F26" s="438"/>
      <c r="G26" s="438"/>
      <c r="H26" s="438"/>
      <c r="I26" s="438"/>
      <c r="J26" s="438"/>
      <c r="K26" s="439"/>
      <c r="L26" s="459">
        <v>1</v>
      </c>
      <c r="M26" s="460"/>
      <c r="N26" s="460"/>
      <c r="O26" s="460"/>
      <c r="P26" s="499"/>
      <c r="Q26" s="459">
        <v>6500</v>
      </c>
      <c r="R26" s="460"/>
      <c r="S26" s="460"/>
      <c r="T26" s="460"/>
      <c r="U26" s="460"/>
      <c r="V26" s="499"/>
      <c r="W26" s="558"/>
      <c r="X26" s="546"/>
      <c r="Y26" s="547"/>
      <c r="Z26" s="458" t="s">
        <v>169</v>
      </c>
      <c r="AA26" s="568"/>
      <c r="AB26" s="568"/>
      <c r="AC26" s="568"/>
      <c r="AD26" s="568"/>
      <c r="AE26" s="568"/>
      <c r="AF26" s="568"/>
      <c r="AG26" s="569"/>
      <c r="AH26" s="459">
        <v>90</v>
      </c>
      <c r="AI26" s="460"/>
      <c r="AJ26" s="460"/>
      <c r="AK26" s="460"/>
      <c r="AL26" s="499"/>
      <c r="AM26" s="459">
        <v>309510</v>
      </c>
      <c r="AN26" s="460"/>
      <c r="AO26" s="460"/>
      <c r="AP26" s="460"/>
      <c r="AQ26" s="460"/>
      <c r="AR26" s="499"/>
      <c r="AS26" s="459">
        <v>3439</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171</v>
      </c>
      <c r="BO26" s="409"/>
      <c r="BP26" s="409"/>
      <c r="BQ26" s="409"/>
      <c r="BR26" s="409"/>
      <c r="BS26" s="409"/>
      <c r="BT26" s="409"/>
      <c r="BU26" s="410"/>
      <c r="BV26" s="408" t="s">
        <v>171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5130</v>
      </c>
      <c r="R27" s="460"/>
      <c r="S27" s="460"/>
      <c r="T27" s="460"/>
      <c r="U27" s="460"/>
      <c r="V27" s="499"/>
      <c r="W27" s="558"/>
      <c r="X27" s="546"/>
      <c r="Y27" s="547"/>
      <c r="Z27" s="458" t="s">
        <v>173</v>
      </c>
      <c r="AA27" s="438"/>
      <c r="AB27" s="438"/>
      <c r="AC27" s="438"/>
      <c r="AD27" s="438"/>
      <c r="AE27" s="438"/>
      <c r="AF27" s="438"/>
      <c r="AG27" s="439"/>
      <c r="AH27" s="459" t="s">
        <v>129</v>
      </c>
      <c r="AI27" s="460"/>
      <c r="AJ27" s="460"/>
      <c r="AK27" s="460"/>
      <c r="AL27" s="499"/>
      <c r="AM27" s="459" t="s">
        <v>120</v>
      </c>
      <c r="AN27" s="460"/>
      <c r="AO27" s="460"/>
      <c r="AP27" s="460"/>
      <c r="AQ27" s="460"/>
      <c r="AR27" s="499"/>
      <c r="AS27" s="459" t="s">
        <v>129</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171</v>
      </c>
      <c r="BO27" s="582"/>
      <c r="BP27" s="582"/>
      <c r="BQ27" s="582"/>
      <c r="BR27" s="582"/>
      <c r="BS27" s="582"/>
      <c r="BT27" s="582"/>
      <c r="BU27" s="583"/>
      <c r="BV27" s="581" t="s">
        <v>171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4410</v>
      </c>
      <c r="R28" s="460"/>
      <c r="S28" s="460"/>
      <c r="T28" s="460"/>
      <c r="U28" s="460"/>
      <c r="V28" s="499"/>
      <c r="W28" s="558"/>
      <c r="X28" s="546"/>
      <c r="Y28" s="547"/>
      <c r="Z28" s="458" t="s">
        <v>176</v>
      </c>
      <c r="AA28" s="438"/>
      <c r="AB28" s="438"/>
      <c r="AC28" s="438"/>
      <c r="AD28" s="438"/>
      <c r="AE28" s="438"/>
      <c r="AF28" s="438"/>
      <c r="AG28" s="439"/>
      <c r="AH28" s="459" t="s">
        <v>177</v>
      </c>
      <c r="AI28" s="460"/>
      <c r="AJ28" s="460"/>
      <c r="AK28" s="460"/>
      <c r="AL28" s="499"/>
      <c r="AM28" s="459" t="s">
        <v>129</v>
      </c>
      <c r="AN28" s="460"/>
      <c r="AO28" s="460"/>
      <c r="AP28" s="460"/>
      <c r="AQ28" s="460"/>
      <c r="AR28" s="499"/>
      <c r="AS28" s="459" t="s">
        <v>171</v>
      </c>
      <c r="AT28" s="460"/>
      <c r="AU28" s="460"/>
      <c r="AV28" s="460"/>
      <c r="AW28" s="460"/>
      <c r="AX28" s="461"/>
      <c r="AY28" s="584" t="s">
        <v>178</v>
      </c>
      <c r="AZ28" s="585"/>
      <c r="BA28" s="585"/>
      <c r="BB28" s="586"/>
      <c r="BC28" s="368" t="s">
        <v>41</v>
      </c>
      <c r="BD28" s="369"/>
      <c r="BE28" s="369"/>
      <c r="BF28" s="369"/>
      <c r="BG28" s="369"/>
      <c r="BH28" s="369"/>
      <c r="BI28" s="369"/>
      <c r="BJ28" s="369"/>
      <c r="BK28" s="369"/>
      <c r="BL28" s="369"/>
      <c r="BM28" s="370"/>
      <c r="BN28" s="371">
        <v>3689188</v>
      </c>
      <c r="BO28" s="372"/>
      <c r="BP28" s="372"/>
      <c r="BQ28" s="372"/>
      <c r="BR28" s="372"/>
      <c r="BS28" s="372"/>
      <c r="BT28" s="372"/>
      <c r="BU28" s="373"/>
      <c r="BV28" s="371">
        <v>4838809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8"/>
      <c r="G29" s="438"/>
      <c r="H29" s="438"/>
      <c r="I29" s="438"/>
      <c r="J29" s="438"/>
      <c r="K29" s="439"/>
      <c r="L29" s="459">
        <v>23</v>
      </c>
      <c r="M29" s="460"/>
      <c r="N29" s="460"/>
      <c r="O29" s="460"/>
      <c r="P29" s="499"/>
      <c r="Q29" s="459">
        <v>4160</v>
      </c>
      <c r="R29" s="460"/>
      <c r="S29" s="460"/>
      <c r="T29" s="460"/>
      <c r="U29" s="460"/>
      <c r="V29" s="499"/>
      <c r="W29" s="559"/>
      <c r="X29" s="560"/>
      <c r="Y29" s="561"/>
      <c r="Z29" s="458" t="s">
        <v>180</v>
      </c>
      <c r="AA29" s="438"/>
      <c r="AB29" s="438"/>
      <c r="AC29" s="438"/>
      <c r="AD29" s="438"/>
      <c r="AE29" s="438"/>
      <c r="AF29" s="438"/>
      <c r="AG29" s="439"/>
      <c r="AH29" s="459">
        <v>762</v>
      </c>
      <c r="AI29" s="460"/>
      <c r="AJ29" s="460"/>
      <c r="AK29" s="460"/>
      <c r="AL29" s="499"/>
      <c r="AM29" s="459">
        <v>2357628</v>
      </c>
      <c r="AN29" s="460"/>
      <c r="AO29" s="460"/>
      <c r="AP29" s="460"/>
      <c r="AQ29" s="460"/>
      <c r="AR29" s="499"/>
      <c r="AS29" s="459">
        <v>3094</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1089145</v>
      </c>
      <c r="BO29" s="409"/>
      <c r="BP29" s="409"/>
      <c r="BQ29" s="409"/>
      <c r="BR29" s="409"/>
      <c r="BS29" s="409"/>
      <c r="BT29" s="409"/>
      <c r="BU29" s="410"/>
      <c r="BV29" s="408">
        <v>1288823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99.6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4113918</v>
      </c>
      <c r="BO30" s="582"/>
      <c r="BP30" s="582"/>
      <c r="BQ30" s="582"/>
      <c r="BR30" s="582"/>
      <c r="BS30" s="582"/>
      <c r="BT30" s="582"/>
      <c r="BU30" s="583"/>
      <c r="BV30" s="581">
        <v>4036909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191</v>
      </c>
      <c r="X33" s="397"/>
      <c r="Y33" s="397"/>
      <c r="Z33" s="397"/>
      <c r="AA33" s="397"/>
      <c r="AB33" s="397"/>
      <c r="AC33" s="397"/>
      <c r="AD33" s="397"/>
      <c r="AE33" s="397"/>
      <c r="AF33" s="397"/>
      <c r="AG33" s="397"/>
      <c r="AH33" s="397"/>
      <c r="AI33" s="397"/>
      <c r="AJ33" s="397"/>
      <c r="AK33" s="397"/>
      <c r="AL33" s="195"/>
      <c r="AM33" s="432" t="s">
        <v>189</v>
      </c>
      <c r="AN33" s="432"/>
      <c r="AO33" s="397" t="s">
        <v>190</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195</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競輪事業特別会計</v>
      </c>
      <c r="X34" s="595"/>
      <c r="Y34" s="595"/>
      <c r="Z34" s="595"/>
      <c r="AA34" s="595"/>
      <c r="AB34" s="595"/>
      <c r="AC34" s="595"/>
      <c r="AD34" s="595"/>
      <c r="AE34" s="595"/>
      <c r="AF34" s="595"/>
      <c r="AG34" s="595"/>
      <c r="AH34" s="595"/>
      <c r="AI34" s="595"/>
      <c r="AJ34" s="595"/>
      <c r="AK34" s="595"/>
      <c r="AL34" s="193"/>
      <c r="AM34" s="594">
        <f>IF(AO34="","",MAX(C34:D43,U34:V43)+1)</f>
        <v>8</v>
      </c>
      <c r="AN34" s="594"/>
      <c r="AO34" s="595" t="str">
        <f>IF('各会計、関係団体の財政状況及び健全化判断比率'!B34="","",'各会計、関係団体の財政状況及び健全化判断比率'!B34)</f>
        <v>水道事業会計</v>
      </c>
      <c r="AP34" s="595"/>
      <c r="AQ34" s="595"/>
      <c r="AR34" s="595"/>
      <c r="AS34" s="595"/>
      <c r="AT34" s="595"/>
      <c r="AU34" s="595"/>
      <c r="AV34" s="595"/>
      <c r="AW34" s="595"/>
      <c r="AX34" s="595"/>
      <c r="AY34" s="595"/>
      <c r="AZ34" s="595"/>
      <c r="BA34" s="595"/>
      <c r="BB34" s="595"/>
      <c r="BC34" s="595"/>
      <c r="BD34" s="193"/>
      <c r="BE34" s="594">
        <f>IF(BG34="","",MAX(C34:D43,U34:V43,AM34:AN43)+1)</f>
        <v>11</v>
      </c>
      <c r="BF34" s="594"/>
      <c r="BG34" s="595" t="str">
        <f>IF('各会計、関係団体の財政状況及び健全化判断比率'!B37="","",'各会計、関係団体の財政状況及び健全化判断比率'!B37)</f>
        <v>青果市場事業特別会計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山口県市町総合事務組合一般会計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防府市農業公社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国民健康保険事業特別会計</v>
      </c>
      <c r="X35" s="595"/>
      <c r="Y35" s="595"/>
      <c r="Z35" s="595"/>
      <c r="AA35" s="595"/>
      <c r="AB35" s="595"/>
      <c r="AC35" s="595"/>
      <c r="AD35" s="595"/>
      <c r="AE35" s="595"/>
      <c r="AF35" s="595"/>
      <c r="AG35" s="595"/>
      <c r="AH35" s="595"/>
      <c r="AI35" s="595"/>
      <c r="AJ35" s="595"/>
      <c r="AK35" s="595"/>
      <c r="AL35" s="193"/>
      <c r="AM35" s="594">
        <f t="shared" ref="AM35:AM43" si="0">IF(AO35="","",AM34+1)</f>
        <v>9</v>
      </c>
      <c r="AN35" s="594"/>
      <c r="AO35" s="595" t="str">
        <f>IF('各会計、関係団体の財政状況及び健全化判断比率'!B35="","",'各会計、関係団体の財政状況及び健全化判断比率'!B35)</f>
        <v>工業用水道事業会計</v>
      </c>
      <c r="AP35" s="595"/>
      <c r="AQ35" s="595"/>
      <c r="AR35" s="595"/>
      <c r="AS35" s="595"/>
      <c r="AT35" s="595"/>
      <c r="AU35" s="595"/>
      <c r="AV35" s="595"/>
      <c r="AW35" s="595"/>
      <c r="AX35" s="595"/>
      <c r="AY35" s="595"/>
      <c r="AZ35" s="595"/>
      <c r="BA35" s="595"/>
      <c r="BB35" s="595"/>
      <c r="BC35" s="595"/>
      <c r="BD35" s="193"/>
      <c r="BE35" s="594">
        <f t="shared" ref="BE35:BE43" si="1">IF(BG35="","",BE34+1)</f>
        <v>12</v>
      </c>
      <c r="BF35" s="594"/>
      <c r="BG35" s="595" t="str">
        <f>IF('各会計、関係団体の財政状況及び健全化判断比率'!B38="","",'各会計、関係団体の財政状況及び健全化判断比率'!B38)</f>
        <v>と場事業特別会計</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山口県市町総合事務組合非常勤職員公務災害補償特別会計</v>
      </c>
      <c r="BZ35" s="595"/>
      <c r="CA35" s="595"/>
      <c r="CB35" s="595"/>
      <c r="CC35" s="595"/>
      <c r="CD35" s="595"/>
      <c r="CE35" s="595"/>
      <c r="CF35" s="595"/>
      <c r="CG35" s="595"/>
      <c r="CH35" s="595"/>
      <c r="CI35" s="595"/>
      <c r="CJ35" s="595"/>
      <c r="CK35" s="595"/>
      <c r="CL35" s="595"/>
      <c r="CM35" s="595"/>
      <c r="CN35" s="193"/>
      <c r="CO35" s="594">
        <f t="shared" ref="CO35:CO43" si="3">IF(CQ35="","",CO34+1)</f>
        <v>19</v>
      </c>
      <c r="CP35" s="594"/>
      <c r="CQ35" s="595" t="str">
        <f>IF('各会計、関係団体の財政状況及び健全化判断比率'!BS8="","",'各会計、関係団体の財政状況及び健全化判断比率'!BS8)</f>
        <v>防府水道センター</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駐車場事業特別会計</v>
      </c>
      <c r="X36" s="595"/>
      <c r="Y36" s="595"/>
      <c r="Z36" s="595"/>
      <c r="AA36" s="595"/>
      <c r="AB36" s="595"/>
      <c r="AC36" s="595"/>
      <c r="AD36" s="595"/>
      <c r="AE36" s="595"/>
      <c r="AF36" s="595"/>
      <c r="AG36" s="595"/>
      <c r="AH36" s="595"/>
      <c r="AI36" s="595"/>
      <c r="AJ36" s="595"/>
      <c r="AK36" s="595"/>
      <c r="AL36" s="193"/>
      <c r="AM36" s="594">
        <f t="shared" si="0"/>
        <v>10</v>
      </c>
      <c r="AN36" s="594"/>
      <c r="AO36" s="595" t="str">
        <f>IF('各会計、関係団体の財政状況及び健全化判断比率'!B36="","",'各会計、関係団体の財政状況及び健全化判断比率'!B36)</f>
        <v>公共下水道事業会計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山口県市町総合事務組合山口県自治会館管理特別会計</v>
      </c>
      <c r="BZ36" s="595"/>
      <c r="CA36" s="595"/>
      <c r="CB36" s="595"/>
      <c r="CC36" s="595"/>
      <c r="CD36" s="595"/>
      <c r="CE36" s="595"/>
      <c r="CF36" s="595"/>
      <c r="CG36" s="595"/>
      <c r="CH36" s="595"/>
      <c r="CI36" s="595"/>
      <c r="CJ36" s="595"/>
      <c r="CK36" s="595"/>
      <c r="CL36" s="595"/>
      <c r="CM36" s="595"/>
      <c r="CN36" s="193"/>
      <c r="CO36" s="594">
        <f t="shared" si="3"/>
        <v>20</v>
      </c>
      <c r="CP36" s="594"/>
      <c r="CQ36" s="595" t="str">
        <f>IF('各会計、関係団体の財政状況及び健全化判断比率'!BS9="","",'各会計、関係団体の財政状況及び健全化判断比率'!BS9)</f>
        <v>防府市文化振興財団</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交通災害共済事業特別会計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山口県後期高齢者医療広域連合一般会計</v>
      </c>
      <c r="BZ37" s="595"/>
      <c r="CA37" s="595"/>
      <c r="CB37" s="595"/>
      <c r="CC37" s="595"/>
      <c r="CD37" s="595"/>
      <c r="CE37" s="595"/>
      <c r="CF37" s="595"/>
      <c r="CG37" s="595"/>
      <c r="CH37" s="595"/>
      <c r="CI37" s="595"/>
      <c r="CJ37" s="595"/>
      <c r="CK37" s="595"/>
      <c r="CL37" s="595"/>
      <c r="CM37" s="595"/>
      <c r="CN37" s="193"/>
      <c r="CO37" s="594">
        <f t="shared" si="3"/>
        <v>21</v>
      </c>
      <c r="CP37" s="594"/>
      <c r="CQ37" s="595" t="str">
        <f>IF('各会計、関係団体の財政状況及び健全化判断比率'!BS10="","",'各会計、関係団体の財政状況及び健全化判断比率'!BS10)</f>
        <v>山口・防府地域工芸・地場産業振興センター</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6</v>
      </c>
      <c r="V38" s="594"/>
      <c r="W38" s="595" t="str">
        <f>IF('各会計、関係団体の財政状況及び健全化判断比率'!B32="","",'各会計、関係団体の財政状況及び健全化判断比率'!B32)</f>
        <v>介護保険事業特別会計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山口県後期高齢者医療広域連合後期高齢者医療特別会計</v>
      </c>
      <c r="BZ38" s="595"/>
      <c r="CA38" s="595"/>
      <c r="CB38" s="595"/>
      <c r="CC38" s="595"/>
      <c r="CD38" s="595"/>
      <c r="CE38" s="595"/>
      <c r="CF38" s="595"/>
      <c r="CG38" s="595"/>
      <c r="CH38" s="595"/>
      <c r="CI38" s="595"/>
      <c r="CJ38" s="595"/>
      <c r="CK38" s="595"/>
      <c r="CL38" s="595"/>
      <c r="CM38" s="595"/>
      <c r="CN38" s="193"/>
      <c r="CO38" s="594">
        <f t="shared" si="3"/>
        <v>22</v>
      </c>
      <c r="CP38" s="594"/>
      <c r="CQ38" s="595" t="str">
        <f>IF('各会計、関係団体の財政状況及び健全化判断比率'!BS11="","",'各会計、関係団体の財政状況及び健全化判断比率'!BS11)</f>
        <v>野島海運</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f t="shared" si="4"/>
        <v>7</v>
      </c>
      <c r="V39" s="594"/>
      <c r="W39" s="595" t="str">
        <f>IF('各会計、関係団体の財政状況及び健全化判断比率'!B33="","",'各会計、関係団体の財政状況及び健全化判断比率'!B33)</f>
        <v>後期高齢者医療事業特別会計</v>
      </c>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23</v>
      </c>
      <c r="CP39" s="594"/>
      <c r="CQ39" s="595" t="str">
        <f>IF('各会計、関係団体の財政状況及び健全化判断比率'!BS12="","",'各会計、関係団体の財政状況及び健全化判断比率'!BS12)</f>
        <v>防府市土地開発公社</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〇</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24</v>
      </c>
      <c r="CP40" s="594"/>
      <c r="CQ40" s="595" t="str">
        <f>IF('各会計、関係団体の財政状況及び健全化判断比率'!BS13="","",'各会計、関係団体の財政状況及び健全化判断比率'!BS13)</f>
        <v>防府地域振興</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25</v>
      </c>
      <c r="CP41" s="594"/>
      <c r="CQ41" s="595" t="str">
        <f>IF('各会計、関係団体の財政状況及び健全化判断比率'!BS14="","",'各会計、関係団体の財政状況及び健全化判断比率'!BS14)</f>
        <v>やまぐち農林振興公社</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uGOaItKw+AYEEyM8xgnaGmvvJbs+hwajEDUgP4LLm8vyH5xj0dmV1cF8REJsYSzrIiuaV08G10zHwtom+v4Vg==" saltValue="f2fv0E7tTunhwst7zE/u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6" t="s">
        <v>567</v>
      </c>
      <c r="D34" s="1186"/>
      <c r="E34" s="1187"/>
      <c r="F34" s="32">
        <v>10.029999999999999</v>
      </c>
      <c r="G34" s="33">
        <v>10.76</v>
      </c>
      <c r="H34" s="33">
        <v>10.17</v>
      </c>
      <c r="I34" s="33">
        <v>10.57</v>
      </c>
      <c r="J34" s="34">
        <v>10.59</v>
      </c>
      <c r="K34" s="22"/>
      <c r="L34" s="22"/>
      <c r="M34" s="22"/>
      <c r="N34" s="22"/>
      <c r="O34" s="22"/>
      <c r="P34" s="22"/>
    </row>
    <row r="35" spans="1:16" ht="39" customHeight="1" x14ac:dyDescent="0.15">
      <c r="A35" s="22"/>
      <c r="B35" s="35"/>
      <c r="C35" s="1180" t="s">
        <v>568</v>
      </c>
      <c r="D35" s="1181"/>
      <c r="E35" s="1182"/>
      <c r="F35" s="36">
        <v>4.7699999999999996</v>
      </c>
      <c r="G35" s="37">
        <v>4.8099999999999996</v>
      </c>
      <c r="H35" s="37">
        <v>3.72</v>
      </c>
      <c r="I35" s="37">
        <v>4.58</v>
      </c>
      <c r="J35" s="38">
        <v>5.73</v>
      </c>
      <c r="K35" s="22"/>
      <c r="L35" s="22"/>
      <c r="M35" s="22"/>
      <c r="N35" s="22"/>
      <c r="O35" s="22"/>
      <c r="P35" s="22"/>
    </row>
    <row r="36" spans="1:16" ht="39" customHeight="1" x14ac:dyDescent="0.15">
      <c r="A36" s="22"/>
      <c r="B36" s="35"/>
      <c r="C36" s="1180" t="s">
        <v>569</v>
      </c>
      <c r="D36" s="1181"/>
      <c r="E36" s="1182"/>
      <c r="F36" s="36">
        <v>7.09</v>
      </c>
      <c r="G36" s="37">
        <v>6.6</v>
      </c>
      <c r="H36" s="37">
        <v>5.58</v>
      </c>
      <c r="I36" s="37">
        <v>5.18</v>
      </c>
      <c r="J36" s="38">
        <v>5.19</v>
      </c>
      <c r="K36" s="22"/>
      <c r="L36" s="22"/>
      <c r="M36" s="22"/>
      <c r="N36" s="22"/>
      <c r="O36" s="22"/>
      <c r="P36" s="22"/>
    </row>
    <row r="37" spans="1:16" ht="39" customHeight="1" x14ac:dyDescent="0.15">
      <c r="A37" s="22"/>
      <c r="B37" s="35"/>
      <c r="C37" s="1180" t="s">
        <v>570</v>
      </c>
      <c r="D37" s="1181"/>
      <c r="E37" s="1182"/>
      <c r="F37" s="36">
        <v>1.48</v>
      </c>
      <c r="G37" s="37">
        <v>2.06</v>
      </c>
      <c r="H37" s="37">
        <v>2.56</v>
      </c>
      <c r="I37" s="37">
        <v>2.72</v>
      </c>
      <c r="J37" s="38">
        <v>3.65</v>
      </c>
      <c r="K37" s="22"/>
      <c r="L37" s="22"/>
      <c r="M37" s="22"/>
      <c r="N37" s="22"/>
      <c r="O37" s="22"/>
      <c r="P37" s="22"/>
    </row>
    <row r="38" spans="1:16" ht="39" customHeight="1" x14ac:dyDescent="0.15">
      <c r="A38" s="22"/>
      <c r="B38" s="35"/>
      <c r="C38" s="1180" t="s">
        <v>571</v>
      </c>
      <c r="D38" s="1181"/>
      <c r="E38" s="1182"/>
      <c r="F38" s="36">
        <v>3.07</v>
      </c>
      <c r="G38" s="37">
        <v>3.21</v>
      </c>
      <c r="H38" s="37">
        <v>3.3</v>
      </c>
      <c r="I38" s="37">
        <v>3.42</v>
      </c>
      <c r="J38" s="38">
        <v>3.46</v>
      </c>
      <c r="K38" s="22"/>
      <c r="L38" s="22"/>
      <c r="M38" s="22"/>
      <c r="N38" s="22"/>
      <c r="O38" s="22"/>
      <c r="P38" s="22"/>
    </row>
    <row r="39" spans="1:16" ht="39" customHeight="1" x14ac:dyDescent="0.15">
      <c r="A39" s="22"/>
      <c r="B39" s="35"/>
      <c r="C39" s="1180" t="s">
        <v>572</v>
      </c>
      <c r="D39" s="1181"/>
      <c r="E39" s="1182"/>
      <c r="F39" s="36">
        <v>1.53</v>
      </c>
      <c r="G39" s="37">
        <v>1.85</v>
      </c>
      <c r="H39" s="37">
        <v>1.57</v>
      </c>
      <c r="I39" s="37">
        <v>2.36</v>
      </c>
      <c r="J39" s="38">
        <v>2.0299999999999998</v>
      </c>
      <c r="K39" s="22"/>
      <c r="L39" s="22"/>
      <c r="M39" s="22"/>
      <c r="N39" s="22"/>
      <c r="O39" s="22"/>
      <c r="P39" s="22"/>
    </row>
    <row r="40" spans="1:16" ht="39" customHeight="1" x14ac:dyDescent="0.15">
      <c r="A40" s="22"/>
      <c r="B40" s="35"/>
      <c r="C40" s="1180" t="s">
        <v>573</v>
      </c>
      <c r="D40" s="1181"/>
      <c r="E40" s="1182"/>
      <c r="F40" s="36">
        <v>0.69</v>
      </c>
      <c r="G40" s="37">
        <v>0.62</v>
      </c>
      <c r="H40" s="37">
        <v>0.39</v>
      </c>
      <c r="I40" s="37">
        <v>0.56000000000000005</v>
      </c>
      <c r="J40" s="38">
        <v>0.86</v>
      </c>
      <c r="K40" s="22"/>
      <c r="L40" s="22"/>
      <c r="M40" s="22"/>
      <c r="N40" s="22"/>
      <c r="O40" s="22"/>
      <c r="P40" s="22"/>
    </row>
    <row r="41" spans="1:16" ht="39" customHeight="1" x14ac:dyDescent="0.15">
      <c r="A41" s="22"/>
      <c r="B41" s="35"/>
      <c r="C41" s="1180" t="s">
        <v>574</v>
      </c>
      <c r="D41" s="1181"/>
      <c r="E41" s="1182"/>
      <c r="F41" s="36">
        <v>0.15</v>
      </c>
      <c r="G41" s="37">
        <v>0.17</v>
      </c>
      <c r="H41" s="37">
        <v>0.15</v>
      </c>
      <c r="I41" s="37">
        <v>0.18</v>
      </c>
      <c r="J41" s="38">
        <v>0.18</v>
      </c>
      <c r="K41" s="22"/>
      <c r="L41" s="22"/>
      <c r="M41" s="22"/>
      <c r="N41" s="22"/>
      <c r="O41" s="22"/>
      <c r="P41" s="22"/>
    </row>
    <row r="42" spans="1:16" ht="39" customHeight="1" x14ac:dyDescent="0.15">
      <c r="A42" s="22"/>
      <c r="B42" s="39"/>
      <c r="C42" s="1180" t="s">
        <v>575</v>
      </c>
      <c r="D42" s="1181"/>
      <c r="E42" s="1182"/>
      <c r="F42" s="36" t="s">
        <v>516</v>
      </c>
      <c r="G42" s="37" t="s">
        <v>516</v>
      </c>
      <c r="H42" s="37" t="s">
        <v>516</v>
      </c>
      <c r="I42" s="37" t="s">
        <v>516</v>
      </c>
      <c r="J42" s="38" t="s">
        <v>516</v>
      </c>
      <c r="K42" s="22"/>
      <c r="L42" s="22"/>
      <c r="M42" s="22"/>
      <c r="N42" s="22"/>
      <c r="O42" s="22"/>
      <c r="P42" s="22"/>
    </row>
    <row r="43" spans="1:16" ht="39" customHeight="1" thickBot="1" x14ac:dyDescent="0.2">
      <c r="A43" s="22"/>
      <c r="B43" s="40"/>
      <c r="C43" s="1183" t="s">
        <v>576</v>
      </c>
      <c r="D43" s="1184"/>
      <c r="E43" s="1185"/>
      <c r="F43" s="41">
        <v>0.15</v>
      </c>
      <c r="G43" s="42">
        <v>0.14000000000000001</v>
      </c>
      <c r="H43" s="42">
        <v>0.15</v>
      </c>
      <c r="I43" s="42">
        <v>0.17</v>
      </c>
      <c r="J43" s="43">
        <v>0.19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mvRloaPpRp7HWeQa6uNrJG9XYWErYyRvmUXRNC/t3VerfXRC1RuEJxCoRghli6YdklMYNvQJeE5DKO9NW6Uaw==" saltValue="pYrsC+buqBedG0xRehn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3847</v>
      </c>
      <c r="L45" s="60">
        <v>3773</v>
      </c>
      <c r="M45" s="60">
        <v>3627</v>
      </c>
      <c r="N45" s="60">
        <v>3646</v>
      </c>
      <c r="O45" s="61">
        <v>3976</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516</v>
      </c>
      <c r="L46" s="64" t="s">
        <v>516</v>
      </c>
      <c r="M46" s="64" t="s">
        <v>516</v>
      </c>
      <c r="N46" s="64" t="s">
        <v>516</v>
      </c>
      <c r="O46" s="65" t="s">
        <v>516</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516</v>
      </c>
      <c r="L47" s="64" t="s">
        <v>516</v>
      </c>
      <c r="M47" s="64" t="s">
        <v>516</v>
      </c>
      <c r="N47" s="64" t="s">
        <v>516</v>
      </c>
      <c r="O47" s="65" t="s">
        <v>516</v>
      </c>
      <c r="P47" s="48"/>
      <c r="Q47" s="48"/>
      <c r="R47" s="48"/>
      <c r="S47" s="48"/>
      <c r="T47" s="48"/>
      <c r="U47" s="48"/>
    </row>
    <row r="48" spans="1:21" ht="30.75" customHeight="1" x14ac:dyDescent="0.15">
      <c r="A48" s="48"/>
      <c r="B48" s="1198"/>
      <c r="C48" s="1199"/>
      <c r="D48" s="62"/>
      <c r="E48" s="1190" t="s">
        <v>14</v>
      </c>
      <c r="F48" s="1190"/>
      <c r="G48" s="1190"/>
      <c r="H48" s="1190"/>
      <c r="I48" s="1190"/>
      <c r="J48" s="1191"/>
      <c r="K48" s="63">
        <v>921</v>
      </c>
      <c r="L48" s="64">
        <v>925</v>
      </c>
      <c r="M48" s="64">
        <v>954</v>
      </c>
      <c r="N48" s="64">
        <v>876</v>
      </c>
      <c r="O48" s="65">
        <v>818</v>
      </c>
      <c r="P48" s="48"/>
      <c r="Q48" s="48"/>
      <c r="R48" s="48"/>
      <c r="S48" s="48"/>
      <c r="T48" s="48"/>
      <c r="U48" s="48"/>
    </row>
    <row r="49" spans="1:21" ht="30.75" customHeight="1" x14ac:dyDescent="0.15">
      <c r="A49" s="48"/>
      <c r="B49" s="1198"/>
      <c r="C49" s="1199"/>
      <c r="D49" s="62"/>
      <c r="E49" s="1190" t="s">
        <v>15</v>
      </c>
      <c r="F49" s="1190"/>
      <c r="G49" s="1190"/>
      <c r="H49" s="1190"/>
      <c r="I49" s="1190"/>
      <c r="J49" s="1191"/>
      <c r="K49" s="63" t="s">
        <v>516</v>
      </c>
      <c r="L49" s="64" t="s">
        <v>516</v>
      </c>
      <c r="M49" s="64" t="s">
        <v>516</v>
      </c>
      <c r="N49" s="64" t="s">
        <v>516</v>
      </c>
      <c r="O49" s="65" t="s">
        <v>516</v>
      </c>
      <c r="P49" s="48"/>
      <c r="Q49" s="48"/>
      <c r="R49" s="48"/>
      <c r="S49" s="48"/>
      <c r="T49" s="48"/>
      <c r="U49" s="48"/>
    </row>
    <row r="50" spans="1:21" ht="30.75" customHeight="1" x14ac:dyDescent="0.15">
      <c r="A50" s="48"/>
      <c r="B50" s="1198"/>
      <c r="C50" s="1199"/>
      <c r="D50" s="62"/>
      <c r="E50" s="1190" t="s">
        <v>16</v>
      </c>
      <c r="F50" s="1190"/>
      <c r="G50" s="1190"/>
      <c r="H50" s="1190"/>
      <c r="I50" s="1190"/>
      <c r="J50" s="1191"/>
      <c r="K50" s="63">
        <v>29</v>
      </c>
      <c r="L50" s="64">
        <v>8</v>
      </c>
      <c r="M50" s="64">
        <v>7</v>
      </c>
      <c r="N50" s="64">
        <v>7</v>
      </c>
      <c r="O50" s="65">
        <v>7</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516</v>
      </c>
      <c r="L51" s="64" t="s">
        <v>516</v>
      </c>
      <c r="M51" s="64" t="s">
        <v>516</v>
      </c>
      <c r="N51" s="64" t="s">
        <v>516</v>
      </c>
      <c r="O51" s="65" t="s">
        <v>516</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4036</v>
      </c>
      <c r="L52" s="64">
        <v>4137</v>
      </c>
      <c r="M52" s="64">
        <v>3951</v>
      </c>
      <c r="N52" s="64">
        <v>4101</v>
      </c>
      <c r="O52" s="65">
        <v>4037</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761</v>
      </c>
      <c r="L53" s="69">
        <v>569</v>
      </c>
      <c r="M53" s="69">
        <v>637</v>
      </c>
      <c r="N53" s="69">
        <v>428</v>
      </c>
      <c r="O53" s="70">
        <v>764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I0G/BmnpDQsl4i7uatwkMclFlq/AT92TfdoJ5u2hHpKscQeyal0or9R+pXCPcNzJqxtpdYwk9ifDYyyETXGyQ==" saltValue="Lva2OFECRLO9pH0QM148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558</v>
      </c>
      <c r="J40" s="79" t="s">
        <v>559</v>
      </c>
      <c r="K40" s="79" t="s">
        <v>560</v>
      </c>
      <c r="L40" s="79" t="s">
        <v>561</v>
      </c>
      <c r="M40" s="80" t="s">
        <v>562</v>
      </c>
    </row>
    <row r="41" spans="2:13" ht="27.75" customHeight="1" x14ac:dyDescent="0.15">
      <c r="B41" s="1204" t="s">
        <v>23</v>
      </c>
      <c r="C41" s="1205"/>
      <c r="D41" s="81"/>
      <c r="E41" s="1210" t="s">
        <v>24</v>
      </c>
      <c r="F41" s="1210"/>
      <c r="G41" s="1210"/>
      <c r="H41" s="1211"/>
      <c r="I41" s="82">
        <v>38703</v>
      </c>
      <c r="J41" s="83">
        <v>38661</v>
      </c>
      <c r="K41" s="83">
        <v>38955</v>
      </c>
      <c r="L41" s="83">
        <v>39236</v>
      </c>
      <c r="M41" s="84">
        <v>39250</v>
      </c>
    </row>
    <row r="42" spans="2:13" ht="27.75" customHeight="1" x14ac:dyDescent="0.15">
      <c r="B42" s="1206"/>
      <c r="C42" s="1207"/>
      <c r="D42" s="85"/>
      <c r="E42" s="1212" t="s">
        <v>25</v>
      </c>
      <c r="F42" s="1212"/>
      <c r="G42" s="1212"/>
      <c r="H42" s="1213"/>
      <c r="I42" s="86">
        <v>330</v>
      </c>
      <c r="J42" s="87">
        <v>329</v>
      </c>
      <c r="K42" s="87">
        <v>355</v>
      </c>
      <c r="L42" s="87">
        <v>328</v>
      </c>
      <c r="M42" s="88">
        <v>366</v>
      </c>
    </row>
    <row r="43" spans="2:13" ht="27.75" customHeight="1" x14ac:dyDescent="0.15">
      <c r="B43" s="1206"/>
      <c r="C43" s="1207"/>
      <c r="D43" s="85"/>
      <c r="E43" s="1212" t="s">
        <v>26</v>
      </c>
      <c r="F43" s="1212"/>
      <c r="G43" s="1212"/>
      <c r="H43" s="1213"/>
      <c r="I43" s="86">
        <v>14633</v>
      </c>
      <c r="J43" s="87">
        <v>14733</v>
      </c>
      <c r="K43" s="87">
        <v>14956</v>
      </c>
      <c r="L43" s="87">
        <v>14724</v>
      </c>
      <c r="M43" s="88">
        <v>14085</v>
      </c>
    </row>
    <row r="44" spans="2:13" ht="27.75" customHeight="1" x14ac:dyDescent="0.15">
      <c r="B44" s="1206"/>
      <c r="C44" s="1207"/>
      <c r="D44" s="85"/>
      <c r="E44" s="1212" t="s">
        <v>27</v>
      </c>
      <c r="F44" s="1212"/>
      <c r="G44" s="1212"/>
      <c r="H44" s="1213"/>
      <c r="I44" s="86" t="s">
        <v>516</v>
      </c>
      <c r="J44" s="87" t="s">
        <v>516</v>
      </c>
      <c r="K44" s="87" t="s">
        <v>516</v>
      </c>
      <c r="L44" s="87" t="s">
        <v>516</v>
      </c>
      <c r="M44" s="88" t="s">
        <v>516</v>
      </c>
    </row>
    <row r="45" spans="2:13" ht="27.75" customHeight="1" x14ac:dyDescent="0.15">
      <c r="B45" s="1206"/>
      <c r="C45" s="1207"/>
      <c r="D45" s="85"/>
      <c r="E45" s="1212" t="s">
        <v>28</v>
      </c>
      <c r="F45" s="1212"/>
      <c r="G45" s="1212"/>
      <c r="H45" s="1213"/>
      <c r="I45" s="86">
        <v>6762</v>
      </c>
      <c r="J45" s="87">
        <v>6391</v>
      </c>
      <c r="K45" s="87">
        <v>5904</v>
      </c>
      <c r="L45" s="87">
        <v>6012</v>
      </c>
      <c r="M45" s="88">
        <v>5768</v>
      </c>
    </row>
    <row r="46" spans="2:13" ht="27.75" customHeight="1" x14ac:dyDescent="0.15">
      <c r="B46" s="1206"/>
      <c r="C46" s="1207"/>
      <c r="D46" s="89"/>
      <c r="E46" s="1212" t="s">
        <v>29</v>
      </c>
      <c r="F46" s="1212"/>
      <c r="G46" s="1212"/>
      <c r="H46" s="1213"/>
      <c r="I46" s="86">
        <v>4</v>
      </c>
      <c r="J46" s="87">
        <v>3</v>
      </c>
      <c r="K46" s="87">
        <v>1</v>
      </c>
      <c r="L46" s="87" t="s">
        <v>516</v>
      </c>
      <c r="M46" s="88" t="s">
        <v>516</v>
      </c>
    </row>
    <row r="47" spans="2:13" ht="27.75" customHeight="1" x14ac:dyDescent="0.15">
      <c r="B47" s="1206"/>
      <c r="C47" s="1207"/>
      <c r="D47" s="90"/>
      <c r="E47" s="1214" t="s">
        <v>30</v>
      </c>
      <c r="F47" s="1215"/>
      <c r="G47" s="1215"/>
      <c r="H47" s="1216"/>
      <c r="I47" s="86" t="s">
        <v>516</v>
      </c>
      <c r="J47" s="87" t="s">
        <v>516</v>
      </c>
      <c r="K47" s="87" t="s">
        <v>516</v>
      </c>
      <c r="L47" s="87" t="s">
        <v>516</v>
      </c>
      <c r="M47" s="88" t="s">
        <v>516</v>
      </c>
    </row>
    <row r="48" spans="2:13" ht="27.75" customHeight="1" x14ac:dyDescent="0.15">
      <c r="B48" s="1206"/>
      <c r="C48" s="1207"/>
      <c r="D48" s="85"/>
      <c r="E48" s="1212" t="s">
        <v>31</v>
      </c>
      <c r="F48" s="1212"/>
      <c r="G48" s="1212"/>
      <c r="H48" s="1213"/>
      <c r="I48" s="86" t="s">
        <v>516</v>
      </c>
      <c r="J48" s="87" t="s">
        <v>516</v>
      </c>
      <c r="K48" s="87" t="s">
        <v>516</v>
      </c>
      <c r="L48" s="87" t="s">
        <v>516</v>
      </c>
      <c r="M48" s="88" t="s">
        <v>516</v>
      </c>
    </row>
    <row r="49" spans="2:13" ht="27.75" customHeight="1" x14ac:dyDescent="0.15">
      <c r="B49" s="1208"/>
      <c r="C49" s="1209"/>
      <c r="D49" s="85"/>
      <c r="E49" s="1212" t="s">
        <v>32</v>
      </c>
      <c r="F49" s="1212"/>
      <c r="G49" s="1212"/>
      <c r="H49" s="1213"/>
      <c r="I49" s="86" t="s">
        <v>516</v>
      </c>
      <c r="J49" s="87" t="s">
        <v>516</v>
      </c>
      <c r="K49" s="87" t="s">
        <v>516</v>
      </c>
      <c r="L49" s="87" t="s">
        <v>516</v>
      </c>
      <c r="M49" s="88" t="s">
        <v>516</v>
      </c>
    </row>
    <row r="50" spans="2:13" ht="27.75" customHeight="1" x14ac:dyDescent="0.15">
      <c r="B50" s="1217" t="s">
        <v>33</v>
      </c>
      <c r="C50" s="1218"/>
      <c r="D50" s="91"/>
      <c r="E50" s="1212" t="s">
        <v>34</v>
      </c>
      <c r="F50" s="1212"/>
      <c r="G50" s="1212"/>
      <c r="H50" s="1213"/>
      <c r="I50" s="86">
        <v>10691</v>
      </c>
      <c r="J50" s="87">
        <v>10898</v>
      </c>
      <c r="K50" s="87">
        <v>11813</v>
      </c>
      <c r="L50" s="87">
        <v>11621</v>
      </c>
      <c r="M50" s="88">
        <v>10616</v>
      </c>
    </row>
    <row r="51" spans="2:13" ht="27.75" customHeight="1" x14ac:dyDescent="0.15">
      <c r="B51" s="1206"/>
      <c r="C51" s="1207"/>
      <c r="D51" s="85"/>
      <c r="E51" s="1212" t="s">
        <v>35</v>
      </c>
      <c r="F51" s="1212"/>
      <c r="G51" s="1212"/>
      <c r="H51" s="1213"/>
      <c r="I51" s="86">
        <v>12559</v>
      </c>
      <c r="J51" s="87">
        <v>12185</v>
      </c>
      <c r="K51" s="87">
        <v>11932</v>
      </c>
      <c r="L51" s="87">
        <v>11551</v>
      </c>
      <c r="M51" s="88">
        <v>11208</v>
      </c>
    </row>
    <row r="52" spans="2:13" ht="27.75" customHeight="1" x14ac:dyDescent="0.15">
      <c r="B52" s="1208"/>
      <c r="C52" s="1209"/>
      <c r="D52" s="85"/>
      <c r="E52" s="1212" t="s">
        <v>36</v>
      </c>
      <c r="F52" s="1212"/>
      <c r="G52" s="1212"/>
      <c r="H52" s="1213"/>
      <c r="I52" s="86">
        <v>38331</v>
      </c>
      <c r="J52" s="87">
        <v>38343</v>
      </c>
      <c r="K52" s="87">
        <v>38774</v>
      </c>
      <c r="L52" s="87">
        <v>38900</v>
      </c>
      <c r="M52" s="88">
        <v>38794</v>
      </c>
    </row>
    <row r="53" spans="2:13" ht="27.75" customHeight="1" thickBot="1" x14ac:dyDescent="0.2">
      <c r="B53" s="1219" t="s">
        <v>37</v>
      </c>
      <c r="C53" s="1220"/>
      <c r="D53" s="92"/>
      <c r="E53" s="1221" t="s">
        <v>38</v>
      </c>
      <c r="F53" s="1221"/>
      <c r="G53" s="1221"/>
      <c r="H53" s="1222"/>
      <c r="I53" s="93">
        <v>-1149</v>
      </c>
      <c r="J53" s="94">
        <v>-1310</v>
      </c>
      <c r="K53" s="94">
        <v>-2348</v>
      </c>
      <c r="L53" s="94">
        <v>-1771</v>
      </c>
      <c r="M53" s="95">
        <v>-1148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De9N4bowtJul4ozQ52fLqSQybkewd0DJghAv/3aM/6D9dQbtEvkYRPgJZ+XyTs3s/fZO/qF72SkLhDD/PpDKw==" saltValue="C/aBHtMCbhyYAry+lYtu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31" t="s">
        <v>41</v>
      </c>
      <c r="D55" s="1231"/>
      <c r="E55" s="1232"/>
      <c r="F55" s="107">
        <v>5317</v>
      </c>
      <c r="G55" s="107">
        <v>4839</v>
      </c>
      <c r="H55" s="108">
        <v>3689</v>
      </c>
    </row>
    <row r="56" spans="2:8" ht="52.5" customHeight="1" x14ac:dyDescent="0.15">
      <c r="B56" s="109"/>
      <c r="C56" s="1233" t="s">
        <v>42</v>
      </c>
      <c r="D56" s="1233"/>
      <c r="E56" s="1234"/>
      <c r="F56" s="110">
        <v>1089</v>
      </c>
      <c r="G56" s="110">
        <v>1289</v>
      </c>
      <c r="H56" s="111">
        <v>1089</v>
      </c>
    </row>
    <row r="57" spans="2:8" ht="53.25" customHeight="1" x14ac:dyDescent="0.15">
      <c r="B57" s="109"/>
      <c r="C57" s="1235" t="s">
        <v>43</v>
      </c>
      <c r="D57" s="1235"/>
      <c r="E57" s="1236"/>
      <c r="F57" s="112">
        <v>4051</v>
      </c>
      <c r="G57" s="112">
        <v>4037</v>
      </c>
      <c r="H57" s="113">
        <v>4114</v>
      </c>
    </row>
    <row r="58" spans="2:8" ht="45.75" customHeight="1" x14ac:dyDescent="0.15">
      <c r="B58" s="114"/>
      <c r="C58" s="1223" t="s">
        <v>577</v>
      </c>
      <c r="D58" s="1224"/>
      <c r="E58" s="1225"/>
      <c r="F58" s="115">
        <v>3009</v>
      </c>
      <c r="G58" s="115">
        <v>3314</v>
      </c>
      <c r="H58" s="116">
        <v>3418</v>
      </c>
    </row>
    <row r="59" spans="2:8" ht="45.75" customHeight="1" x14ac:dyDescent="0.15">
      <c r="B59" s="114"/>
      <c r="C59" s="1223" t="s">
        <v>578</v>
      </c>
      <c r="D59" s="1224"/>
      <c r="E59" s="1225"/>
      <c r="F59" s="115">
        <v>320</v>
      </c>
      <c r="G59" s="115">
        <v>320</v>
      </c>
      <c r="H59" s="116">
        <v>320</v>
      </c>
    </row>
    <row r="60" spans="2:8" ht="45.75" customHeight="1" x14ac:dyDescent="0.15">
      <c r="B60" s="114"/>
      <c r="C60" s="1223" t="s">
        <v>579</v>
      </c>
      <c r="D60" s="1224"/>
      <c r="E60" s="1225"/>
      <c r="F60" s="115">
        <v>129</v>
      </c>
      <c r="G60" s="115">
        <v>129</v>
      </c>
      <c r="H60" s="116">
        <v>129</v>
      </c>
    </row>
    <row r="61" spans="2:8" ht="45.75" customHeight="1" x14ac:dyDescent="0.15">
      <c r="B61" s="114"/>
      <c r="C61" s="1223" t="s">
        <v>580</v>
      </c>
      <c r="D61" s="1224"/>
      <c r="E61" s="1225"/>
      <c r="F61" s="115">
        <v>123</v>
      </c>
      <c r="G61" s="115">
        <v>120</v>
      </c>
      <c r="H61" s="116">
        <v>105</v>
      </c>
    </row>
    <row r="62" spans="2:8" ht="45.75" customHeight="1" thickBot="1" x14ac:dyDescent="0.2">
      <c r="B62" s="117"/>
      <c r="C62" s="1226" t="s">
        <v>581</v>
      </c>
      <c r="D62" s="1227"/>
      <c r="E62" s="1228"/>
      <c r="F62" s="118">
        <v>77</v>
      </c>
      <c r="G62" s="118">
        <v>77</v>
      </c>
      <c r="H62" s="119">
        <v>77</v>
      </c>
    </row>
    <row r="63" spans="2:8" ht="52.5" customHeight="1" thickBot="1" x14ac:dyDescent="0.2">
      <c r="B63" s="120"/>
      <c r="C63" s="1229" t="s">
        <v>44</v>
      </c>
      <c r="D63" s="1229"/>
      <c r="E63" s="1230"/>
      <c r="F63" s="121">
        <v>10456</v>
      </c>
      <c r="G63" s="121">
        <v>10165</v>
      </c>
      <c r="H63" s="122">
        <v>8892</v>
      </c>
    </row>
    <row r="64" spans="2:8" ht="15" customHeight="1" x14ac:dyDescent="0.15"/>
    <row r="65" ht="0" hidden="1" customHeight="1" x14ac:dyDescent="0.15"/>
    <row r="66" ht="0" hidden="1" customHeight="1" x14ac:dyDescent="0.15"/>
  </sheetData>
  <sheetProtection algorithmName="SHA-512" hashValue="bwtj+dCtO9f2SvEZbM+Onf/UPKF1wvkStn0X1rOV4bQjA/pKVIPdL4fQylfF2RkpcGFFtKI0aYiFkWULtL+wrQ==" saltValue="athcuqZy1d7UYGzv6ldA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598</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599</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600</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558</v>
      </c>
      <c r="BQ50" s="1271"/>
      <c r="BR50" s="1271"/>
      <c r="BS50" s="1271"/>
      <c r="BT50" s="1271"/>
      <c r="BU50" s="1271"/>
      <c r="BV50" s="1271"/>
      <c r="BW50" s="1271"/>
      <c r="BX50" s="1271" t="s">
        <v>559</v>
      </c>
      <c r="BY50" s="1271"/>
      <c r="BZ50" s="1271"/>
      <c r="CA50" s="1271"/>
      <c r="CB50" s="1271"/>
      <c r="CC50" s="1271"/>
      <c r="CD50" s="1271"/>
      <c r="CE50" s="1271"/>
      <c r="CF50" s="1271" t="s">
        <v>560</v>
      </c>
      <c r="CG50" s="1271"/>
      <c r="CH50" s="1271"/>
      <c r="CI50" s="1271"/>
      <c r="CJ50" s="1271"/>
      <c r="CK50" s="1271"/>
      <c r="CL50" s="1271"/>
      <c r="CM50" s="1271"/>
      <c r="CN50" s="1271" t="s">
        <v>561</v>
      </c>
      <c r="CO50" s="1271"/>
      <c r="CP50" s="1271"/>
      <c r="CQ50" s="1271"/>
      <c r="CR50" s="1271"/>
      <c r="CS50" s="1271"/>
      <c r="CT50" s="1271"/>
      <c r="CU50" s="1271"/>
      <c r="CV50" s="1271" t="s">
        <v>562</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601</v>
      </c>
      <c r="AO51" s="1275"/>
      <c r="AP51" s="1275"/>
      <c r="AQ51" s="1275"/>
      <c r="AR51" s="1275"/>
      <c r="AS51" s="1275"/>
      <c r="AT51" s="1275"/>
      <c r="AU51" s="1275"/>
      <c r="AV51" s="1275"/>
      <c r="AW51" s="1275"/>
      <c r="AX51" s="1275"/>
      <c r="AY51" s="1275"/>
      <c r="AZ51" s="1275"/>
      <c r="BA51" s="1275"/>
      <c r="BB51" s="1275" t="s">
        <v>602</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42.5</v>
      </c>
      <c r="CO53" s="1277"/>
      <c r="CP53" s="1277"/>
      <c r="CQ53" s="1277"/>
      <c r="CR53" s="1277"/>
      <c r="CS53" s="1277"/>
      <c r="CT53" s="1277"/>
      <c r="CU53" s="1277"/>
      <c r="CV53" s="1277">
        <v>43.5</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605</v>
      </c>
      <c r="AO55" s="1271"/>
      <c r="AP55" s="1271"/>
      <c r="AQ55" s="1271"/>
      <c r="AR55" s="1271"/>
      <c r="AS55" s="1271"/>
      <c r="AT55" s="1271"/>
      <c r="AU55" s="1271"/>
      <c r="AV55" s="1271"/>
      <c r="AW55" s="1271"/>
      <c r="AX55" s="1271"/>
      <c r="AY55" s="1271"/>
      <c r="AZ55" s="1271"/>
      <c r="BA55" s="1271"/>
      <c r="BB55" s="1275" t="s">
        <v>606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6.5</v>
      </c>
      <c r="CO55" s="1277"/>
      <c r="CP55" s="1277"/>
      <c r="CQ55" s="1277"/>
      <c r="CR55" s="1277"/>
      <c r="CS55" s="1277"/>
      <c r="CT55" s="1277"/>
      <c r="CU55" s="1277"/>
      <c r="CV55" s="1277">
        <v>5.8</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607</v>
      </c>
    </row>
    <row r="64" spans="1:109" x14ac:dyDescent="0.15">
      <c r="B64" s="1246"/>
      <c r="G64" s="1253"/>
      <c r="I64" s="1287"/>
      <c r="J64" s="1287"/>
      <c r="K64" s="1287"/>
      <c r="L64" s="1287"/>
      <c r="M64" s="1287"/>
      <c r="N64" s="1288"/>
      <c r="AM64" s="1253"/>
      <c r="AN64" s="1253" t="s">
        <v>598</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608</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600</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558</v>
      </c>
      <c r="BQ72" s="1271"/>
      <c r="BR72" s="1271"/>
      <c r="BS72" s="1271"/>
      <c r="BT72" s="1271"/>
      <c r="BU72" s="1271"/>
      <c r="BV72" s="1271"/>
      <c r="BW72" s="1271"/>
      <c r="BX72" s="1271" t="s">
        <v>559</v>
      </c>
      <c r="BY72" s="1271"/>
      <c r="BZ72" s="1271"/>
      <c r="CA72" s="1271"/>
      <c r="CB72" s="1271"/>
      <c r="CC72" s="1271"/>
      <c r="CD72" s="1271"/>
      <c r="CE72" s="1271"/>
      <c r="CF72" s="1271" t="s">
        <v>560</v>
      </c>
      <c r="CG72" s="1271"/>
      <c r="CH72" s="1271"/>
      <c r="CI72" s="1271"/>
      <c r="CJ72" s="1271"/>
      <c r="CK72" s="1271"/>
      <c r="CL72" s="1271"/>
      <c r="CM72" s="1271"/>
      <c r="CN72" s="1271" t="s">
        <v>561</v>
      </c>
      <c r="CO72" s="1271"/>
      <c r="CP72" s="1271"/>
      <c r="CQ72" s="1271"/>
      <c r="CR72" s="1271"/>
      <c r="CS72" s="1271"/>
      <c r="CT72" s="1271"/>
      <c r="CU72" s="1271"/>
      <c r="CV72" s="1271" t="s">
        <v>562</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601</v>
      </c>
      <c r="AO73" s="1275"/>
      <c r="AP73" s="1275"/>
      <c r="AQ73" s="1275"/>
      <c r="AR73" s="1275"/>
      <c r="AS73" s="1275"/>
      <c r="AT73" s="1275"/>
      <c r="AU73" s="1275"/>
      <c r="AV73" s="1275"/>
      <c r="AW73" s="1275"/>
      <c r="AX73" s="1275"/>
      <c r="AY73" s="1275"/>
      <c r="AZ73" s="1275"/>
      <c r="BA73" s="1275"/>
      <c r="BB73" s="1275" t="s">
        <v>606</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609</v>
      </c>
      <c r="BC75" s="1275"/>
      <c r="BD75" s="1275"/>
      <c r="BE75" s="1275"/>
      <c r="BF75" s="1275"/>
      <c r="BG75" s="1275"/>
      <c r="BH75" s="1275"/>
      <c r="BI75" s="1275"/>
      <c r="BJ75" s="1275"/>
      <c r="BK75" s="1275"/>
      <c r="BL75" s="1275"/>
      <c r="BM75" s="1275"/>
      <c r="BN75" s="1275"/>
      <c r="BO75" s="1275"/>
      <c r="BP75" s="1277">
        <v>3.9</v>
      </c>
      <c r="BQ75" s="1277"/>
      <c r="BR75" s="1277"/>
      <c r="BS75" s="1277"/>
      <c r="BT75" s="1277"/>
      <c r="BU75" s="1277"/>
      <c r="BV75" s="1277"/>
      <c r="BW75" s="1277"/>
      <c r="BX75" s="1277">
        <v>3.6</v>
      </c>
      <c r="BY75" s="1277"/>
      <c r="BZ75" s="1277"/>
      <c r="CA75" s="1277"/>
      <c r="CB75" s="1277"/>
      <c r="CC75" s="1277"/>
      <c r="CD75" s="1277"/>
      <c r="CE75" s="1277"/>
      <c r="CF75" s="1277">
        <v>3.3</v>
      </c>
      <c r="CG75" s="1277"/>
      <c r="CH75" s="1277"/>
      <c r="CI75" s="1277"/>
      <c r="CJ75" s="1277"/>
      <c r="CK75" s="1277"/>
      <c r="CL75" s="1277"/>
      <c r="CM75" s="1277"/>
      <c r="CN75" s="1277">
        <v>2.7</v>
      </c>
      <c r="CO75" s="1277"/>
      <c r="CP75" s="1277"/>
      <c r="CQ75" s="1277"/>
      <c r="CR75" s="1277"/>
      <c r="CS75" s="1277"/>
      <c r="CT75" s="1277"/>
      <c r="CU75" s="1277"/>
      <c r="CV75" s="1277">
        <v>3</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605</v>
      </c>
      <c r="AO77" s="1271"/>
      <c r="AP77" s="1271"/>
      <c r="AQ77" s="1271"/>
      <c r="AR77" s="1271"/>
      <c r="AS77" s="1271"/>
      <c r="AT77" s="1271"/>
      <c r="AU77" s="1271"/>
      <c r="AV77" s="1271"/>
      <c r="AW77" s="1271"/>
      <c r="AX77" s="1271"/>
      <c r="AY77" s="1271"/>
      <c r="AZ77" s="1271"/>
      <c r="BA77" s="1271"/>
      <c r="BB77" s="1275" t="s">
        <v>610</v>
      </c>
      <c r="BC77" s="1275"/>
      <c r="BD77" s="1275"/>
      <c r="BE77" s="1275"/>
      <c r="BF77" s="1275"/>
      <c r="BG77" s="1275"/>
      <c r="BH77" s="1275"/>
      <c r="BI77" s="1275"/>
      <c r="BJ77" s="1275"/>
      <c r="BK77" s="1275"/>
      <c r="BL77" s="1275"/>
      <c r="BM77" s="1275"/>
      <c r="BN77" s="1275"/>
      <c r="BO77" s="1275"/>
      <c r="BP77" s="1277">
        <v>37.6</v>
      </c>
      <c r="BQ77" s="1277"/>
      <c r="BR77" s="1277"/>
      <c r="BS77" s="1277"/>
      <c r="BT77" s="1277"/>
      <c r="BU77" s="1277"/>
      <c r="BV77" s="1277"/>
      <c r="BW77" s="1277"/>
      <c r="BX77" s="1277">
        <v>33.799999999999997</v>
      </c>
      <c r="BY77" s="1277"/>
      <c r="BZ77" s="1277"/>
      <c r="CA77" s="1277"/>
      <c r="CB77" s="1277"/>
      <c r="CC77" s="1277"/>
      <c r="CD77" s="1277"/>
      <c r="CE77" s="1277"/>
      <c r="CF77" s="1277">
        <v>15.8</v>
      </c>
      <c r="CG77" s="1277"/>
      <c r="CH77" s="1277"/>
      <c r="CI77" s="1277"/>
      <c r="CJ77" s="1277"/>
      <c r="CK77" s="1277"/>
      <c r="CL77" s="1277"/>
      <c r="CM77" s="1277"/>
      <c r="CN77" s="1277">
        <v>6.5</v>
      </c>
      <c r="CO77" s="1277"/>
      <c r="CP77" s="1277"/>
      <c r="CQ77" s="1277"/>
      <c r="CR77" s="1277"/>
      <c r="CS77" s="1277"/>
      <c r="CT77" s="1277"/>
      <c r="CU77" s="1277"/>
      <c r="CV77" s="1277">
        <v>5.8</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609</v>
      </c>
      <c r="BC79" s="1275"/>
      <c r="BD79" s="1275"/>
      <c r="BE79" s="1275"/>
      <c r="BF79" s="1275"/>
      <c r="BG79" s="1275"/>
      <c r="BH79" s="1275"/>
      <c r="BI79" s="1275"/>
      <c r="BJ79" s="1275"/>
      <c r="BK79" s="1275"/>
      <c r="BL79" s="1275"/>
      <c r="BM79" s="1275"/>
      <c r="BN79" s="1275"/>
      <c r="BO79" s="1275"/>
      <c r="BP79" s="1277">
        <v>7.9</v>
      </c>
      <c r="BQ79" s="1277"/>
      <c r="BR79" s="1277"/>
      <c r="BS79" s="1277"/>
      <c r="BT79" s="1277"/>
      <c r="BU79" s="1277"/>
      <c r="BV79" s="1277"/>
      <c r="BW79" s="1277"/>
      <c r="BX79" s="1277">
        <v>7.1</v>
      </c>
      <c r="BY79" s="1277"/>
      <c r="BZ79" s="1277"/>
      <c r="CA79" s="1277"/>
      <c r="CB79" s="1277"/>
      <c r="CC79" s="1277"/>
      <c r="CD79" s="1277"/>
      <c r="CE79" s="1277"/>
      <c r="CF79" s="1277">
        <v>6.2</v>
      </c>
      <c r="CG79" s="1277"/>
      <c r="CH79" s="1277"/>
      <c r="CI79" s="1277"/>
      <c r="CJ79" s="1277"/>
      <c r="CK79" s="1277"/>
      <c r="CL79" s="1277"/>
      <c r="CM79" s="1277"/>
      <c r="CN79" s="1277">
        <v>5.9</v>
      </c>
      <c r="CO79" s="1277"/>
      <c r="CP79" s="1277"/>
      <c r="CQ79" s="1277"/>
      <c r="CR79" s="1277"/>
      <c r="CS79" s="1277"/>
      <c r="CT79" s="1277"/>
      <c r="CU79" s="1277"/>
      <c r="CV79" s="1277">
        <v>5.3</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hL/KIVOQpbbVMTet8NX/52hJMgNGfEOk8662CFWCb9ik9gzEx2yyYfVJbQbba2wELthd/BqLUlMgt+Wv0Xdiw==" saltValue="rhHGC4xct735EdySZW5D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fdxoP2BagUyIGIDglkPQtOnncC5mUKYamCQ8BWsMEPCu45NgP+yISLIPPVo3o3lc6sAJVb14C/RBFIfkKMlpw==" saltValue="H5TpMSBC0tAj+d4pKxajm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5nGbv0oJTMd2few4rypGmj2irjsSZ7SYrDSYfkJi/4IncvIRu1rO4Oo1Kusgyk1LnS83kXmHOzWWLWa+4wlBg==" saltValue="KPBgzEnLCHBYpBNkDxBuH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555</v>
      </c>
      <c r="G2" s="136"/>
      <c r="H2" s="137"/>
    </row>
    <row r="3" spans="1:8" x14ac:dyDescent="0.15">
      <c r="A3" s="133" t="s">
        <v>548</v>
      </c>
      <c r="B3" s="138"/>
      <c r="C3" s="139"/>
      <c r="D3" s="140">
        <v>57580</v>
      </c>
      <c r="E3" s="141"/>
      <c r="F3" s="142">
        <v>50840</v>
      </c>
      <c r="G3" s="143"/>
      <c r="H3" s="144"/>
    </row>
    <row r="4" spans="1:8" x14ac:dyDescent="0.15">
      <c r="A4" s="145"/>
      <c r="B4" s="146"/>
      <c r="C4" s="147"/>
      <c r="D4" s="148">
        <v>16006</v>
      </c>
      <c r="E4" s="149"/>
      <c r="F4" s="150">
        <v>25367</v>
      </c>
      <c r="G4" s="151"/>
      <c r="H4" s="152"/>
    </row>
    <row r="5" spans="1:8" x14ac:dyDescent="0.15">
      <c r="A5" s="133" t="s">
        <v>550</v>
      </c>
      <c r="B5" s="138"/>
      <c r="C5" s="139"/>
      <c r="D5" s="140">
        <v>32633</v>
      </c>
      <c r="E5" s="141"/>
      <c r="F5" s="142">
        <v>53605</v>
      </c>
      <c r="G5" s="143"/>
      <c r="H5" s="144"/>
    </row>
    <row r="6" spans="1:8" x14ac:dyDescent="0.15">
      <c r="A6" s="145"/>
      <c r="B6" s="146"/>
      <c r="C6" s="147"/>
      <c r="D6" s="148">
        <v>17498</v>
      </c>
      <c r="E6" s="149"/>
      <c r="F6" s="150">
        <v>28343</v>
      </c>
      <c r="G6" s="151"/>
      <c r="H6" s="152"/>
    </row>
    <row r="7" spans="1:8" x14ac:dyDescent="0.15">
      <c r="A7" s="133" t="s">
        <v>551</v>
      </c>
      <c r="B7" s="138"/>
      <c r="C7" s="139"/>
      <c r="D7" s="140">
        <v>42242</v>
      </c>
      <c r="E7" s="141"/>
      <c r="F7" s="142">
        <v>46440</v>
      </c>
      <c r="G7" s="143"/>
      <c r="H7" s="144"/>
    </row>
    <row r="8" spans="1:8" x14ac:dyDescent="0.15">
      <c r="A8" s="145"/>
      <c r="B8" s="146"/>
      <c r="C8" s="147"/>
      <c r="D8" s="148">
        <v>20669</v>
      </c>
      <c r="E8" s="149"/>
      <c r="F8" s="150">
        <v>27658</v>
      </c>
      <c r="G8" s="151"/>
      <c r="H8" s="152"/>
    </row>
    <row r="9" spans="1:8" x14ac:dyDescent="0.15">
      <c r="A9" s="133" t="s">
        <v>552</v>
      </c>
      <c r="B9" s="138"/>
      <c r="C9" s="139"/>
      <c r="D9" s="140">
        <v>46884</v>
      </c>
      <c r="E9" s="141"/>
      <c r="F9" s="142">
        <v>63257</v>
      </c>
      <c r="G9" s="143"/>
      <c r="H9" s="144"/>
    </row>
    <row r="10" spans="1:8" x14ac:dyDescent="0.15">
      <c r="A10" s="145"/>
      <c r="B10" s="146"/>
      <c r="C10" s="147"/>
      <c r="D10" s="148">
        <v>24967</v>
      </c>
      <c r="E10" s="149"/>
      <c r="F10" s="150">
        <v>27259</v>
      </c>
      <c r="G10" s="151"/>
      <c r="H10" s="152"/>
    </row>
    <row r="11" spans="1:8" x14ac:dyDescent="0.15">
      <c r="A11" s="133" t="s">
        <v>553</v>
      </c>
      <c r="B11" s="138"/>
      <c r="C11" s="139"/>
      <c r="D11" s="140">
        <v>42720</v>
      </c>
      <c r="E11" s="141"/>
      <c r="F11" s="142">
        <v>52308</v>
      </c>
      <c r="G11" s="143"/>
      <c r="H11" s="144"/>
    </row>
    <row r="12" spans="1:8" x14ac:dyDescent="0.15">
      <c r="A12" s="145"/>
      <c r="B12" s="146"/>
      <c r="C12" s="153"/>
      <c r="D12" s="148">
        <v>22344</v>
      </c>
      <c r="E12" s="149"/>
      <c r="F12" s="150">
        <v>28695</v>
      </c>
      <c r="G12" s="151"/>
      <c r="H12" s="152"/>
    </row>
    <row r="13" spans="1:8" x14ac:dyDescent="0.15">
      <c r="A13" s="133"/>
      <c r="B13" s="138"/>
      <c r="C13" s="154"/>
      <c r="D13" s="155">
        <v>44412</v>
      </c>
      <c r="E13" s="156"/>
      <c r="F13" s="157">
        <v>53290</v>
      </c>
      <c r="G13" s="158"/>
      <c r="H13" s="144"/>
    </row>
    <row r="14" spans="1:8" x14ac:dyDescent="0.15">
      <c r="A14" s="145"/>
      <c r="B14" s="146"/>
      <c r="C14" s="147"/>
      <c r="D14" s="148">
        <v>20297</v>
      </c>
      <c r="E14" s="149"/>
      <c r="F14" s="150">
        <v>27464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7.1</v>
      </c>
      <c r="C19" s="159">
        <f>ROUND(VALUE(SUBSTITUTE(実質収支比率等に係る経年分析!G$48,"▲","-")),2)</f>
        <v>6.61</v>
      </c>
      <c r="D19" s="159">
        <f>ROUND(VALUE(SUBSTITUTE(実質収支比率等に係る経年分析!H$48,"▲","-")),2)</f>
        <v>5.59</v>
      </c>
      <c r="E19" s="159">
        <f>ROUND(VALUE(SUBSTITUTE(実質収支比率等に係る経年分析!I$48,"▲","-")),2)</f>
        <v>5.18</v>
      </c>
      <c r="F19" s="159">
        <f>ROUND(VALUE(SUBSTITUTE(実質収支比率等に係る経年分析!J$48,"▲","-")),2)</f>
        <v>5.2</v>
      </c>
    </row>
    <row r="20" spans="1:11" x14ac:dyDescent="0.15">
      <c r="A20" s="159" t="s">
        <v>48</v>
      </c>
      <c r="B20" s="159">
        <f>ROUND(VALUE(SUBSTITUTE(実質収支比率等に係る経年分析!F$47,"▲","-")),2)</f>
        <v>24.29</v>
      </c>
      <c r="C20" s="159">
        <f>ROUND(VALUE(SUBSTITUTE(実質収支比率等に係る経年分析!G$47,"▲","-")),2)</f>
        <v>24.18</v>
      </c>
      <c r="D20" s="159">
        <f>ROUND(VALUE(SUBSTITUTE(実質収支比率等に係る経年分析!H$47,"▲","-")),2)</f>
        <v>23.24</v>
      </c>
      <c r="E20" s="159">
        <f>ROUND(VALUE(SUBSTITUTE(実質収支比率等に係る経年分析!I$47,"▲","-")),2)</f>
        <v>20.9</v>
      </c>
      <c r="F20" s="159">
        <f>ROUND(VALUE(SUBSTITUTE(実質収支比率等に係る経年分析!J$47,"▲","-")),2)</f>
        <v>15.84</v>
      </c>
    </row>
    <row r="21" spans="1:11" x14ac:dyDescent="0.15">
      <c r="A21" s="159" t="s">
        <v>49</v>
      </c>
      <c r="B21" s="159">
        <f>IF(ISNUMBER(VALUE(SUBSTITUTE(実質収支比率等に係る経年分析!F$49,"▲","-"))),ROUND(VALUE(SUBSTITUTE(実質収支比率等に係る経年分析!F$49,"▲","-")),2),NA())</f>
        <v>4.05</v>
      </c>
      <c r="C21" s="159">
        <f>IF(ISNUMBER(VALUE(SUBSTITUTE(実質収支比率等に係る経年分析!G$49,"▲","-"))),ROUND(VALUE(SUBSTITUTE(実質収支比率等に係る経年分析!G$49,"▲","-")),2),NA())</f>
        <v>-0.5</v>
      </c>
      <c r="D21" s="159">
        <f>IF(ISNUMBER(VALUE(SUBSTITUTE(実質収支比率等に係る経年分析!H$49,"▲","-"))),ROUND(VALUE(SUBSTITUTE(実質収支比率等に係る経年分析!H$49,"▲","-")),2),NA())</f>
        <v>-1.51</v>
      </c>
      <c r="E21" s="159">
        <f>IF(ISNUMBER(VALUE(SUBSTITUTE(実質収支比率等に係る経年分析!I$49,"▲","-"))),ROUND(VALUE(SUBSTITUTE(実質収支比率等に係る経年分析!I$49,"▲","-")),2),NA())</f>
        <v>-2.41</v>
      </c>
      <c r="F21" s="159">
        <f>IF(ISNUMBER(VALUE(SUBSTITUTE(実質収支比率等に係る経年分析!J$49,"▲","-"))),ROUND(VALUE(SUBSTITUTE(実質収支比率等に係る経年分析!J$49,"▲","-")),2),NA())</f>
        <v>-4.8899999999999997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0.14000000000000001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0.19</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0.18</v>
      </c>
    </row>
    <row r="30" spans="1:11" x14ac:dyDescent="0.15">
      <c r="A30" s="160" t="str">
        <f>IF(連結実質赤字比率に係る赤字・黒字の構成分析!C$40="",NA(),連結実質赤字比率に係る赤字・黒字の構成分析!C$40)</f>
        <v>介護保険事業特別会計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0.69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0.62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0.56000000000000005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0.86</v>
      </c>
    </row>
    <row r="31" spans="1:11" x14ac:dyDescent="0.15">
      <c r="A31" s="160" t="str">
        <f>IF(連結実質赤字比率に係る赤字・黒字の構成分析!C$39="",NA(),連結実質赤字比率に係る赤字・黒字の構成分析!C$39)</f>
        <v>競輪事業特別会計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1.53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1.85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1.57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2.36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2.0299999999999998</v>
      </c>
    </row>
    <row r="32" spans="1:11" x14ac:dyDescent="0.15">
      <c r="A32" s="160" t="str">
        <f>IF(連結実質赤字比率に係る赤字・黒字の構成分析!C$38="",NA(),連結実質赤字比率に係る赤字・黒字の構成分析!C$38)</f>
        <v>工業用水道事業会計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3.07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3.42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3.46</v>
      </c>
    </row>
    <row r="33" spans="1:16" x14ac:dyDescent="0.15">
      <c r="A33" s="160" t="str">
        <f>IF(連結実質赤字比率に係る赤字・黒字の構成分析!C$37="",NA(),連結実質赤字比率に係る赤字・黒字の構成分析!C$37)</f>
        <v>公共下水道事業会計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2.56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3.65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5.58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5.18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5.19</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4.7699999999999996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4.8099999999999996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3.72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10.029999999999999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10.59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4036</v>
      </c>
      <c r="E42" s="161"/>
      <c r="F42" s="161"/>
      <c r="G42" s="161">
        <f>'実質公債費比率（分子）の構造'!L$52</f>
        <v>4137</v>
      </c>
      <c r="H42" s="161"/>
      <c r="I42" s="161"/>
      <c r="J42" s="161">
        <f>'実質公債費比率（分子）の構造'!M$52</f>
        <v>3951</v>
      </c>
      <c r="K42" s="161"/>
      <c r="L42" s="161"/>
      <c r="M42" s="161">
        <f>'実質公債費比率（分子）の構造'!N$52</f>
        <v>4101</v>
      </c>
      <c r="N42" s="161"/>
      <c r="O42" s="161"/>
      <c r="P42" s="161">
        <f>'実質公債費比率（分子）の構造'!O$52</f>
        <v>4037</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29</v>
      </c>
      <c r="C44" s="161"/>
      <c r="D44" s="161"/>
      <c r="E44" s="161">
        <f>'実質公債費比率（分子）の構造'!L$50</f>
        <v>8</v>
      </c>
      <c r="F44" s="161"/>
      <c r="G44" s="161"/>
      <c r="H44" s="161">
        <f>'実質公債費比率（分子）の構造'!M$50</f>
        <v>7</v>
      </c>
      <c r="I44" s="161"/>
      <c r="J44" s="161"/>
      <c r="K44" s="161">
        <f>'実質公債費比率（分子）の構造'!N$50</f>
        <v>7</v>
      </c>
      <c r="L44" s="161"/>
      <c r="M44" s="161"/>
      <c r="N44" s="161">
        <f>'実質公債費比率（分子）の構造'!O$50</f>
        <v>7</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921</v>
      </c>
      <c r="C46" s="161"/>
      <c r="D46" s="161"/>
      <c r="E46" s="161">
        <f>'実質公債費比率（分子）の構造'!L$48</f>
        <v>925</v>
      </c>
      <c r="F46" s="161"/>
      <c r="G46" s="161"/>
      <c r="H46" s="161">
        <f>'実質公債費比率（分子）の構造'!M$48</f>
        <v>954</v>
      </c>
      <c r="I46" s="161"/>
      <c r="J46" s="161"/>
      <c r="K46" s="161">
        <f>'実質公債費比率（分子）の構造'!N$48</f>
        <v>876</v>
      </c>
      <c r="L46" s="161"/>
      <c r="M46" s="161"/>
      <c r="N46" s="161">
        <f>'実質公債費比率（分子）の構造'!O$48</f>
        <v>818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3847</v>
      </c>
      <c r="C49" s="161"/>
      <c r="D49" s="161"/>
      <c r="E49" s="161">
        <f>'実質公債費比率（分子）の構造'!L$45</f>
        <v>3773</v>
      </c>
      <c r="F49" s="161"/>
      <c r="G49" s="161"/>
      <c r="H49" s="161">
        <f>'実質公債費比率（分子）の構造'!M$45</f>
        <v>3627</v>
      </c>
      <c r="I49" s="161"/>
      <c r="J49" s="161"/>
      <c r="K49" s="161">
        <f>'実質公債費比率（分子）の構造'!N$45</f>
        <v>3646</v>
      </c>
      <c r="L49" s="161"/>
      <c r="M49" s="161"/>
      <c r="N49" s="161">
        <f>'実質公債費比率（分子）の構造'!O$45</f>
        <v>3976</v>
      </c>
      <c r="O49" s="161"/>
      <c r="P49" s="161"/>
    </row>
    <row r="50" spans="1:16" x14ac:dyDescent="0.15">
      <c r="A50" s="161" t="s">
        <v>64</v>
      </c>
      <c r="B50" s="161" t="e">
        <f>NA()</f>
        <v>#N/A</v>
      </c>
      <c r="C50" s="161">
        <f>IF(ISNUMBER('実質公債費比率（分子）の構造'!K$53),'実質公債費比率（分子）の構造'!K$53,NA())</f>
        <v>761</v>
      </c>
      <c r="D50" s="161" t="e">
        <f>NA()</f>
        <v>#N/A</v>
      </c>
      <c r="E50" s="161" t="e">
        <f>NA()</f>
        <v>#N/A</v>
      </c>
      <c r="F50" s="161">
        <f>IF(ISNUMBER('実質公債費比率（分子）の構造'!L$53),'実質公債費比率（分子）の構造'!L$53,NA())</f>
        <v>569</v>
      </c>
      <c r="G50" s="161" t="e">
        <f>NA()</f>
        <v>#N/A</v>
      </c>
      <c r="H50" s="161" t="e">
        <f>NA()</f>
        <v>#N/A</v>
      </c>
      <c r="I50" s="161">
        <f>IF(ISNUMBER('実質公債費比率（分子）の構造'!M$53),'実質公債費比率（分子）の構造'!M$53,NA())</f>
        <v>637</v>
      </c>
      <c r="J50" s="161" t="e">
        <f>NA()</f>
        <v>#N/A</v>
      </c>
      <c r="K50" s="161" t="e">
        <f>NA()</f>
        <v>#N/A</v>
      </c>
      <c r="L50" s="161">
        <f>IF(ISNUMBER('実質公債費比率（分子）の構造'!N$53),'実質公債費比率（分子）の構造'!N$53,NA())</f>
        <v>428</v>
      </c>
      <c r="M50" s="161" t="e">
        <f>NA()</f>
        <v>#N/A</v>
      </c>
      <c r="N50" s="161" t="e">
        <f>NA()</f>
        <v>#N/A</v>
      </c>
      <c r="O50" s="161">
        <f>IF(ISNUMBER('実質公債費比率（分子）の構造'!O$53),'実質公債費比率（分子）の構造'!O$53,NA())</f>
        <v>764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38331</v>
      </c>
      <c r="E56" s="160"/>
      <c r="F56" s="160"/>
      <c r="G56" s="160">
        <f>'将来負担比率（分子）の構造'!J$52</f>
        <v>38343</v>
      </c>
      <c r="H56" s="160"/>
      <c r="I56" s="160"/>
      <c r="J56" s="160">
        <f>'将来負担比率（分子）の構造'!K$52</f>
        <v>38774</v>
      </c>
      <c r="K56" s="160"/>
      <c r="L56" s="160"/>
      <c r="M56" s="160">
        <f>'将来負担比率（分子）の構造'!L$52</f>
        <v>38900</v>
      </c>
      <c r="N56" s="160"/>
      <c r="O56" s="160"/>
      <c r="P56" s="160">
        <f>'将来負担比率（分子）の構造'!M$52</f>
        <v>38794</v>
      </c>
    </row>
    <row r="57" spans="1:16" x14ac:dyDescent="0.15">
      <c r="A57" s="160" t="s">
        <v>35</v>
      </c>
      <c r="B57" s="160"/>
      <c r="C57" s="160"/>
      <c r="D57" s="160">
        <f>'将来負担比率（分子）の構造'!I$51</f>
        <v>12559</v>
      </c>
      <c r="E57" s="160"/>
      <c r="F57" s="160"/>
      <c r="G57" s="160">
        <f>'将来負担比率（分子）の構造'!J$51</f>
        <v>12185</v>
      </c>
      <c r="H57" s="160"/>
      <c r="I57" s="160"/>
      <c r="J57" s="160">
        <f>'将来負担比率（分子）の構造'!K$51</f>
        <v>11932</v>
      </c>
      <c r="K57" s="160"/>
      <c r="L57" s="160"/>
      <c r="M57" s="160">
        <f>'将来負担比率（分子）の構造'!L$51</f>
        <v>11551</v>
      </c>
      <c r="N57" s="160"/>
      <c r="O57" s="160"/>
      <c r="P57" s="160">
        <f>'将来負担比率（分子）の構造'!M$51</f>
        <v>11208</v>
      </c>
    </row>
    <row r="58" spans="1:16" x14ac:dyDescent="0.15">
      <c r="A58" s="160" t="s">
        <v>34</v>
      </c>
      <c r="B58" s="160"/>
      <c r="C58" s="160"/>
      <c r="D58" s="160">
        <f>'将来負担比率（分子）の構造'!I$50</f>
        <v>10691</v>
      </c>
      <c r="E58" s="160"/>
      <c r="F58" s="160"/>
      <c r="G58" s="160">
        <f>'将来負担比率（分子）の構造'!J$50</f>
        <v>10898</v>
      </c>
      <c r="H58" s="160"/>
      <c r="I58" s="160"/>
      <c r="J58" s="160">
        <f>'将来負担比率（分子）の構造'!K$50</f>
        <v>11813</v>
      </c>
      <c r="K58" s="160"/>
      <c r="L58" s="160"/>
      <c r="M58" s="160">
        <f>'将来負担比率（分子）の構造'!L$50</f>
        <v>11621</v>
      </c>
      <c r="N58" s="160"/>
      <c r="O58" s="160"/>
      <c r="P58" s="160">
        <f>'将来負担比率（分子）の構造'!M$50</f>
        <v>10616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4</v>
      </c>
      <c r="C61" s="160"/>
      <c r="D61" s="160"/>
      <c r="E61" s="160">
        <f>'将来負担比率（分子）の構造'!J$46</f>
        <v>3</v>
      </c>
      <c r="F61" s="160"/>
      <c r="G61" s="160"/>
      <c r="H61" s="160">
        <f>'将来負担比率（分子）の構造'!K$46</f>
        <v>1</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6762</v>
      </c>
      <c r="C62" s="160"/>
      <c r="D62" s="160"/>
      <c r="E62" s="160">
        <f>'将来負担比率（分子）の構造'!J$45</f>
        <v>6391</v>
      </c>
      <c r="F62" s="160"/>
      <c r="G62" s="160"/>
      <c r="H62" s="160">
        <f>'将来負担比率（分子）の構造'!K$45</f>
        <v>5904</v>
      </c>
      <c r="I62" s="160"/>
      <c r="J62" s="160"/>
      <c r="K62" s="160">
        <f>'将来負担比率（分子）の構造'!L$45</f>
        <v>6012</v>
      </c>
      <c r="L62" s="160"/>
      <c r="M62" s="160"/>
      <c r="N62" s="160">
        <f>'将来負担比率（分子）の構造'!M$45</f>
        <v>5768</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14633</v>
      </c>
      <c r="C64" s="160"/>
      <c r="D64" s="160"/>
      <c r="E64" s="160">
        <f>'将来負担比率（分子）の構造'!J$43</f>
        <v>14733</v>
      </c>
      <c r="F64" s="160"/>
      <c r="G64" s="160"/>
      <c r="H64" s="160">
        <f>'将来負担比率（分子）の構造'!K$43</f>
        <v>14956</v>
      </c>
      <c r="I64" s="160"/>
      <c r="J64" s="160"/>
      <c r="K64" s="160">
        <f>'将来負担比率（分子）の構造'!L$43</f>
        <v>14724</v>
      </c>
      <c r="L64" s="160"/>
      <c r="M64" s="160"/>
      <c r="N64" s="160">
        <f>'将来負担比率（分子）の構造'!M$43</f>
        <v>14085</v>
      </c>
      <c r="O64" s="160"/>
      <c r="P64" s="160"/>
    </row>
    <row r="65" spans="1:16" x14ac:dyDescent="0.15">
      <c r="A65" s="160" t="s">
        <v>25</v>
      </c>
      <c r="B65" s="160">
        <f>'将来負担比率（分子）の構造'!I$42</f>
        <v>330</v>
      </c>
      <c r="C65" s="160"/>
      <c r="D65" s="160"/>
      <c r="E65" s="160">
        <f>'将来負担比率（分子）の構造'!J$42</f>
        <v>329</v>
      </c>
      <c r="F65" s="160"/>
      <c r="G65" s="160"/>
      <c r="H65" s="160">
        <f>'将来負担比率（分子）の構造'!K$42</f>
        <v>355</v>
      </c>
      <c r="I65" s="160"/>
      <c r="J65" s="160"/>
      <c r="K65" s="160">
        <f>'将来負担比率（分子）の構造'!L$42</f>
        <v>328</v>
      </c>
      <c r="L65" s="160"/>
      <c r="M65" s="160"/>
      <c r="N65" s="160">
        <f>'将来負担比率（分子）の構造'!M$42</f>
        <v>366</v>
      </c>
      <c r="O65" s="160"/>
      <c r="P65" s="160"/>
    </row>
    <row r="66" spans="1:16" x14ac:dyDescent="0.15">
      <c r="A66" s="160" t="s">
        <v>24</v>
      </c>
      <c r="B66" s="160">
        <f>'将来負担比率（分子）の構造'!I$41</f>
        <v>38703</v>
      </c>
      <c r="C66" s="160"/>
      <c r="D66" s="160"/>
      <c r="E66" s="160">
        <f>'将来負担比率（分子）の構造'!J$41</f>
        <v>38661</v>
      </c>
      <c r="F66" s="160"/>
      <c r="G66" s="160"/>
      <c r="H66" s="160">
        <f>'将来負担比率（分子）の構造'!K$41</f>
        <v>38955</v>
      </c>
      <c r="I66" s="160"/>
      <c r="J66" s="160"/>
      <c r="K66" s="160">
        <f>'将来負担比率（分子）の構造'!L$41</f>
        <v>39236</v>
      </c>
      <c r="L66" s="160"/>
      <c r="M66" s="160"/>
      <c r="N66" s="160">
        <f>'将来負担比率（分子）の構造'!M$41</f>
        <v>39250</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5317</v>
      </c>
      <c r="C72" s="164">
        <f>基金残高に係る経年分析!G55</f>
        <v>4839</v>
      </c>
      <c r="D72" s="164">
        <f>基金残高に係る経年分析!H55</f>
        <v>3689</v>
      </c>
    </row>
    <row r="73" spans="1:16" x14ac:dyDescent="0.15">
      <c r="A73" s="163" t="s">
        <v>71</v>
      </c>
      <c r="B73" s="164">
        <f>基金残高に係る経年分析!F56</f>
        <v>1089</v>
      </c>
      <c r="C73" s="164">
        <f>基金残高に係る経年分析!G56</f>
        <v>1289</v>
      </c>
      <c r="D73" s="164">
        <f>基金残高に係る経年分析!H56</f>
        <v>1089</v>
      </c>
    </row>
    <row r="74" spans="1:16" x14ac:dyDescent="0.15">
      <c r="A74" s="163" t="s">
        <v>72</v>
      </c>
      <c r="B74" s="164">
        <f>基金残高に係る経年分析!F57</f>
        <v>4051</v>
      </c>
      <c r="C74" s="164">
        <f>基金残高に係る経年分析!G57</f>
        <v>4037</v>
      </c>
      <c r="D74" s="164">
        <f>基金残高に係る経年分析!H57</f>
        <v>4114</v>
      </c>
    </row>
  </sheetData>
  <sheetProtection algorithmName="SHA-512" hashValue="NDt+IUIP4/jFA2N3jlqR2KQYy1qw5sKKa5B/BQbtZbHnZZZPsAW0M/GqgnAh2rbWCBjtigK241JifhOKqKQqEQ==" saltValue="ALe6eaiunq+icgvexA0T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16977283</v>
      </c>
      <c r="S5" s="611"/>
      <c r="T5" s="611"/>
      <c r="U5" s="611"/>
      <c r="V5" s="611"/>
      <c r="W5" s="611"/>
      <c r="X5" s="611"/>
      <c r="Y5" s="612"/>
      <c r="Z5" s="613">
        <v>39.6</v>
      </c>
      <c r="AA5" s="613"/>
      <c r="AB5" s="613"/>
      <c r="AC5" s="613"/>
      <c r="AD5" s="614">
        <v>15967293</v>
      </c>
      <c r="AE5" s="614"/>
      <c r="AF5" s="614"/>
      <c r="AG5" s="614"/>
      <c r="AH5" s="614"/>
      <c r="AI5" s="614"/>
      <c r="AJ5" s="614"/>
      <c r="AK5" s="614"/>
      <c r="AL5" s="615">
        <v>72.8</v>
      </c>
      <c r="AM5" s="616"/>
      <c r="AN5" s="616"/>
      <c r="AO5" s="617"/>
      <c r="AP5" s="607" t="s">
        <v>221</v>
      </c>
      <c r="AQ5" s="608"/>
      <c r="AR5" s="608"/>
      <c r="AS5" s="608"/>
      <c r="AT5" s="608"/>
      <c r="AU5" s="608"/>
      <c r="AV5" s="608"/>
      <c r="AW5" s="608"/>
      <c r="AX5" s="608"/>
      <c r="AY5" s="608"/>
      <c r="AZ5" s="608"/>
      <c r="BA5" s="608"/>
      <c r="BB5" s="608"/>
      <c r="BC5" s="608"/>
      <c r="BD5" s="608"/>
      <c r="BE5" s="608"/>
      <c r="BF5" s="609"/>
      <c r="BG5" s="621">
        <v>15967293</v>
      </c>
      <c r="BH5" s="622"/>
      <c r="BI5" s="622"/>
      <c r="BJ5" s="622"/>
      <c r="BK5" s="622"/>
      <c r="BL5" s="622"/>
      <c r="BM5" s="622"/>
      <c r="BN5" s="623"/>
      <c r="BO5" s="624">
        <v>94.1</v>
      </c>
      <c r="BP5" s="624"/>
      <c r="BQ5" s="624"/>
      <c r="BR5" s="624"/>
      <c r="BS5" s="625">
        <v>243673</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412402</v>
      </c>
      <c r="S6" s="622"/>
      <c r="T6" s="622"/>
      <c r="U6" s="622"/>
      <c r="V6" s="622"/>
      <c r="W6" s="622"/>
      <c r="X6" s="622"/>
      <c r="Y6" s="623"/>
      <c r="Z6" s="624">
        <v>1</v>
      </c>
      <c r="AA6" s="624"/>
      <c r="AB6" s="624"/>
      <c r="AC6" s="624"/>
      <c r="AD6" s="625">
        <v>412402</v>
      </c>
      <c r="AE6" s="625"/>
      <c r="AF6" s="625"/>
      <c r="AG6" s="625"/>
      <c r="AH6" s="625"/>
      <c r="AI6" s="625"/>
      <c r="AJ6" s="625"/>
      <c r="AK6" s="625"/>
      <c r="AL6" s="626">
        <v>1.9</v>
      </c>
      <c r="AM6" s="627"/>
      <c r="AN6" s="627"/>
      <c r="AO6" s="628"/>
      <c r="AP6" s="618" t="s">
        <v>226</v>
      </c>
      <c r="AQ6" s="619"/>
      <c r="AR6" s="619"/>
      <c r="AS6" s="619"/>
      <c r="AT6" s="619"/>
      <c r="AU6" s="619"/>
      <c r="AV6" s="619"/>
      <c r="AW6" s="619"/>
      <c r="AX6" s="619"/>
      <c r="AY6" s="619"/>
      <c r="AZ6" s="619"/>
      <c r="BA6" s="619"/>
      <c r="BB6" s="619"/>
      <c r="BC6" s="619"/>
      <c r="BD6" s="619"/>
      <c r="BE6" s="619"/>
      <c r="BF6" s="620"/>
      <c r="BG6" s="621">
        <v>15967293</v>
      </c>
      <c r="BH6" s="622"/>
      <c r="BI6" s="622"/>
      <c r="BJ6" s="622"/>
      <c r="BK6" s="622"/>
      <c r="BL6" s="622"/>
      <c r="BM6" s="622"/>
      <c r="BN6" s="623"/>
      <c r="BO6" s="624">
        <v>94.1</v>
      </c>
      <c r="BP6" s="624"/>
      <c r="BQ6" s="624"/>
      <c r="BR6" s="624"/>
      <c r="BS6" s="625">
        <v>243673</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285498</v>
      </c>
      <c r="CS6" s="622"/>
      <c r="CT6" s="622"/>
      <c r="CU6" s="622"/>
      <c r="CV6" s="622"/>
      <c r="CW6" s="622"/>
      <c r="CX6" s="622"/>
      <c r="CY6" s="623"/>
      <c r="CZ6" s="615">
        <v>0.7</v>
      </c>
      <c r="DA6" s="616"/>
      <c r="DB6" s="616"/>
      <c r="DC6" s="635"/>
      <c r="DD6" s="630" t="s">
        <v>228</v>
      </c>
      <c r="DE6" s="622"/>
      <c r="DF6" s="622"/>
      <c r="DG6" s="622"/>
      <c r="DH6" s="622"/>
      <c r="DI6" s="622"/>
      <c r="DJ6" s="622"/>
      <c r="DK6" s="622"/>
      <c r="DL6" s="622"/>
      <c r="DM6" s="622"/>
      <c r="DN6" s="622"/>
      <c r="DO6" s="622"/>
      <c r="DP6" s="623"/>
      <c r="DQ6" s="630">
        <v>285496</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39814</v>
      </c>
      <c r="S7" s="622"/>
      <c r="T7" s="622"/>
      <c r="U7" s="622"/>
      <c r="V7" s="622"/>
      <c r="W7" s="622"/>
      <c r="X7" s="622"/>
      <c r="Y7" s="623"/>
      <c r="Z7" s="624">
        <v>0.1</v>
      </c>
      <c r="AA7" s="624"/>
      <c r="AB7" s="624"/>
      <c r="AC7" s="624"/>
      <c r="AD7" s="625">
        <v>39814</v>
      </c>
      <c r="AE7" s="625"/>
      <c r="AF7" s="625"/>
      <c r="AG7" s="625"/>
      <c r="AH7" s="625"/>
      <c r="AI7" s="625"/>
      <c r="AJ7" s="625"/>
      <c r="AK7" s="625"/>
      <c r="AL7" s="626">
        <v>0.2</v>
      </c>
      <c r="AM7" s="627"/>
      <c r="AN7" s="627"/>
      <c r="AO7" s="628"/>
      <c r="AP7" s="618" t="s">
        <v>230</v>
      </c>
      <c r="AQ7" s="619"/>
      <c r="AR7" s="619"/>
      <c r="AS7" s="619"/>
      <c r="AT7" s="619"/>
      <c r="AU7" s="619"/>
      <c r="AV7" s="619"/>
      <c r="AW7" s="619"/>
      <c r="AX7" s="619"/>
      <c r="AY7" s="619"/>
      <c r="AZ7" s="619"/>
      <c r="BA7" s="619"/>
      <c r="BB7" s="619"/>
      <c r="BC7" s="619"/>
      <c r="BD7" s="619"/>
      <c r="BE7" s="619"/>
      <c r="BF7" s="620"/>
      <c r="BG7" s="621">
        <v>7442315</v>
      </c>
      <c r="BH7" s="622"/>
      <c r="BI7" s="622"/>
      <c r="BJ7" s="622"/>
      <c r="BK7" s="622"/>
      <c r="BL7" s="622"/>
      <c r="BM7" s="622"/>
      <c r="BN7" s="623"/>
      <c r="BO7" s="624">
        <v>43.8</v>
      </c>
      <c r="BP7" s="624"/>
      <c r="BQ7" s="624"/>
      <c r="BR7" s="624"/>
      <c r="BS7" s="625">
        <v>243673</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4429578</v>
      </c>
      <c r="CS7" s="622"/>
      <c r="CT7" s="622"/>
      <c r="CU7" s="622"/>
      <c r="CV7" s="622"/>
      <c r="CW7" s="622"/>
      <c r="CX7" s="622"/>
      <c r="CY7" s="623"/>
      <c r="CZ7" s="624">
        <v>10.7</v>
      </c>
      <c r="DA7" s="624"/>
      <c r="DB7" s="624"/>
      <c r="DC7" s="624"/>
      <c r="DD7" s="630">
        <v>111095</v>
      </c>
      <c r="DE7" s="622"/>
      <c r="DF7" s="622"/>
      <c r="DG7" s="622"/>
      <c r="DH7" s="622"/>
      <c r="DI7" s="622"/>
      <c r="DJ7" s="622"/>
      <c r="DK7" s="622"/>
      <c r="DL7" s="622"/>
      <c r="DM7" s="622"/>
      <c r="DN7" s="622"/>
      <c r="DO7" s="622"/>
      <c r="DP7" s="623"/>
      <c r="DQ7" s="630">
        <v>3807243</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73362</v>
      </c>
      <c r="S8" s="622"/>
      <c r="T8" s="622"/>
      <c r="U8" s="622"/>
      <c r="V8" s="622"/>
      <c r="W8" s="622"/>
      <c r="X8" s="622"/>
      <c r="Y8" s="623"/>
      <c r="Z8" s="624">
        <v>0.2</v>
      </c>
      <c r="AA8" s="624"/>
      <c r="AB8" s="624"/>
      <c r="AC8" s="624"/>
      <c r="AD8" s="625">
        <v>73362</v>
      </c>
      <c r="AE8" s="625"/>
      <c r="AF8" s="625"/>
      <c r="AG8" s="625"/>
      <c r="AH8" s="625"/>
      <c r="AI8" s="625"/>
      <c r="AJ8" s="625"/>
      <c r="AK8" s="625"/>
      <c r="AL8" s="626">
        <v>0.3</v>
      </c>
      <c r="AM8" s="627"/>
      <c r="AN8" s="627"/>
      <c r="AO8" s="628"/>
      <c r="AP8" s="618" t="s">
        <v>233</v>
      </c>
      <c r="AQ8" s="619"/>
      <c r="AR8" s="619"/>
      <c r="AS8" s="619"/>
      <c r="AT8" s="619"/>
      <c r="AU8" s="619"/>
      <c r="AV8" s="619"/>
      <c r="AW8" s="619"/>
      <c r="AX8" s="619"/>
      <c r="AY8" s="619"/>
      <c r="AZ8" s="619"/>
      <c r="BA8" s="619"/>
      <c r="BB8" s="619"/>
      <c r="BC8" s="619"/>
      <c r="BD8" s="619"/>
      <c r="BE8" s="619"/>
      <c r="BF8" s="620"/>
      <c r="BG8" s="621">
        <v>199636</v>
      </c>
      <c r="BH8" s="622"/>
      <c r="BI8" s="622"/>
      <c r="BJ8" s="622"/>
      <c r="BK8" s="622"/>
      <c r="BL8" s="622"/>
      <c r="BM8" s="622"/>
      <c r="BN8" s="623"/>
      <c r="BO8" s="624">
        <v>1.2</v>
      </c>
      <c r="BP8" s="624"/>
      <c r="BQ8" s="624"/>
      <c r="BR8" s="624"/>
      <c r="BS8" s="630" t="s">
        <v>120</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16069227</v>
      </c>
      <c r="CS8" s="622"/>
      <c r="CT8" s="622"/>
      <c r="CU8" s="622"/>
      <c r="CV8" s="622"/>
      <c r="CW8" s="622"/>
      <c r="CX8" s="622"/>
      <c r="CY8" s="623"/>
      <c r="CZ8" s="624">
        <v>38.9</v>
      </c>
      <c r="DA8" s="624"/>
      <c r="DB8" s="624"/>
      <c r="DC8" s="624"/>
      <c r="DD8" s="630">
        <v>134811</v>
      </c>
      <c r="DE8" s="622"/>
      <c r="DF8" s="622"/>
      <c r="DG8" s="622"/>
      <c r="DH8" s="622"/>
      <c r="DI8" s="622"/>
      <c r="DJ8" s="622"/>
      <c r="DK8" s="622"/>
      <c r="DL8" s="622"/>
      <c r="DM8" s="622"/>
      <c r="DN8" s="622"/>
      <c r="DO8" s="622"/>
      <c r="DP8" s="623"/>
      <c r="DQ8" s="630">
        <v>7834424</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78170</v>
      </c>
      <c r="S9" s="622"/>
      <c r="T9" s="622"/>
      <c r="U9" s="622"/>
      <c r="V9" s="622"/>
      <c r="W9" s="622"/>
      <c r="X9" s="622"/>
      <c r="Y9" s="623"/>
      <c r="Z9" s="624">
        <v>0.2</v>
      </c>
      <c r="AA9" s="624"/>
      <c r="AB9" s="624"/>
      <c r="AC9" s="624"/>
      <c r="AD9" s="625">
        <v>78170</v>
      </c>
      <c r="AE9" s="625"/>
      <c r="AF9" s="625"/>
      <c r="AG9" s="625"/>
      <c r="AH9" s="625"/>
      <c r="AI9" s="625"/>
      <c r="AJ9" s="625"/>
      <c r="AK9" s="625"/>
      <c r="AL9" s="626">
        <v>0.4</v>
      </c>
      <c r="AM9" s="627"/>
      <c r="AN9" s="627"/>
      <c r="AO9" s="628"/>
      <c r="AP9" s="618" t="s">
        <v>236</v>
      </c>
      <c r="AQ9" s="619"/>
      <c r="AR9" s="619"/>
      <c r="AS9" s="619"/>
      <c r="AT9" s="619"/>
      <c r="AU9" s="619"/>
      <c r="AV9" s="619"/>
      <c r="AW9" s="619"/>
      <c r="AX9" s="619"/>
      <c r="AY9" s="619"/>
      <c r="AZ9" s="619"/>
      <c r="BA9" s="619"/>
      <c r="BB9" s="619"/>
      <c r="BC9" s="619"/>
      <c r="BD9" s="619"/>
      <c r="BE9" s="619"/>
      <c r="BF9" s="620"/>
      <c r="BG9" s="621">
        <v>5452022</v>
      </c>
      <c r="BH9" s="622"/>
      <c r="BI9" s="622"/>
      <c r="BJ9" s="622"/>
      <c r="BK9" s="622"/>
      <c r="BL9" s="622"/>
      <c r="BM9" s="622"/>
      <c r="BN9" s="623"/>
      <c r="BO9" s="624">
        <v>32.1</v>
      </c>
      <c r="BP9" s="624"/>
      <c r="BQ9" s="624"/>
      <c r="BR9" s="624"/>
      <c r="BS9" s="630" t="s">
        <v>120</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2847685</v>
      </c>
      <c r="CS9" s="622"/>
      <c r="CT9" s="622"/>
      <c r="CU9" s="622"/>
      <c r="CV9" s="622"/>
      <c r="CW9" s="622"/>
      <c r="CX9" s="622"/>
      <c r="CY9" s="623"/>
      <c r="CZ9" s="624">
        <v>6.9</v>
      </c>
      <c r="DA9" s="624"/>
      <c r="DB9" s="624"/>
      <c r="DC9" s="624"/>
      <c r="DD9" s="630">
        <v>84456</v>
      </c>
      <c r="DE9" s="622"/>
      <c r="DF9" s="622"/>
      <c r="DG9" s="622"/>
      <c r="DH9" s="622"/>
      <c r="DI9" s="622"/>
      <c r="DJ9" s="622"/>
      <c r="DK9" s="622"/>
      <c r="DL9" s="622"/>
      <c r="DM9" s="622"/>
      <c r="DN9" s="622"/>
      <c r="DO9" s="622"/>
      <c r="DP9" s="623"/>
      <c r="DQ9" s="630">
        <v>2466160</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24" t="s">
        <v>171</v>
      </c>
      <c r="AA10" s="624"/>
      <c r="AB10" s="624"/>
      <c r="AC10" s="624"/>
      <c r="AD10" s="625" t="s">
        <v>228</v>
      </c>
      <c r="AE10" s="625"/>
      <c r="AF10" s="625"/>
      <c r="AG10" s="625"/>
      <c r="AH10" s="625"/>
      <c r="AI10" s="625"/>
      <c r="AJ10" s="625"/>
      <c r="AK10" s="625"/>
      <c r="AL10" s="626" t="s">
        <v>228</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297885</v>
      </c>
      <c r="BH10" s="622"/>
      <c r="BI10" s="622"/>
      <c r="BJ10" s="622"/>
      <c r="BK10" s="622"/>
      <c r="BL10" s="622"/>
      <c r="BM10" s="622"/>
      <c r="BN10" s="623"/>
      <c r="BO10" s="624">
        <v>1.8</v>
      </c>
      <c r="BP10" s="624"/>
      <c r="BQ10" s="624"/>
      <c r="BR10" s="624"/>
      <c r="BS10" s="630" t="s">
        <v>228</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229432</v>
      </c>
      <c r="CS10" s="622"/>
      <c r="CT10" s="622"/>
      <c r="CU10" s="622"/>
      <c r="CV10" s="622"/>
      <c r="CW10" s="622"/>
      <c r="CX10" s="622"/>
      <c r="CY10" s="623"/>
      <c r="CZ10" s="624">
        <v>0.6</v>
      </c>
      <c r="DA10" s="624"/>
      <c r="DB10" s="624"/>
      <c r="DC10" s="624"/>
      <c r="DD10" s="630">
        <v>2376</v>
      </c>
      <c r="DE10" s="622"/>
      <c r="DF10" s="622"/>
      <c r="DG10" s="622"/>
      <c r="DH10" s="622"/>
      <c r="DI10" s="622"/>
      <c r="DJ10" s="622"/>
      <c r="DK10" s="622"/>
      <c r="DL10" s="622"/>
      <c r="DM10" s="622"/>
      <c r="DN10" s="622"/>
      <c r="DO10" s="622"/>
      <c r="DP10" s="623"/>
      <c r="DQ10" s="630">
        <v>181435</v>
      </c>
      <c r="DR10" s="622"/>
      <c r="DS10" s="622"/>
      <c r="DT10" s="622"/>
      <c r="DU10" s="622"/>
      <c r="DV10" s="622"/>
      <c r="DW10" s="622"/>
      <c r="DX10" s="622"/>
      <c r="DY10" s="622"/>
      <c r="DZ10" s="622"/>
      <c r="EA10" s="622"/>
      <c r="EB10" s="622"/>
      <c r="EC10" s="631"/>
    </row>
    <row r="11" spans="2:143" ht="11.25" customHeight="1" x14ac:dyDescent="0.15">
      <c r="B11" s="618" t="s">
        <v>241</v>
      </c>
      <c r="C11" s="619"/>
      <c r="D11" s="619"/>
      <c r="E11" s="619"/>
      <c r="F11" s="619"/>
      <c r="G11" s="619"/>
      <c r="H11" s="619"/>
      <c r="I11" s="619"/>
      <c r="J11" s="619"/>
      <c r="K11" s="619"/>
      <c r="L11" s="619"/>
      <c r="M11" s="619"/>
      <c r="N11" s="619"/>
      <c r="O11" s="619"/>
      <c r="P11" s="619"/>
      <c r="Q11" s="620"/>
      <c r="R11" s="621" t="s">
        <v>228</v>
      </c>
      <c r="S11" s="622"/>
      <c r="T11" s="622"/>
      <c r="U11" s="622"/>
      <c r="V11" s="622"/>
      <c r="W11" s="622"/>
      <c r="X11" s="622"/>
      <c r="Y11" s="623"/>
      <c r="Z11" s="624" t="s">
        <v>228</v>
      </c>
      <c r="AA11" s="624"/>
      <c r="AB11" s="624"/>
      <c r="AC11" s="624"/>
      <c r="AD11" s="625" t="s">
        <v>228</v>
      </c>
      <c r="AE11" s="625"/>
      <c r="AF11" s="625"/>
      <c r="AG11" s="625"/>
      <c r="AH11" s="625"/>
      <c r="AI11" s="625"/>
      <c r="AJ11" s="625"/>
      <c r="AK11" s="625"/>
      <c r="AL11" s="626" t="s">
        <v>228</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1492772</v>
      </c>
      <c r="BH11" s="622"/>
      <c r="BI11" s="622"/>
      <c r="BJ11" s="622"/>
      <c r="BK11" s="622"/>
      <c r="BL11" s="622"/>
      <c r="BM11" s="622"/>
      <c r="BN11" s="623"/>
      <c r="BO11" s="624">
        <v>8.8000000000000007</v>
      </c>
      <c r="BP11" s="624"/>
      <c r="BQ11" s="624"/>
      <c r="BR11" s="624"/>
      <c r="BS11" s="630">
        <v>243673</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1090696</v>
      </c>
      <c r="CS11" s="622"/>
      <c r="CT11" s="622"/>
      <c r="CU11" s="622"/>
      <c r="CV11" s="622"/>
      <c r="CW11" s="622"/>
      <c r="CX11" s="622"/>
      <c r="CY11" s="623"/>
      <c r="CZ11" s="624">
        <v>2.6</v>
      </c>
      <c r="DA11" s="624"/>
      <c r="DB11" s="624"/>
      <c r="DC11" s="624"/>
      <c r="DD11" s="630">
        <v>436575</v>
      </c>
      <c r="DE11" s="622"/>
      <c r="DF11" s="622"/>
      <c r="DG11" s="622"/>
      <c r="DH11" s="622"/>
      <c r="DI11" s="622"/>
      <c r="DJ11" s="622"/>
      <c r="DK11" s="622"/>
      <c r="DL11" s="622"/>
      <c r="DM11" s="622"/>
      <c r="DN11" s="622"/>
      <c r="DO11" s="622"/>
      <c r="DP11" s="623"/>
      <c r="DQ11" s="630">
        <v>671911</v>
      </c>
      <c r="DR11" s="622"/>
      <c r="DS11" s="622"/>
      <c r="DT11" s="622"/>
      <c r="DU11" s="622"/>
      <c r="DV11" s="622"/>
      <c r="DW11" s="622"/>
      <c r="DX11" s="622"/>
      <c r="DY11" s="622"/>
      <c r="DZ11" s="622"/>
      <c r="EA11" s="622"/>
      <c r="EB11" s="622"/>
      <c r="EC11" s="631"/>
    </row>
    <row r="12" spans="2:143" ht="11.25" customHeight="1" x14ac:dyDescent="0.15">
      <c r="B12" s="618" t="s">
        <v>244</v>
      </c>
      <c r="C12" s="619"/>
      <c r="D12" s="619"/>
      <c r="E12" s="619"/>
      <c r="F12" s="619"/>
      <c r="G12" s="619"/>
      <c r="H12" s="619"/>
      <c r="I12" s="619"/>
      <c r="J12" s="619"/>
      <c r="K12" s="619"/>
      <c r="L12" s="619"/>
      <c r="M12" s="619"/>
      <c r="N12" s="619"/>
      <c r="O12" s="619"/>
      <c r="P12" s="619"/>
      <c r="Q12" s="620"/>
      <c r="R12" s="621">
        <v>2027217</v>
      </c>
      <c r="S12" s="622"/>
      <c r="T12" s="622"/>
      <c r="U12" s="622"/>
      <c r="V12" s="622"/>
      <c r="W12" s="622"/>
      <c r="X12" s="622"/>
      <c r="Y12" s="623"/>
      <c r="Z12" s="624">
        <v>4.7</v>
      </c>
      <c r="AA12" s="624"/>
      <c r="AB12" s="624"/>
      <c r="AC12" s="624"/>
      <c r="AD12" s="625">
        <v>2027217</v>
      </c>
      <c r="AE12" s="625"/>
      <c r="AF12" s="625"/>
      <c r="AG12" s="625"/>
      <c r="AH12" s="625"/>
      <c r="AI12" s="625"/>
      <c r="AJ12" s="625"/>
      <c r="AK12" s="625"/>
      <c r="AL12" s="626">
        <v>9.1999999999999993</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7445385</v>
      </c>
      <c r="BH12" s="622"/>
      <c r="BI12" s="622"/>
      <c r="BJ12" s="622"/>
      <c r="BK12" s="622"/>
      <c r="BL12" s="622"/>
      <c r="BM12" s="622"/>
      <c r="BN12" s="623"/>
      <c r="BO12" s="624">
        <v>43.9</v>
      </c>
      <c r="BP12" s="624"/>
      <c r="BQ12" s="624"/>
      <c r="BR12" s="624"/>
      <c r="BS12" s="630" t="s">
        <v>228</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1087345</v>
      </c>
      <c r="CS12" s="622"/>
      <c r="CT12" s="622"/>
      <c r="CU12" s="622"/>
      <c r="CV12" s="622"/>
      <c r="CW12" s="622"/>
      <c r="CX12" s="622"/>
      <c r="CY12" s="623"/>
      <c r="CZ12" s="624">
        <v>2.6</v>
      </c>
      <c r="DA12" s="624"/>
      <c r="DB12" s="624"/>
      <c r="DC12" s="624"/>
      <c r="DD12" s="630">
        <v>78374</v>
      </c>
      <c r="DE12" s="622"/>
      <c r="DF12" s="622"/>
      <c r="DG12" s="622"/>
      <c r="DH12" s="622"/>
      <c r="DI12" s="622"/>
      <c r="DJ12" s="622"/>
      <c r="DK12" s="622"/>
      <c r="DL12" s="622"/>
      <c r="DM12" s="622"/>
      <c r="DN12" s="622"/>
      <c r="DO12" s="622"/>
      <c r="DP12" s="623"/>
      <c r="DQ12" s="630">
        <v>709344</v>
      </c>
      <c r="DR12" s="622"/>
      <c r="DS12" s="622"/>
      <c r="DT12" s="622"/>
      <c r="DU12" s="622"/>
      <c r="DV12" s="622"/>
      <c r="DW12" s="622"/>
      <c r="DX12" s="622"/>
      <c r="DY12" s="622"/>
      <c r="DZ12" s="622"/>
      <c r="EA12" s="622"/>
      <c r="EB12" s="622"/>
      <c r="EC12" s="631"/>
    </row>
    <row r="13" spans="2:143" ht="11.25" customHeight="1" x14ac:dyDescent="0.15">
      <c r="B13" s="618" t="s">
        <v>247</v>
      </c>
      <c r="C13" s="619"/>
      <c r="D13" s="619"/>
      <c r="E13" s="619"/>
      <c r="F13" s="619"/>
      <c r="G13" s="619"/>
      <c r="H13" s="619"/>
      <c r="I13" s="619"/>
      <c r="J13" s="619"/>
      <c r="K13" s="619"/>
      <c r="L13" s="619"/>
      <c r="M13" s="619"/>
      <c r="N13" s="619"/>
      <c r="O13" s="619"/>
      <c r="P13" s="619"/>
      <c r="Q13" s="620"/>
      <c r="R13" s="621">
        <v>7246</v>
      </c>
      <c r="S13" s="622"/>
      <c r="T13" s="622"/>
      <c r="U13" s="622"/>
      <c r="V13" s="622"/>
      <c r="W13" s="622"/>
      <c r="X13" s="622"/>
      <c r="Y13" s="623"/>
      <c r="Z13" s="624">
        <v>0</v>
      </c>
      <c r="AA13" s="624"/>
      <c r="AB13" s="624"/>
      <c r="AC13" s="624"/>
      <c r="AD13" s="625">
        <v>7246</v>
      </c>
      <c r="AE13" s="625"/>
      <c r="AF13" s="625"/>
      <c r="AG13" s="625"/>
      <c r="AH13" s="625"/>
      <c r="AI13" s="625"/>
      <c r="AJ13" s="625"/>
      <c r="AK13" s="625"/>
      <c r="AL13" s="626">
        <v>0</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7403396</v>
      </c>
      <c r="BH13" s="622"/>
      <c r="BI13" s="622"/>
      <c r="BJ13" s="622"/>
      <c r="BK13" s="622"/>
      <c r="BL13" s="622"/>
      <c r="BM13" s="622"/>
      <c r="BN13" s="623"/>
      <c r="BO13" s="624">
        <v>43.6</v>
      </c>
      <c r="BP13" s="624"/>
      <c r="BQ13" s="624"/>
      <c r="BR13" s="624"/>
      <c r="BS13" s="630" t="s">
        <v>171</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4000012</v>
      </c>
      <c r="CS13" s="622"/>
      <c r="CT13" s="622"/>
      <c r="CU13" s="622"/>
      <c r="CV13" s="622"/>
      <c r="CW13" s="622"/>
      <c r="CX13" s="622"/>
      <c r="CY13" s="623"/>
      <c r="CZ13" s="624">
        <v>9.6999999999999993</v>
      </c>
      <c r="DA13" s="624"/>
      <c r="DB13" s="624"/>
      <c r="DC13" s="624"/>
      <c r="DD13" s="630">
        <v>1697337</v>
      </c>
      <c r="DE13" s="622"/>
      <c r="DF13" s="622"/>
      <c r="DG13" s="622"/>
      <c r="DH13" s="622"/>
      <c r="DI13" s="622"/>
      <c r="DJ13" s="622"/>
      <c r="DK13" s="622"/>
      <c r="DL13" s="622"/>
      <c r="DM13" s="622"/>
      <c r="DN13" s="622"/>
      <c r="DO13" s="622"/>
      <c r="DP13" s="623"/>
      <c r="DQ13" s="630">
        <v>2397425</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228</v>
      </c>
      <c r="AA14" s="624"/>
      <c r="AB14" s="624"/>
      <c r="AC14" s="624"/>
      <c r="AD14" s="625" t="s">
        <v>120</v>
      </c>
      <c r="AE14" s="625"/>
      <c r="AF14" s="625"/>
      <c r="AG14" s="625"/>
      <c r="AH14" s="625"/>
      <c r="AI14" s="625"/>
      <c r="AJ14" s="625"/>
      <c r="AK14" s="625"/>
      <c r="AL14" s="626" t="s">
        <v>120</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310340</v>
      </c>
      <c r="BH14" s="622"/>
      <c r="BI14" s="622"/>
      <c r="BJ14" s="622"/>
      <c r="BK14" s="622"/>
      <c r="BL14" s="622"/>
      <c r="BM14" s="622"/>
      <c r="BN14" s="623"/>
      <c r="BO14" s="624">
        <v>1.8</v>
      </c>
      <c r="BP14" s="624"/>
      <c r="BQ14" s="624"/>
      <c r="BR14" s="624"/>
      <c r="BS14" s="630" t="s">
        <v>171</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1391958</v>
      </c>
      <c r="CS14" s="622"/>
      <c r="CT14" s="622"/>
      <c r="CU14" s="622"/>
      <c r="CV14" s="622"/>
      <c r="CW14" s="622"/>
      <c r="CX14" s="622"/>
      <c r="CY14" s="623"/>
      <c r="CZ14" s="624">
        <v>3.4</v>
      </c>
      <c r="DA14" s="624"/>
      <c r="DB14" s="624"/>
      <c r="DC14" s="624"/>
      <c r="DD14" s="630">
        <v>47703</v>
      </c>
      <c r="DE14" s="622"/>
      <c r="DF14" s="622"/>
      <c r="DG14" s="622"/>
      <c r="DH14" s="622"/>
      <c r="DI14" s="622"/>
      <c r="DJ14" s="622"/>
      <c r="DK14" s="622"/>
      <c r="DL14" s="622"/>
      <c r="DM14" s="622"/>
      <c r="DN14" s="622"/>
      <c r="DO14" s="622"/>
      <c r="DP14" s="623"/>
      <c r="DQ14" s="630">
        <v>1315319</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97374</v>
      </c>
      <c r="S15" s="622"/>
      <c r="T15" s="622"/>
      <c r="U15" s="622"/>
      <c r="V15" s="622"/>
      <c r="W15" s="622"/>
      <c r="X15" s="622"/>
      <c r="Y15" s="623"/>
      <c r="Z15" s="624">
        <v>0.2</v>
      </c>
      <c r="AA15" s="624"/>
      <c r="AB15" s="624"/>
      <c r="AC15" s="624"/>
      <c r="AD15" s="625">
        <v>97374</v>
      </c>
      <c r="AE15" s="625"/>
      <c r="AF15" s="625"/>
      <c r="AG15" s="625"/>
      <c r="AH15" s="625"/>
      <c r="AI15" s="625"/>
      <c r="AJ15" s="625"/>
      <c r="AK15" s="625"/>
      <c r="AL15" s="626">
        <v>0.4</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768053</v>
      </c>
      <c r="BH15" s="622"/>
      <c r="BI15" s="622"/>
      <c r="BJ15" s="622"/>
      <c r="BK15" s="622"/>
      <c r="BL15" s="622"/>
      <c r="BM15" s="622"/>
      <c r="BN15" s="623"/>
      <c r="BO15" s="624">
        <v>4.5</v>
      </c>
      <c r="BP15" s="624"/>
      <c r="BQ15" s="624"/>
      <c r="BR15" s="624"/>
      <c r="BS15" s="630" t="s">
        <v>120</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5818838</v>
      </c>
      <c r="CS15" s="622"/>
      <c r="CT15" s="622"/>
      <c r="CU15" s="622"/>
      <c r="CV15" s="622"/>
      <c r="CW15" s="622"/>
      <c r="CX15" s="622"/>
      <c r="CY15" s="623"/>
      <c r="CZ15" s="624">
        <v>14.1</v>
      </c>
      <c r="DA15" s="624"/>
      <c r="DB15" s="624"/>
      <c r="DC15" s="624"/>
      <c r="DD15" s="630">
        <v>2391187</v>
      </c>
      <c r="DE15" s="622"/>
      <c r="DF15" s="622"/>
      <c r="DG15" s="622"/>
      <c r="DH15" s="622"/>
      <c r="DI15" s="622"/>
      <c r="DJ15" s="622"/>
      <c r="DK15" s="622"/>
      <c r="DL15" s="622"/>
      <c r="DM15" s="622"/>
      <c r="DN15" s="622"/>
      <c r="DO15" s="622"/>
      <c r="DP15" s="623"/>
      <c r="DQ15" s="630">
        <v>3530487</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228</v>
      </c>
      <c r="S16" s="622"/>
      <c r="T16" s="622"/>
      <c r="U16" s="622"/>
      <c r="V16" s="622"/>
      <c r="W16" s="622"/>
      <c r="X16" s="622"/>
      <c r="Y16" s="623"/>
      <c r="Z16" s="624" t="s">
        <v>228</v>
      </c>
      <c r="AA16" s="624"/>
      <c r="AB16" s="624"/>
      <c r="AC16" s="624"/>
      <c r="AD16" s="625" t="s">
        <v>228</v>
      </c>
      <c r="AE16" s="625"/>
      <c r="AF16" s="625"/>
      <c r="AG16" s="625"/>
      <c r="AH16" s="625"/>
      <c r="AI16" s="625"/>
      <c r="AJ16" s="625"/>
      <c r="AK16" s="625"/>
      <c r="AL16" s="626" t="s">
        <v>120</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120</v>
      </c>
      <c r="BH16" s="622"/>
      <c r="BI16" s="622"/>
      <c r="BJ16" s="622"/>
      <c r="BK16" s="622"/>
      <c r="BL16" s="622"/>
      <c r="BM16" s="622"/>
      <c r="BN16" s="623"/>
      <c r="BO16" s="624" t="s">
        <v>228</v>
      </c>
      <c r="BP16" s="624"/>
      <c r="BQ16" s="624"/>
      <c r="BR16" s="624"/>
      <c r="BS16" s="630" t="s">
        <v>228</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21698</v>
      </c>
      <c r="CS16" s="622"/>
      <c r="CT16" s="622"/>
      <c r="CU16" s="622"/>
      <c r="CV16" s="622"/>
      <c r="CW16" s="622"/>
      <c r="CX16" s="622"/>
      <c r="CY16" s="623"/>
      <c r="CZ16" s="624">
        <v>0.1</v>
      </c>
      <c r="DA16" s="624"/>
      <c r="DB16" s="624"/>
      <c r="DC16" s="624"/>
      <c r="DD16" s="630" t="s">
        <v>171</v>
      </c>
      <c r="DE16" s="622"/>
      <c r="DF16" s="622"/>
      <c r="DG16" s="622"/>
      <c r="DH16" s="622"/>
      <c r="DI16" s="622"/>
      <c r="DJ16" s="622"/>
      <c r="DK16" s="622"/>
      <c r="DL16" s="622"/>
      <c r="DM16" s="622"/>
      <c r="DN16" s="622"/>
      <c r="DO16" s="622"/>
      <c r="DP16" s="623"/>
      <c r="DQ16" s="630">
        <v>4368</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89281</v>
      </c>
      <c r="S17" s="622"/>
      <c r="T17" s="622"/>
      <c r="U17" s="622"/>
      <c r="V17" s="622"/>
      <c r="W17" s="622"/>
      <c r="X17" s="622"/>
      <c r="Y17" s="623"/>
      <c r="Z17" s="624">
        <v>0.2</v>
      </c>
      <c r="AA17" s="624"/>
      <c r="AB17" s="624"/>
      <c r="AC17" s="624"/>
      <c r="AD17" s="625">
        <v>89281</v>
      </c>
      <c r="AE17" s="625"/>
      <c r="AF17" s="625"/>
      <c r="AG17" s="625"/>
      <c r="AH17" s="625"/>
      <c r="AI17" s="625"/>
      <c r="AJ17" s="625"/>
      <c r="AK17" s="625"/>
      <c r="AL17" s="626">
        <v>0.4</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v>1200</v>
      </c>
      <c r="BH17" s="622"/>
      <c r="BI17" s="622"/>
      <c r="BJ17" s="622"/>
      <c r="BK17" s="622"/>
      <c r="BL17" s="622"/>
      <c r="BM17" s="622"/>
      <c r="BN17" s="623"/>
      <c r="BO17" s="624">
        <v>0</v>
      </c>
      <c r="BP17" s="624"/>
      <c r="BQ17" s="624"/>
      <c r="BR17" s="624"/>
      <c r="BS17" s="630" t="s">
        <v>228</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3992067</v>
      </c>
      <c r="CS17" s="622"/>
      <c r="CT17" s="622"/>
      <c r="CU17" s="622"/>
      <c r="CV17" s="622"/>
      <c r="CW17" s="622"/>
      <c r="CX17" s="622"/>
      <c r="CY17" s="623"/>
      <c r="CZ17" s="624">
        <v>9.6999999999999993</v>
      </c>
      <c r="DA17" s="624"/>
      <c r="DB17" s="624"/>
      <c r="DC17" s="624"/>
      <c r="DD17" s="630" t="s">
        <v>120</v>
      </c>
      <c r="DE17" s="622"/>
      <c r="DF17" s="622"/>
      <c r="DG17" s="622"/>
      <c r="DH17" s="622"/>
      <c r="DI17" s="622"/>
      <c r="DJ17" s="622"/>
      <c r="DK17" s="622"/>
      <c r="DL17" s="622"/>
      <c r="DM17" s="622"/>
      <c r="DN17" s="622"/>
      <c r="DO17" s="622"/>
      <c r="DP17" s="623"/>
      <c r="DQ17" s="630">
        <v>3900858</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3592753</v>
      </c>
      <c r="S18" s="622"/>
      <c r="T18" s="622"/>
      <c r="U18" s="622"/>
      <c r="V18" s="622"/>
      <c r="W18" s="622"/>
      <c r="X18" s="622"/>
      <c r="Y18" s="623"/>
      <c r="Z18" s="624">
        <v>8.4</v>
      </c>
      <c r="AA18" s="624"/>
      <c r="AB18" s="624"/>
      <c r="AC18" s="624"/>
      <c r="AD18" s="625">
        <v>2872072</v>
      </c>
      <c r="AE18" s="625"/>
      <c r="AF18" s="625"/>
      <c r="AG18" s="625"/>
      <c r="AH18" s="625"/>
      <c r="AI18" s="625"/>
      <c r="AJ18" s="625"/>
      <c r="AK18" s="625"/>
      <c r="AL18" s="626">
        <v>13.1</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171</v>
      </c>
      <c r="BH18" s="622"/>
      <c r="BI18" s="622"/>
      <c r="BJ18" s="622"/>
      <c r="BK18" s="622"/>
      <c r="BL18" s="622"/>
      <c r="BM18" s="622"/>
      <c r="BN18" s="623"/>
      <c r="BO18" s="624" t="s">
        <v>120</v>
      </c>
      <c r="BP18" s="624"/>
      <c r="BQ18" s="624"/>
      <c r="BR18" s="624"/>
      <c r="BS18" s="630" t="s">
        <v>120</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171</v>
      </c>
      <c r="CS18" s="622"/>
      <c r="CT18" s="622"/>
      <c r="CU18" s="622"/>
      <c r="CV18" s="622"/>
      <c r="CW18" s="622"/>
      <c r="CX18" s="622"/>
      <c r="CY18" s="623"/>
      <c r="CZ18" s="624" t="s">
        <v>228</v>
      </c>
      <c r="DA18" s="624"/>
      <c r="DB18" s="624"/>
      <c r="DC18" s="624"/>
      <c r="DD18" s="630" t="s">
        <v>228</v>
      </c>
      <c r="DE18" s="622"/>
      <c r="DF18" s="622"/>
      <c r="DG18" s="622"/>
      <c r="DH18" s="622"/>
      <c r="DI18" s="622"/>
      <c r="DJ18" s="622"/>
      <c r="DK18" s="622"/>
      <c r="DL18" s="622"/>
      <c r="DM18" s="622"/>
      <c r="DN18" s="622"/>
      <c r="DO18" s="622"/>
      <c r="DP18" s="623"/>
      <c r="DQ18" s="630" t="s">
        <v>228</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2872072</v>
      </c>
      <c r="S19" s="622"/>
      <c r="T19" s="622"/>
      <c r="U19" s="622"/>
      <c r="V19" s="622"/>
      <c r="W19" s="622"/>
      <c r="X19" s="622"/>
      <c r="Y19" s="623"/>
      <c r="Z19" s="624">
        <v>6.7</v>
      </c>
      <c r="AA19" s="624"/>
      <c r="AB19" s="624"/>
      <c r="AC19" s="624"/>
      <c r="AD19" s="625">
        <v>2872072</v>
      </c>
      <c r="AE19" s="625"/>
      <c r="AF19" s="625"/>
      <c r="AG19" s="625"/>
      <c r="AH19" s="625"/>
      <c r="AI19" s="625"/>
      <c r="AJ19" s="625"/>
      <c r="AK19" s="625"/>
      <c r="AL19" s="626">
        <v>13.1</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1009990</v>
      </c>
      <c r="BH19" s="622"/>
      <c r="BI19" s="622"/>
      <c r="BJ19" s="622"/>
      <c r="BK19" s="622"/>
      <c r="BL19" s="622"/>
      <c r="BM19" s="622"/>
      <c r="BN19" s="623"/>
      <c r="BO19" s="624">
        <v>5.9</v>
      </c>
      <c r="BP19" s="624"/>
      <c r="BQ19" s="624"/>
      <c r="BR19" s="624"/>
      <c r="BS19" s="630" t="s">
        <v>120</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228</v>
      </c>
      <c r="CS19" s="622"/>
      <c r="CT19" s="622"/>
      <c r="CU19" s="622"/>
      <c r="CV19" s="622"/>
      <c r="CW19" s="622"/>
      <c r="CX19" s="622"/>
      <c r="CY19" s="623"/>
      <c r="CZ19" s="624" t="s">
        <v>120</v>
      </c>
      <c r="DA19" s="624"/>
      <c r="DB19" s="624"/>
      <c r="DC19" s="624"/>
      <c r="DD19" s="630" t="s">
        <v>228</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720681</v>
      </c>
      <c r="S20" s="622"/>
      <c r="T20" s="622"/>
      <c r="U20" s="622"/>
      <c r="V20" s="622"/>
      <c r="W20" s="622"/>
      <c r="X20" s="622"/>
      <c r="Y20" s="623"/>
      <c r="Z20" s="624">
        <v>1.7</v>
      </c>
      <c r="AA20" s="624"/>
      <c r="AB20" s="624"/>
      <c r="AC20" s="624"/>
      <c r="AD20" s="625" t="s">
        <v>120</v>
      </c>
      <c r="AE20" s="625"/>
      <c r="AF20" s="625"/>
      <c r="AG20" s="625"/>
      <c r="AH20" s="625"/>
      <c r="AI20" s="625"/>
      <c r="AJ20" s="625"/>
      <c r="AK20" s="625"/>
      <c r="AL20" s="626" t="s">
        <v>120</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1009990</v>
      </c>
      <c r="BH20" s="622"/>
      <c r="BI20" s="622"/>
      <c r="BJ20" s="622"/>
      <c r="BK20" s="622"/>
      <c r="BL20" s="622"/>
      <c r="BM20" s="622"/>
      <c r="BN20" s="623"/>
      <c r="BO20" s="624">
        <v>5.9</v>
      </c>
      <c r="BP20" s="624"/>
      <c r="BQ20" s="624"/>
      <c r="BR20" s="624"/>
      <c r="BS20" s="630" t="s">
        <v>228</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41264034</v>
      </c>
      <c r="CS20" s="622"/>
      <c r="CT20" s="622"/>
      <c r="CU20" s="622"/>
      <c r="CV20" s="622"/>
      <c r="CW20" s="622"/>
      <c r="CX20" s="622"/>
      <c r="CY20" s="623"/>
      <c r="CZ20" s="624">
        <v>100</v>
      </c>
      <c r="DA20" s="624"/>
      <c r="DB20" s="624"/>
      <c r="DC20" s="624"/>
      <c r="DD20" s="630">
        <v>4983914</v>
      </c>
      <c r="DE20" s="622"/>
      <c r="DF20" s="622"/>
      <c r="DG20" s="622"/>
      <c r="DH20" s="622"/>
      <c r="DI20" s="622"/>
      <c r="DJ20" s="622"/>
      <c r="DK20" s="622"/>
      <c r="DL20" s="622"/>
      <c r="DM20" s="622"/>
      <c r="DN20" s="622"/>
      <c r="DO20" s="622"/>
      <c r="DP20" s="623"/>
      <c r="DQ20" s="630">
        <v>27104470</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228</v>
      </c>
      <c r="S21" s="622"/>
      <c r="T21" s="622"/>
      <c r="U21" s="622"/>
      <c r="V21" s="622"/>
      <c r="W21" s="622"/>
      <c r="X21" s="622"/>
      <c r="Y21" s="623"/>
      <c r="Z21" s="624" t="s">
        <v>228</v>
      </c>
      <c r="AA21" s="624"/>
      <c r="AB21" s="624"/>
      <c r="AC21" s="624"/>
      <c r="AD21" s="625" t="s">
        <v>228</v>
      </c>
      <c r="AE21" s="625"/>
      <c r="AF21" s="625"/>
      <c r="AG21" s="625"/>
      <c r="AH21" s="625"/>
      <c r="AI21" s="625"/>
      <c r="AJ21" s="625"/>
      <c r="AK21" s="625"/>
      <c r="AL21" s="626" t="s">
        <v>171</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t="s">
        <v>171</v>
      </c>
      <c r="BH21" s="622"/>
      <c r="BI21" s="622"/>
      <c r="BJ21" s="622"/>
      <c r="BK21" s="622"/>
      <c r="BL21" s="622"/>
      <c r="BM21" s="622"/>
      <c r="BN21" s="623"/>
      <c r="BO21" s="624" t="s">
        <v>228</v>
      </c>
      <c r="BP21" s="624"/>
      <c r="BQ21" s="624"/>
      <c r="BR21" s="624"/>
      <c r="BS21" s="630" t="s">
        <v>228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23394902</v>
      </c>
      <c r="S22" s="622"/>
      <c r="T22" s="622"/>
      <c r="U22" s="622"/>
      <c r="V22" s="622"/>
      <c r="W22" s="622"/>
      <c r="X22" s="622"/>
      <c r="Y22" s="623"/>
      <c r="Z22" s="624">
        <v>54.6</v>
      </c>
      <c r="AA22" s="624"/>
      <c r="AB22" s="624"/>
      <c r="AC22" s="624"/>
      <c r="AD22" s="625">
        <v>21664231</v>
      </c>
      <c r="AE22" s="625"/>
      <c r="AF22" s="625"/>
      <c r="AG22" s="625"/>
      <c r="AH22" s="625"/>
      <c r="AI22" s="625"/>
      <c r="AJ22" s="625"/>
      <c r="AK22" s="625"/>
      <c r="AL22" s="626">
        <v>98.8</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228</v>
      </c>
      <c r="BH22" s="622"/>
      <c r="BI22" s="622"/>
      <c r="BJ22" s="622"/>
      <c r="BK22" s="622"/>
      <c r="BL22" s="622"/>
      <c r="BM22" s="622"/>
      <c r="BN22" s="623"/>
      <c r="BO22" s="624" t="s">
        <v>228</v>
      </c>
      <c r="BP22" s="624"/>
      <c r="BQ22" s="624"/>
      <c r="BR22" s="624"/>
      <c r="BS22" s="630" t="s">
        <v>228</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16424</v>
      </c>
      <c r="S23" s="622"/>
      <c r="T23" s="622"/>
      <c r="U23" s="622"/>
      <c r="V23" s="622"/>
      <c r="W23" s="622"/>
      <c r="X23" s="622"/>
      <c r="Y23" s="623"/>
      <c r="Z23" s="624">
        <v>0</v>
      </c>
      <c r="AA23" s="624"/>
      <c r="AB23" s="624"/>
      <c r="AC23" s="624"/>
      <c r="AD23" s="625">
        <v>16424</v>
      </c>
      <c r="AE23" s="625"/>
      <c r="AF23" s="625"/>
      <c r="AG23" s="625"/>
      <c r="AH23" s="625"/>
      <c r="AI23" s="625"/>
      <c r="AJ23" s="625"/>
      <c r="AK23" s="625"/>
      <c r="AL23" s="626">
        <v>0.1</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1009990</v>
      </c>
      <c r="BH23" s="622"/>
      <c r="BI23" s="622"/>
      <c r="BJ23" s="622"/>
      <c r="BK23" s="622"/>
      <c r="BL23" s="622"/>
      <c r="BM23" s="622"/>
      <c r="BN23" s="623"/>
      <c r="BO23" s="624">
        <v>5.9</v>
      </c>
      <c r="BP23" s="624"/>
      <c r="BQ23" s="624"/>
      <c r="BR23" s="624"/>
      <c r="BS23" s="630" t="s">
        <v>228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564681</v>
      </c>
      <c r="S24" s="622"/>
      <c r="T24" s="622"/>
      <c r="U24" s="622"/>
      <c r="V24" s="622"/>
      <c r="W24" s="622"/>
      <c r="X24" s="622"/>
      <c r="Y24" s="623"/>
      <c r="Z24" s="624">
        <v>1.3</v>
      </c>
      <c r="AA24" s="624"/>
      <c r="AB24" s="624"/>
      <c r="AC24" s="624"/>
      <c r="AD24" s="625" t="s">
        <v>228</v>
      </c>
      <c r="AE24" s="625"/>
      <c r="AF24" s="625"/>
      <c r="AG24" s="625"/>
      <c r="AH24" s="625"/>
      <c r="AI24" s="625"/>
      <c r="AJ24" s="625"/>
      <c r="AK24" s="625"/>
      <c r="AL24" s="626" t="s">
        <v>228</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228</v>
      </c>
      <c r="BH24" s="622"/>
      <c r="BI24" s="622"/>
      <c r="BJ24" s="622"/>
      <c r="BK24" s="622"/>
      <c r="BL24" s="622"/>
      <c r="BM24" s="622"/>
      <c r="BN24" s="623"/>
      <c r="BO24" s="624" t="s">
        <v>120</v>
      </c>
      <c r="BP24" s="624"/>
      <c r="BQ24" s="624"/>
      <c r="BR24" s="624"/>
      <c r="BS24" s="630" t="s">
        <v>120</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21365768</v>
      </c>
      <c r="CS24" s="611"/>
      <c r="CT24" s="611"/>
      <c r="CU24" s="611"/>
      <c r="CV24" s="611"/>
      <c r="CW24" s="611"/>
      <c r="CX24" s="611"/>
      <c r="CY24" s="612"/>
      <c r="CZ24" s="615">
        <v>51.8</v>
      </c>
      <c r="DA24" s="616"/>
      <c r="DB24" s="616"/>
      <c r="DC24" s="635"/>
      <c r="DD24" s="654">
        <v>13350127</v>
      </c>
      <c r="DE24" s="611"/>
      <c r="DF24" s="611"/>
      <c r="DG24" s="611"/>
      <c r="DH24" s="611"/>
      <c r="DI24" s="611"/>
      <c r="DJ24" s="611"/>
      <c r="DK24" s="612"/>
      <c r="DL24" s="654">
        <v>13308640</v>
      </c>
      <c r="DM24" s="611"/>
      <c r="DN24" s="611"/>
      <c r="DO24" s="611"/>
      <c r="DP24" s="611"/>
      <c r="DQ24" s="611"/>
      <c r="DR24" s="611"/>
      <c r="DS24" s="611"/>
      <c r="DT24" s="611"/>
      <c r="DU24" s="611"/>
      <c r="DV24" s="612"/>
      <c r="DW24" s="615">
        <v>56.6</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510341</v>
      </c>
      <c r="S25" s="622"/>
      <c r="T25" s="622"/>
      <c r="U25" s="622"/>
      <c r="V25" s="622"/>
      <c r="W25" s="622"/>
      <c r="X25" s="622"/>
      <c r="Y25" s="623"/>
      <c r="Z25" s="624">
        <v>1.2</v>
      </c>
      <c r="AA25" s="624"/>
      <c r="AB25" s="624"/>
      <c r="AC25" s="624"/>
      <c r="AD25" s="625">
        <v>56972</v>
      </c>
      <c r="AE25" s="625"/>
      <c r="AF25" s="625"/>
      <c r="AG25" s="625"/>
      <c r="AH25" s="625"/>
      <c r="AI25" s="625"/>
      <c r="AJ25" s="625"/>
      <c r="AK25" s="625"/>
      <c r="AL25" s="626">
        <v>0.3</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228</v>
      </c>
      <c r="BH25" s="622"/>
      <c r="BI25" s="622"/>
      <c r="BJ25" s="622"/>
      <c r="BK25" s="622"/>
      <c r="BL25" s="622"/>
      <c r="BM25" s="622"/>
      <c r="BN25" s="623"/>
      <c r="BO25" s="624" t="s">
        <v>120</v>
      </c>
      <c r="BP25" s="624"/>
      <c r="BQ25" s="624"/>
      <c r="BR25" s="624"/>
      <c r="BS25" s="630" t="s">
        <v>228</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6613116</v>
      </c>
      <c r="CS25" s="657"/>
      <c r="CT25" s="657"/>
      <c r="CU25" s="657"/>
      <c r="CV25" s="657"/>
      <c r="CW25" s="657"/>
      <c r="CX25" s="657"/>
      <c r="CY25" s="658"/>
      <c r="CZ25" s="626">
        <v>16</v>
      </c>
      <c r="DA25" s="655"/>
      <c r="DB25" s="655"/>
      <c r="DC25" s="659"/>
      <c r="DD25" s="630">
        <v>6052074</v>
      </c>
      <c r="DE25" s="657"/>
      <c r="DF25" s="657"/>
      <c r="DG25" s="657"/>
      <c r="DH25" s="657"/>
      <c r="DI25" s="657"/>
      <c r="DJ25" s="657"/>
      <c r="DK25" s="658"/>
      <c r="DL25" s="630">
        <v>6026924</v>
      </c>
      <c r="DM25" s="657"/>
      <c r="DN25" s="657"/>
      <c r="DO25" s="657"/>
      <c r="DP25" s="657"/>
      <c r="DQ25" s="657"/>
      <c r="DR25" s="657"/>
      <c r="DS25" s="657"/>
      <c r="DT25" s="657"/>
      <c r="DU25" s="657"/>
      <c r="DV25" s="658"/>
      <c r="DW25" s="626">
        <v>25.6</v>
      </c>
      <c r="DX25" s="655"/>
      <c r="DY25" s="655"/>
      <c r="DZ25" s="655"/>
      <c r="EA25" s="655"/>
      <c r="EB25" s="655"/>
      <c r="EC25" s="656"/>
    </row>
    <row r="26" spans="2:133" ht="11.25" customHeight="1" x14ac:dyDescent="0.15">
      <c r="B26" s="618" t="s">
        <v>289</v>
      </c>
      <c r="C26" s="619"/>
      <c r="D26" s="619"/>
      <c r="E26" s="619"/>
      <c r="F26" s="619"/>
      <c r="G26" s="619"/>
      <c r="H26" s="619"/>
      <c r="I26" s="619"/>
      <c r="J26" s="619"/>
      <c r="K26" s="619"/>
      <c r="L26" s="619"/>
      <c r="M26" s="619"/>
      <c r="N26" s="619"/>
      <c r="O26" s="619"/>
      <c r="P26" s="619"/>
      <c r="Q26" s="620"/>
      <c r="R26" s="621">
        <v>258796</v>
      </c>
      <c r="S26" s="622"/>
      <c r="T26" s="622"/>
      <c r="U26" s="622"/>
      <c r="V26" s="622"/>
      <c r="W26" s="622"/>
      <c r="X26" s="622"/>
      <c r="Y26" s="623"/>
      <c r="Z26" s="624">
        <v>0.6</v>
      </c>
      <c r="AA26" s="624"/>
      <c r="AB26" s="624"/>
      <c r="AC26" s="624"/>
      <c r="AD26" s="625" t="s">
        <v>120</v>
      </c>
      <c r="AE26" s="625"/>
      <c r="AF26" s="625"/>
      <c r="AG26" s="625"/>
      <c r="AH26" s="625"/>
      <c r="AI26" s="625"/>
      <c r="AJ26" s="625"/>
      <c r="AK26" s="625"/>
      <c r="AL26" s="626" t="s">
        <v>120</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120</v>
      </c>
      <c r="BH26" s="622"/>
      <c r="BI26" s="622"/>
      <c r="BJ26" s="622"/>
      <c r="BK26" s="622"/>
      <c r="BL26" s="622"/>
      <c r="BM26" s="622"/>
      <c r="BN26" s="623"/>
      <c r="BO26" s="624" t="s">
        <v>228</v>
      </c>
      <c r="BP26" s="624"/>
      <c r="BQ26" s="624"/>
      <c r="BR26" s="624"/>
      <c r="BS26" s="630" t="s">
        <v>228</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4363645</v>
      </c>
      <c r="CS26" s="622"/>
      <c r="CT26" s="622"/>
      <c r="CU26" s="622"/>
      <c r="CV26" s="622"/>
      <c r="CW26" s="622"/>
      <c r="CX26" s="622"/>
      <c r="CY26" s="623"/>
      <c r="CZ26" s="626">
        <v>10.6</v>
      </c>
      <c r="DA26" s="655"/>
      <c r="DB26" s="655"/>
      <c r="DC26" s="659"/>
      <c r="DD26" s="630">
        <v>3957778</v>
      </c>
      <c r="DE26" s="622"/>
      <c r="DF26" s="622"/>
      <c r="DG26" s="622"/>
      <c r="DH26" s="622"/>
      <c r="DI26" s="622"/>
      <c r="DJ26" s="622"/>
      <c r="DK26" s="623"/>
      <c r="DL26" s="630" t="s">
        <v>171</v>
      </c>
      <c r="DM26" s="622"/>
      <c r="DN26" s="622"/>
      <c r="DO26" s="622"/>
      <c r="DP26" s="622"/>
      <c r="DQ26" s="622"/>
      <c r="DR26" s="622"/>
      <c r="DS26" s="622"/>
      <c r="DT26" s="622"/>
      <c r="DU26" s="622"/>
      <c r="DV26" s="623"/>
      <c r="DW26" s="626" t="s">
        <v>120</v>
      </c>
      <c r="DX26" s="655"/>
      <c r="DY26" s="655"/>
      <c r="DZ26" s="655"/>
      <c r="EA26" s="655"/>
      <c r="EB26" s="655"/>
      <c r="EC26" s="656"/>
    </row>
    <row r="27" spans="2:133" ht="11.25" customHeight="1" x14ac:dyDescent="0.15">
      <c r="B27" s="618" t="s">
        <v>292</v>
      </c>
      <c r="C27" s="619"/>
      <c r="D27" s="619"/>
      <c r="E27" s="619"/>
      <c r="F27" s="619"/>
      <c r="G27" s="619"/>
      <c r="H27" s="619"/>
      <c r="I27" s="619"/>
      <c r="J27" s="619"/>
      <c r="K27" s="619"/>
      <c r="L27" s="619"/>
      <c r="M27" s="619"/>
      <c r="N27" s="619"/>
      <c r="O27" s="619"/>
      <c r="P27" s="619"/>
      <c r="Q27" s="620"/>
      <c r="R27" s="621">
        <v>6150413</v>
      </c>
      <c r="S27" s="622"/>
      <c r="T27" s="622"/>
      <c r="U27" s="622"/>
      <c r="V27" s="622"/>
      <c r="W27" s="622"/>
      <c r="X27" s="622"/>
      <c r="Y27" s="623"/>
      <c r="Z27" s="624">
        <v>14.3</v>
      </c>
      <c r="AA27" s="624"/>
      <c r="AB27" s="624"/>
      <c r="AC27" s="624"/>
      <c r="AD27" s="625" t="s">
        <v>120</v>
      </c>
      <c r="AE27" s="625"/>
      <c r="AF27" s="625"/>
      <c r="AG27" s="625"/>
      <c r="AH27" s="625"/>
      <c r="AI27" s="625"/>
      <c r="AJ27" s="625"/>
      <c r="AK27" s="625"/>
      <c r="AL27" s="626" t="s">
        <v>171</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16977283</v>
      </c>
      <c r="BH27" s="622"/>
      <c r="BI27" s="622"/>
      <c r="BJ27" s="622"/>
      <c r="BK27" s="622"/>
      <c r="BL27" s="622"/>
      <c r="BM27" s="622"/>
      <c r="BN27" s="623"/>
      <c r="BO27" s="624">
        <v>100</v>
      </c>
      <c r="BP27" s="624"/>
      <c r="BQ27" s="624"/>
      <c r="BR27" s="624"/>
      <c r="BS27" s="630">
        <v>243673</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10760585</v>
      </c>
      <c r="CS27" s="657"/>
      <c r="CT27" s="657"/>
      <c r="CU27" s="657"/>
      <c r="CV27" s="657"/>
      <c r="CW27" s="657"/>
      <c r="CX27" s="657"/>
      <c r="CY27" s="658"/>
      <c r="CZ27" s="626">
        <v>26.1</v>
      </c>
      <c r="DA27" s="655"/>
      <c r="DB27" s="655"/>
      <c r="DC27" s="659"/>
      <c r="DD27" s="630">
        <v>3397195</v>
      </c>
      <c r="DE27" s="657"/>
      <c r="DF27" s="657"/>
      <c r="DG27" s="657"/>
      <c r="DH27" s="657"/>
      <c r="DI27" s="657"/>
      <c r="DJ27" s="657"/>
      <c r="DK27" s="658"/>
      <c r="DL27" s="630">
        <v>3396828</v>
      </c>
      <c r="DM27" s="657"/>
      <c r="DN27" s="657"/>
      <c r="DO27" s="657"/>
      <c r="DP27" s="657"/>
      <c r="DQ27" s="657"/>
      <c r="DR27" s="657"/>
      <c r="DS27" s="657"/>
      <c r="DT27" s="657"/>
      <c r="DU27" s="657"/>
      <c r="DV27" s="658"/>
      <c r="DW27" s="626">
        <v>14.4</v>
      </c>
      <c r="DX27" s="655"/>
      <c r="DY27" s="655"/>
      <c r="DZ27" s="655"/>
      <c r="EA27" s="655"/>
      <c r="EB27" s="655"/>
      <c r="EC27" s="656"/>
    </row>
    <row r="28" spans="2:133" ht="11.25" customHeight="1" x14ac:dyDescent="0.15">
      <c r="B28" s="663" t="s">
        <v>295</v>
      </c>
      <c r="C28" s="664"/>
      <c r="D28" s="664"/>
      <c r="E28" s="664"/>
      <c r="F28" s="664"/>
      <c r="G28" s="664"/>
      <c r="H28" s="664"/>
      <c r="I28" s="664"/>
      <c r="J28" s="664"/>
      <c r="K28" s="664"/>
      <c r="L28" s="664"/>
      <c r="M28" s="664"/>
      <c r="N28" s="664"/>
      <c r="O28" s="664"/>
      <c r="P28" s="664"/>
      <c r="Q28" s="665"/>
      <c r="R28" s="621">
        <v>178937</v>
      </c>
      <c r="S28" s="622"/>
      <c r="T28" s="622"/>
      <c r="U28" s="622"/>
      <c r="V28" s="622"/>
      <c r="W28" s="622"/>
      <c r="X28" s="622"/>
      <c r="Y28" s="623"/>
      <c r="Z28" s="624">
        <v>0.4</v>
      </c>
      <c r="AA28" s="624"/>
      <c r="AB28" s="624"/>
      <c r="AC28" s="624"/>
      <c r="AD28" s="625">
        <v>178937</v>
      </c>
      <c r="AE28" s="625"/>
      <c r="AF28" s="625"/>
      <c r="AG28" s="625"/>
      <c r="AH28" s="625"/>
      <c r="AI28" s="625"/>
      <c r="AJ28" s="625"/>
      <c r="AK28" s="625"/>
      <c r="AL28" s="626">
        <v>0.8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3992067</v>
      </c>
      <c r="CS28" s="622"/>
      <c r="CT28" s="622"/>
      <c r="CU28" s="622"/>
      <c r="CV28" s="622"/>
      <c r="CW28" s="622"/>
      <c r="CX28" s="622"/>
      <c r="CY28" s="623"/>
      <c r="CZ28" s="626">
        <v>9.6999999999999993</v>
      </c>
      <c r="DA28" s="655"/>
      <c r="DB28" s="655"/>
      <c r="DC28" s="659"/>
      <c r="DD28" s="630">
        <v>3900858</v>
      </c>
      <c r="DE28" s="622"/>
      <c r="DF28" s="622"/>
      <c r="DG28" s="622"/>
      <c r="DH28" s="622"/>
      <c r="DI28" s="622"/>
      <c r="DJ28" s="622"/>
      <c r="DK28" s="623"/>
      <c r="DL28" s="630">
        <v>3884888</v>
      </c>
      <c r="DM28" s="622"/>
      <c r="DN28" s="622"/>
      <c r="DO28" s="622"/>
      <c r="DP28" s="622"/>
      <c r="DQ28" s="622"/>
      <c r="DR28" s="622"/>
      <c r="DS28" s="622"/>
      <c r="DT28" s="622"/>
      <c r="DU28" s="622"/>
      <c r="DV28" s="623"/>
      <c r="DW28" s="626">
        <v>16.5</v>
      </c>
      <c r="DX28" s="655"/>
      <c r="DY28" s="655"/>
      <c r="DZ28" s="655"/>
      <c r="EA28" s="655"/>
      <c r="EB28" s="655"/>
      <c r="EC28" s="656"/>
    </row>
    <row r="29" spans="2:133" ht="11.25" customHeight="1" x14ac:dyDescent="0.15">
      <c r="B29" s="618" t="s">
        <v>297</v>
      </c>
      <c r="C29" s="619"/>
      <c r="D29" s="619"/>
      <c r="E29" s="619"/>
      <c r="F29" s="619"/>
      <c r="G29" s="619"/>
      <c r="H29" s="619"/>
      <c r="I29" s="619"/>
      <c r="J29" s="619"/>
      <c r="K29" s="619"/>
      <c r="L29" s="619"/>
      <c r="M29" s="619"/>
      <c r="N29" s="619"/>
      <c r="O29" s="619"/>
      <c r="P29" s="619"/>
      <c r="Q29" s="620"/>
      <c r="R29" s="621">
        <v>3416017</v>
      </c>
      <c r="S29" s="622"/>
      <c r="T29" s="622"/>
      <c r="U29" s="622"/>
      <c r="V29" s="622"/>
      <c r="W29" s="622"/>
      <c r="X29" s="622"/>
      <c r="Y29" s="623"/>
      <c r="Z29" s="624">
        <v>8</v>
      </c>
      <c r="AA29" s="624"/>
      <c r="AB29" s="624"/>
      <c r="AC29" s="624"/>
      <c r="AD29" s="625" t="s">
        <v>120</v>
      </c>
      <c r="AE29" s="625"/>
      <c r="AF29" s="625"/>
      <c r="AG29" s="625"/>
      <c r="AH29" s="625"/>
      <c r="AI29" s="625"/>
      <c r="AJ29" s="625"/>
      <c r="AK29" s="625"/>
      <c r="AL29" s="626" t="s">
        <v>228</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3991980</v>
      </c>
      <c r="CS29" s="657"/>
      <c r="CT29" s="657"/>
      <c r="CU29" s="657"/>
      <c r="CV29" s="657"/>
      <c r="CW29" s="657"/>
      <c r="CX29" s="657"/>
      <c r="CY29" s="658"/>
      <c r="CZ29" s="626">
        <v>9.6999999999999993</v>
      </c>
      <c r="DA29" s="655"/>
      <c r="DB29" s="655"/>
      <c r="DC29" s="659"/>
      <c r="DD29" s="630">
        <v>3900771</v>
      </c>
      <c r="DE29" s="657"/>
      <c r="DF29" s="657"/>
      <c r="DG29" s="657"/>
      <c r="DH29" s="657"/>
      <c r="DI29" s="657"/>
      <c r="DJ29" s="657"/>
      <c r="DK29" s="658"/>
      <c r="DL29" s="630">
        <v>3884801</v>
      </c>
      <c r="DM29" s="657"/>
      <c r="DN29" s="657"/>
      <c r="DO29" s="657"/>
      <c r="DP29" s="657"/>
      <c r="DQ29" s="657"/>
      <c r="DR29" s="657"/>
      <c r="DS29" s="657"/>
      <c r="DT29" s="657"/>
      <c r="DU29" s="657"/>
      <c r="DV29" s="658"/>
      <c r="DW29" s="626">
        <v>16.5</v>
      </c>
      <c r="DX29" s="655"/>
      <c r="DY29" s="655"/>
      <c r="DZ29" s="655"/>
      <c r="EA29" s="655"/>
      <c r="EB29" s="655"/>
      <c r="EC29" s="656"/>
    </row>
    <row r="30" spans="2:133" ht="11.25" customHeight="1" x14ac:dyDescent="0.15">
      <c r="B30" s="618" t="s">
        <v>302</v>
      </c>
      <c r="C30" s="619"/>
      <c r="D30" s="619"/>
      <c r="E30" s="619"/>
      <c r="F30" s="619"/>
      <c r="G30" s="619"/>
      <c r="H30" s="619"/>
      <c r="I30" s="619"/>
      <c r="J30" s="619"/>
      <c r="K30" s="619"/>
      <c r="L30" s="619"/>
      <c r="M30" s="619"/>
      <c r="N30" s="619"/>
      <c r="O30" s="619"/>
      <c r="P30" s="619"/>
      <c r="Q30" s="620"/>
      <c r="R30" s="621">
        <v>81713</v>
      </c>
      <c r="S30" s="622"/>
      <c r="T30" s="622"/>
      <c r="U30" s="622"/>
      <c r="V30" s="622"/>
      <c r="W30" s="622"/>
      <c r="X30" s="622"/>
      <c r="Y30" s="623"/>
      <c r="Z30" s="624">
        <v>0.2</v>
      </c>
      <c r="AA30" s="624"/>
      <c r="AB30" s="624"/>
      <c r="AC30" s="624"/>
      <c r="AD30" s="625">
        <v>21673</v>
      </c>
      <c r="AE30" s="625"/>
      <c r="AF30" s="625"/>
      <c r="AG30" s="625"/>
      <c r="AH30" s="625"/>
      <c r="AI30" s="625"/>
      <c r="AJ30" s="625"/>
      <c r="AK30" s="625"/>
      <c r="AL30" s="626">
        <v>0.1</v>
      </c>
      <c r="AM30" s="627"/>
      <c r="AN30" s="627"/>
      <c r="AO30" s="628"/>
      <c r="AP30" s="669" t="s">
        <v>303</v>
      </c>
      <c r="AQ30" s="670"/>
      <c r="AR30" s="670"/>
      <c r="AS30" s="670"/>
      <c r="AT30" s="675" t="s">
        <v>304</v>
      </c>
      <c r="AU30" s="210"/>
      <c r="AV30" s="210"/>
      <c r="AW30" s="210"/>
      <c r="AX30" s="607" t="s">
        <v>180</v>
      </c>
      <c r="AY30" s="608"/>
      <c r="AZ30" s="608"/>
      <c r="BA30" s="608"/>
      <c r="BB30" s="608"/>
      <c r="BC30" s="608"/>
      <c r="BD30" s="608"/>
      <c r="BE30" s="608"/>
      <c r="BF30" s="609"/>
      <c r="BG30" s="681">
        <v>99.2</v>
      </c>
      <c r="BH30" s="682"/>
      <c r="BI30" s="682"/>
      <c r="BJ30" s="682"/>
      <c r="BK30" s="682"/>
      <c r="BL30" s="682"/>
      <c r="BM30" s="616">
        <v>97.4</v>
      </c>
      <c r="BN30" s="682"/>
      <c r="BO30" s="682"/>
      <c r="BP30" s="682"/>
      <c r="BQ30" s="683"/>
      <c r="BR30" s="681">
        <v>99.2</v>
      </c>
      <c r="BS30" s="682"/>
      <c r="BT30" s="682"/>
      <c r="BU30" s="682"/>
      <c r="BV30" s="682"/>
      <c r="BW30" s="682"/>
      <c r="BX30" s="616">
        <v>96.6</v>
      </c>
      <c r="BY30" s="682"/>
      <c r="BZ30" s="682"/>
      <c r="CA30" s="682"/>
      <c r="CB30" s="683"/>
      <c r="CD30" s="686"/>
      <c r="CE30" s="687"/>
      <c r="CF30" s="636" t="s">
        <v>305</v>
      </c>
      <c r="CG30" s="637"/>
      <c r="CH30" s="637"/>
      <c r="CI30" s="637"/>
      <c r="CJ30" s="637"/>
      <c r="CK30" s="637"/>
      <c r="CL30" s="637"/>
      <c r="CM30" s="637"/>
      <c r="CN30" s="637"/>
      <c r="CO30" s="637"/>
      <c r="CP30" s="637"/>
      <c r="CQ30" s="638"/>
      <c r="CR30" s="621">
        <v>3684661</v>
      </c>
      <c r="CS30" s="622"/>
      <c r="CT30" s="622"/>
      <c r="CU30" s="622"/>
      <c r="CV30" s="622"/>
      <c r="CW30" s="622"/>
      <c r="CX30" s="622"/>
      <c r="CY30" s="623"/>
      <c r="CZ30" s="626">
        <v>8.9</v>
      </c>
      <c r="DA30" s="655"/>
      <c r="DB30" s="655"/>
      <c r="DC30" s="659"/>
      <c r="DD30" s="630">
        <v>3604564</v>
      </c>
      <c r="DE30" s="622"/>
      <c r="DF30" s="622"/>
      <c r="DG30" s="622"/>
      <c r="DH30" s="622"/>
      <c r="DI30" s="622"/>
      <c r="DJ30" s="622"/>
      <c r="DK30" s="623"/>
      <c r="DL30" s="630">
        <v>3588594</v>
      </c>
      <c r="DM30" s="622"/>
      <c r="DN30" s="622"/>
      <c r="DO30" s="622"/>
      <c r="DP30" s="622"/>
      <c r="DQ30" s="622"/>
      <c r="DR30" s="622"/>
      <c r="DS30" s="622"/>
      <c r="DT30" s="622"/>
      <c r="DU30" s="622"/>
      <c r="DV30" s="623"/>
      <c r="DW30" s="626">
        <v>15.3</v>
      </c>
      <c r="DX30" s="655"/>
      <c r="DY30" s="655"/>
      <c r="DZ30" s="655"/>
      <c r="EA30" s="655"/>
      <c r="EB30" s="655"/>
      <c r="EC30" s="656"/>
    </row>
    <row r="31" spans="2:133" ht="11.25" customHeight="1" x14ac:dyDescent="0.15">
      <c r="B31" s="618" t="s">
        <v>306</v>
      </c>
      <c r="C31" s="619"/>
      <c r="D31" s="619"/>
      <c r="E31" s="619"/>
      <c r="F31" s="619"/>
      <c r="G31" s="619"/>
      <c r="H31" s="619"/>
      <c r="I31" s="619"/>
      <c r="J31" s="619"/>
      <c r="K31" s="619"/>
      <c r="L31" s="619"/>
      <c r="M31" s="619"/>
      <c r="N31" s="619"/>
      <c r="O31" s="619"/>
      <c r="P31" s="619"/>
      <c r="Q31" s="620"/>
      <c r="R31" s="621">
        <v>30293</v>
      </c>
      <c r="S31" s="622"/>
      <c r="T31" s="622"/>
      <c r="U31" s="622"/>
      <c r="V31" s="622"/>
      <c r="W31" s="622"/>
      <c r="X31" s="622"/>
      <c r="Y31" s="623"/>
      <c r="Z31" s="624">
        <v>0.1</v>
      </c>
      <c r="AA31" s="624"/>
      <c r="AB31" s="624"/>
      <c r="AC31" s="624"/>
      <c r="AD31" s="625" t="s">
        <v>120</v>
      </c>
      <c r="AE31" s="625"/>
      <c r="AF31" s="625"/>
      <c r="AG31" s="625"/>
      <c r="AH31" s="625"/>
      <c r="AI31" s="625"/>
      <c r="AJ31" s="625"/>
      <c r="AK31" s="625"/>
      <c r="AL31" s="626" t="s">
        <v>228</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99.2</v>
      </c>
      <c r="BH31" s="657"/>
      <c r="BI31" s="657"/>
      <c r="BJ31" s="657"/>
      <c r="BK31" s="657"/>
      <c r="BL31" s="657"/>
      <c r="BM31" s="627">
        <v>98</v>
      </c>
      <c r="BN31" s="679"/>
      <c r="BO31" s="679"/>
      <c r="BP31" s="679"/>
      <c r="BQ31" s="680"/>
      <c r="BR31" s="678">
        <v>99.3</v>
      </c>
      <c r="BS31" s="657"/>
      <c r="BT31" s="657"/>
      <c r="BU31" s="657"/>
      <c r="BV31" s="657"/>
      <c r="BW31" s="657"/>
      <c r="BX31" s="627">
        <v>98.1</v>
      </c>
      <c r="BY31" s="679"/>
      <c r="BZ31" s="679"/>
      <c r="CA31" s="679"/>
      <c r="CB31" s="680"/>
      <c r="CD31" s="686"/>
      <c r="CE31" s="687"/>
      <c r="CF31" s="636" t="s">
        <v>309</v>
      </c>
      <c r="CG31" s="637"/>
      <c r="CH31" s="637"/>
      <c r="CI31" s="637"/>
      <c r="CJ31" s="637"/>
      <c r="CK31" s="637"/>
      <c r="CL31" s="637"/>
      <c r="CM31" s="637"/>
      <c r="CN31" s="637"/>
      <c r="CO31" s="637"/>
      <c r="CP31" s="637"/>
      <c r="CQ31" s="638"/>
      <c r="CR31" s="621">
        <v>307319</v>
      </c>
      <c r="CS31" s="657"/>
      <c r="CT31" s="657"/>
      <c r="CU31" s="657"/>
      <c r="CV31" s="657"/>
      <c r="CW31" s="657"/>
      <c r="CX31" s="657"/>
      <c r="CY31" s="658"/>
      <c r="CZ31" s="626">
        <v>0.7</v>
      </c>
      <c r="DA31" s="655"/>
      <c r="DB31" s="655"/>
      <c r="DC31" s="659"/>
      <c r="DD31" s="630">
        <v>296207</v>
      </c>
      <c r="DE31" s="657"/>
      <c r="DF31" s="657"/>
      <c r="DG31" s="657"/>
      <c r="DH31" s="657"/>
      <c r="DI31" s="657"/>
      <c r="DJ31" s="657"/>
      <c r="DK31" s="658"/>
      <c r="DL31" s="630">
        <v>296207</v>
      </c>
      <c r="DM31" s="657"/>
      <c r="DN31" s="657"/>
      <c r="DO31" s="657"/>
      <c r="DP31" s="657"/>
      <c r="DQ31" s="657"/>
      <c r="DR31" s="657"/>
      <c r="DS31" s="657"/>
      <c r="DT31" s="657"/>
      <c r="DU31" s="657"/>
      <c r="DV31" s="658"/>
      <c r="DW31" s="626">
        <v>1.3</v>
      </c>
      <c r="DX31" s="655"/>
      <c r="DY31" s="655"/>
      <c r="DZ31" s="655"/>
      <c r="EA31" s="655"/>
      <c r="EB31" s="655"/>
      <c r="EC31" s="656"/>
    </row>
    <row r="32" spans="2:133" ht="11.25" customHeight="1" x14ac:dyDescent="0.15">
      <c r="B32" s="618" t="s">
        <v>310</v>
      </c>
      <c r="C32" s="619"/>
      <c r="D32" s="619"/>
      <c r="E32" s="619"/>
      <c r="F32" s="619"/>
      <c r="G32" s="619"/>
      <c r="H32" s="619"/>
      <c r="I32" s="619"/>
      <c r="J32" s="619"/>
      <c r="K32" s="619"/>
      <c r="L32" s="619"/>
      <c r="M32" s="619"/>
      <c r="N32" s="619"/>
      <c r="O32" s="619"/>
      <c r="P32" s="619"/>
      <c r="Q32" s="620"/>
      <c r="R32" s="621">
        <v>2064999</v>
      </c>
      <c r="S32" s="622"/>
      <c r="T32" s="622"/>
      <c r="U32" s="622"/>
      <c r="V32" s="622"/>
      <c r="W32" s="622"/>
      <c r="X32" s="622"/>
      <c r="Y32" s="623"/>
      <c r="Z32" s="624">
        <v>4.8</v>
      </c>
      <c r="AA32" s="624"/>
      <c r="AB32" s="624"/>
      <c r="AC32" s="624"/>
      <c r="AD32" s="625" t="s">
        <v>228</v>
      </c>
      <c r="AE32" s="625"/>
      <c r="AF32" s="625"/>
      <c r="AG32" s="625"/>
      <c r="AH32" s="625"/>
      <c r="AI32" s="625"/>
      <c r="AJ32" s="625"/>
      <c r="AK32" s="625"/>
      <c r="AL32" s="626" t="s">
        <v>228</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99.2</v>
      </c>
      <c r="BH32" s="691"/>
      <c r="BI32" s="691"/>
      <c r="BJ32" s="691"/>
      <c r="BK32" s="691"/>
      <c r="BL32" s="691"/>
      <c r="BM32" s="692">
        <v>96.9</v>
      </c>
      <c r="BN32" s="691"/>
      <c r="BO32" s="691"/>
      <c r="BP32" s="691"/>
      <c r="BQ32" s="693"/>
      <c r="BR32" s="690">
        <v>99.1</v>
      </c>
      <c r="BS32" s="691"/>
      <c r="BT32" s="691"/>
      <c r="BU32" s="691"/>
      <c r="BV32" s="691"/>
      <c r="BW32" s="691"/>
      <c r="BX32" s="692">
        <v>95</v>
      </c>
      <c r="BY32" s="691"/>
      <c r="BZ32" s="691"/>
      <c r="CA32" s="691"/>
      <c r="CB32" s="693"/>
      <c r="CD32" s="688"/>
      <c r="CE32" s="689"/>
      <c r="CF32" s="636" t="s">
        <v>312</v>
      </c>
      <c r="CG32" s="637"/>
      <c r="CH32" s="637"/>
      <c r="CI32" s="637"/>
      <c r="CJ32" s="637"/>
      <c r="CK32" s="637"/>
      <c r="CL32" s="637"/>
      <c r="CM32" s="637"/>
      <c r="CN32" s="637"/>
      <c r="CO32" s="637"/>
      <c r="CP32" s="637"/>
      <c r="CQ32" s="638"/>
      <c r="CR32" s="621">
        <v>87</v>
      </c>
      <c r="CS32" s="622"/>
      <c r="CT32" s="622"/>
      <c r="CU32" s="622"/>
      <c r="CV32" s="622"/>
      <c r="CW32" s="622"/>
      <c r="CX32" s="622"/>
      <c r="CY32" s="623"/>
      <c r="CZ32" s="626">
        <v>0</v>
      </c>
      <c r="DA32" s="655"/>
      <c r="DB32" s="655"/>
      <c r="DC32" s="659"/>
      <c r="DD32" s="630">
        <v>87</v>
      </c>
      <c r="DE32" s="622"/>
      <c r="DF32" s="622"/>
      <c r="DG32" s="622"/>
      <c r="DH32" s="622"/>
      <c r="DI32" s="622"/>
      <c r="DJ32" s="622"/>
      <c r="DK32" s="623"/>
      <c r="DL32" s="630">
        <v>87</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313</v>
      </c>
      <c r="C33" s="619"/>
      <c r="D33" s="619"/>
      <c r="E33" s="619"/>
      <c r="F33" s="619"/>
      <c r="G33" s="619"/>
      <c r="H33" s="619"/>
      <c r="I33" s="619"/>
      <c r="J33" s="619"/>
      <c r="K33" s="619"/>
      <c r="L33" s="619"/>
      <c r="M33" s="619"/>
      <c r="N33" s="619"/>
      <c r="O33" s="619"/>
      <c r="P33" s="619"/>
      <c r="Q33" s="620"/>
      <c r="R33" s="621">
        <v>1560704</v>
      </c>
      <c r="S33" s="622"/>
      <c r="T33" s="622"/>
      <c r="U33" s="622"/>
      <c r="V33" s="622"/>
      <c r="W33" s="622"/>
      <c r="X33" s="622"/>
      <c r="Y33" s="623"/>
      <c r="Z33" s="624">
        <v>3.6</v>
      </c>
      <c r="AA33" s="624"/>
      <c r="AB33" s="624"/>
      <c r="AC33" s="624"/>
      <c r="AD33" s="625" t="s">
        <v>228</v>
      </c>
      <c r="AE33" s="625"/>
      <c r="AF33" s="625"/>
      <c r="AG33" s="625"/>
      <c r="AH33" s="625"/>
      <c r="AI33" s="625"/>
      <c r="AJ33" s="625"/>
      <c r="AK33" s="625"/>
      <c r="AL33" s="626" t="s">
        <v>120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14892654</v>
      </c>
      <c r="CS33" s="657"/>
      <c r="CT33" s="657"/>
      <c r="CU33" s="657"/>
      <c r="CV33" s="657"/>
      <c r="CW33" s="657"/>
      <c r="CX33" s="657"/>
      <c r="CY33" s="658"/>
      <c r="CZ33" s="626">
        <v>36.1</v>
      </c>
      <c r="DA33" s="655"/>
      <c r="DB33" s="655"/>
      <c r="DC33" s="659"/>
      <c r="DD33" s="630">
        <v>12411497</v>
      </c>
      <c r="DE33" s="657"/>
      <c r="DF33" s="657"/>
      <c r="DG33" s="657"/>
      <c r="DH33" s="657"/>
      <c r="DI33" s="657"/>
      <c r="DJ33" s="657"/>
      <c r="DK33" s="658"/>
      <c r="DL33" s="630">
        <v>10029977</v>
      </c>
      <c r="DM33" s="657"/>
      <c r="DN33" s="657"/>
      <c r="DO33" s="657"/>
      <c r="DP33" s="657"/>
      <c r="DQ33" s="657"/>
      <c r="DR33" s="657"/>
      <c r="DS33" s="657"/>
      <c r="DT33" s="657"/>
      <c r="DU33" s="657"/>
      <c r="DV33" s="658"/>
      <c r="DW33" s="626">
        <v>42.6</v>
      </c>
      <c r="DX33" s="655"/>
      <c r="DY33" s="655"/>
      <c r="DZ33" s="655"/>
      <c r="EA33" s="655"/>
      <c r="EB33" s="655"/>
      <c r="EC33" s="656"/>
    </row>
    <row r="34" spans="2:133" ht="11.25" customHeight="1" x14ac:dyDescent="0.15">
      <c r="B34" s="618" t="s">
        <v>315</v>
      </c>
      <c r="C34" s="619"/>
      <c r="D34" s="619"/>
      <c r="E34" s="619"/>
      <c r="F34" s="619"/>
      <c r="G34" s="619"/>
      <c r="H34" s="619"/>
      <c r="I34" s="619"/>
      <c r="J34" s="619"/>
      <c r="K34" s="619"/>
      <c r="L34" s="619"/>
      <c r="M34" s="619"/>
      <c r="N34" s="619"/>
      <c r="O34" s="619"/>
      <c r="P34" s="619"/>
      <c r="Q34" s="620"/>
      <c r="R34" s="621">
        <v>959038</v>
      </c>
      <c r="S34" s="622"/>
      <c r="T34" s="622"/>
      <c r="U34" s="622"/>
      <c r="V34" s="622"/>
      <c r="W34" s="622"/>
      <c r="X34" s="622"/>
      <c r="Y34" s="623"/>
      <c r="Z34" s="624">
        <v>2.2000000000000002</v>
      </c>
      <c r="AA34" s="624"/>
      <c r="AB34" s="624"/>
      <c r="AC34" s="624"/>
      <c r="AD34" s="625">
        <v>118</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5160201</v>
      </c>
      <c r="CS34" s="622"/>
      <c r="CT34" s="622"/>
      <c r="CU34" s="622"/>
      <c r="CV34" s="622"/>
      <c r="CW34" s="622"/>
      <c r="CX34" s="622"/>
      <c r="CY34" s="623"/>
      <c r="CZ34" s="626">
        <v>12.5</v>
      </c>
      <c r="DA34" s="655"/>
      <c r="DB34" s="655"/>
      <c r="DC34" s="659"/>
      <c r="DD34" s="630">
        <v>4493835</v>
      </c>
      <c r="DE34" s="622"/>
      <c r="DF34" s="622"/>
      <c r="DG34" s="622"/>
      <c r="DH34" s="622"/>
      <c r="DI34" s="622"/>
      <c r="DJ34" s="622"/>
      <c r="DK34" s="623"/>
      <c r="DL34" s="630">
        <v>4066917</v>
      </c>
      <c r="DM34" s="622"/>
      <c r="DN34" s="622"/>
      <c r="DO34" s="622"/>
      <c r="DP34" s="622"/>
      <c r="DQ34" s="622"/>
      <c r="DR34" s="622"/>
      <c r="DS34" s="622"/>
      <c r="DT34" s="622"/>
      <c r="DU34" s="622"/>
      <c r="DV34" s="623"/>
      <c r="DW34" s="626">
        <v>17.3</v>
      </c>
      <c r="DX34" s="655"/>
      <c r="DY34" s="655"/>
      <c r="DZ34" s="655"/>
      <c r="EA34" s="655"/>
      <c r="EB34" s="655"/>
      <c r="EC34" s="656"/>
    </row>
    <row r="35" spans="2:133" ht="11.25" customHeight="1" x14ac:dyDescent="0.15">
      <c r="B35" s="618" t="s">
        <v>319</v>
      </c>
      <c r="C35" s="619"/>
      <c r="D35" s="619"/>
      <c r="E35" s="619"/>
      <c r="F35" s="619"/>
      <c r="G35" s="619"/>
      <c r="H35" s="619"/>
      <c r="I35" s="619"/>
      <c r="J35" s="619"/>
      <c r="K35" s="619"/>
      <c r="L35" s="619"/>
      <c r="M35" s="619"/>
      <c r="N35" s="619"/>
      <c r="O35" s="619"/>
      <c r="P35" s="619"/>
      <c r="Q35" s="620"/>
      <c r="R35" s="621">
        <v>3698800</v>
      </c>
      <c r="S35" s="622"/>
      <c r="T35" s="622"/>
      <c r="U35" s="622"/>
      <c r="V35" s="622"/>
      <c r="W35" s="622"/>
      <c r="X35" s="622"/>
      <c r="Y35" s="623"/>
      <c r="Z35" s="624">
        <v>8.6</v>
      </c>
      <c r="AA35" s="624"/>
      <c r="AB35" s="624"/>
      <c r="AC35" s="624"/>
      <c r="AD35" s="625" t="s">
        <v>171</v>
      </c>
      <c r="AE35" s="625"/>
      <c r="AF35" s="625"/>
      <c r="AG35" s="625"/>
      <c r="AH35" s="625"/>
      <c r="AI35" s="625"/>
      <c r="AJ35" s="625"/>
      <c r="AK35" s="625"/>
      <c r="AL35" s="626" t="s">
        <v>228</v>
      </c>
      <c r="AM35" s="627"/>
      <c r="AN35" s="627"/>
      <c r="AO35" s="628"/>
      <c r="AP35" s="214"/>
      <c r="AQ35" s="694" t="s">
        <v>320</v>
      </c>
      <c r="AR35" s="695"/>
      <c r="AS35" s="695"/>
      <c r="AT35" s="695"/>
      <c r="AU35" s="695"/>
      <c r="AV35" s="695"/>
      <c r="AW35" s="695"/>
      <c r="AX35" s="695"/>
      <c r="AY35" s="696"/>
      <c r="AZ35" s="610">
        <v>5518350</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1334781</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627686</v>
      </c>
      <c r="CS35" s="657"/>
      <c r="CT35" s="657"/>
      <c r="CU35" s="657"/>
      <c r="CV35" s="657"/>
      <c r="CW35" s="657"/>
      <c r="CX35" s="657"/>
      <c r="CY35" s="658"/>
      <c r="CZ35" s="626">
        <v>1.5</v>
      </c>
      <c r="DA35" s="655"/>
      <c r="DB35" s="655"/>
      <c r="DC35" s="659"/>
      <c r="DD35" s="630">
        <v>526880</v>
      </c>
      <c r="DE35" s="657"/>
      <c r="DF35" s="657"/>
      <c r="DG35" s="657"/>
      <c r="DH35" s="657"/>
      <c r="DI35" s="657"/>
      <c r="DJ35" s="657"/>
      <c r="DK35" s="658"/>
      <c r="DL35" s="630">
        <v>526454</v>
      </c>
      <c r="DM35" s="657"/>
      <c r="DN35" s="657"/>
      <c r="DO35" s="657"/>
      <c r="DP35" s="657"/>
      <c r="DQ35" s="657"/>
      <c r="DR35" s="657"/>
      <c r="DS35" s="657"/>
      <c r="DT35" s="657"/>
      <c r="DU35" s="657"/>
      <c r="DV35" s="658"/>
      <c r="DW35" s="626">
        <v>2.2000000000000002</v>
      </c>
      <c r="DX35" s="655"/>
      <c r="DY35" s="655"/>
      <c r="DZ35" s="655"/>
      <c r="EA35" s="655"/>
      <c r="EB35" s="655"/>
      <c r="EC35" s="656"/>
    </row>
    <row r="36" spans="2:133" ht="11.25" customHeight="1" x14ac:dyDescent="0.15">
      <c r="B36" s="618" t="s">
        <v>323</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228</v>
      </c>
      <c r="AA36" s="624"/>
      <c r="AB36" s="624"/>
      <c r="AC36" s="624"/>
      <c r="AD36" s="625" t="s">
        <v>228</v>
      </c>
      <c r="AE36" s="625"/>
      <c r="AF36" s="625"/>
      <c r="AG36" s="625"/>
      <c r="AH36" s="625"/>
      <c r="AI36" s="625"/>
      <c r="AJ36" s="625"/>
      <c r="AK36" s="625"/>
      <c r="AL36" s="626" t="s">
        <v>171</v>
      </c>
      <c r="AM36" s="627"/>
      <c r="AN36" s="627"/>
      <c r="AO36" s="628"/>
      <c r="AQ36" s="698" t="s">
        <v>324</v>
      </c>
      <c r="AR36" s="699"/>
      <c r="AS36" s="699"/>
      <c r="AT36" s="699"/>
      <c r="AU36" s="699"/>
      <c r="AV36" s="699"/>
      <c r="AW36" s="699"/>
      <c r="AX36" s="699"/>
      <c r="AY36" s="700"/>
      <c r="AZ36" s="621">
        <v>1097206</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1025730</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3496665</v>
      </c>
      <c r="CS36" s="622"/>
      <c r="CT36" s="622"/>
      <c r="CU36" s="622"/>
      <c r="CV36" s="622"/>
      <c r="CW36" s="622"/>
      <c r="CX36" s="622"/>
      <c r="CY36" s="623"/>
      <c r="CZ36" s="626">
        <v>8.5</v>
      </c>
      <c r="DA36" s="655"/>
      <c r="DB36" s="655"/>
      <c r="DC36" s="659"/>
      <c r="DD36" s="630">
        <v>3068317</v>
      </c>
      <c r="DE36" s="622"/>
      <c r="DF36" s="622"/>
      <c r="DG36" s="622"/>
      <c r="DH36" s="622"/>
      <c r="DI36" s="622"/>
      <c r="DJ36" s="622"/>
      <c r="DK36" s="623"/>
      <c r="DL36" s="630">
        <v>2064179</v>
      </c>
      <c r="DM36" s="622"/>
      <c r="DN36" s="622"/>
      <c r="DO36" s="622"/>
      <c r="DP36" s="622"/>
      <c r="DQ36" s="622"/>
      <c r="DR36" s="622"/>
      <c r="DS36" s="622"/>
      <c r="DT36" s="622"/>
      <c r="DU36" s="622"/>
      <c r="DV36" s="623"/>
      <c r="DW36" s="626">
        <v>8.8000000000000007</v>
      </c>
      <c r="DX36" s="655"/>
      <c r="DY36" s="655"/>
      <c r="DZ36" s="655"/>
      <c r="EA36" s="655"/>
      <c r="EB36" s="655"/>
      <c r="EC36" s="656"/>
    </row>
    <row r="37" spans="2:133" ht="11.25" customHeight="1" x14ac:dyDescent="0.15">
      <c r="B37" s="618" t="s">
        <v>327</v>
      </c>
      <c r="C37" s="619"/>
      <c r="D37" s="619"/>
      <c r="E37" s="619"/>
      <c r="F37" s="619"/>
      <c r="G37" s="619"/>
      <c r="H37" s="619"/>
      <c r="I37" s="619"/>
      <c r="J37" s="619"/>
      <c r="K37" s="619"/>
      <c r="L37" s="619"/>
      <c r="M37" s="619"/>
      <c r="N37" s="619"/>
      <c r="O37" s="619"/>
      <c r="P37" s="619"/>
      <c r="Q37" s="620"/>
      <c r="R37" s="621">
        <v>1580000</v>
      </c>
      <c r="S37" s="622"/>
      <c r="T37" s="622"/>
      <c r="U37" s="622"/>
      <c r="V37" s="622"/>
      <c r="W37" s="622"/>
      <c r="X37" s="622"/>
      <c r="Y37" s="623"/>
      <c r="Z37" s="624">
        <v>3.7</v>
      </c>
      <c r="AA37" s="624"/>
      <c r="AB37" s="624"/>
      <c r="AC37" s="624"/>
      <c r="AD37" s="625" t="s">
        <v>228</v>
      </c>
      <c r="AE37" s="625"/>
      <c r="AF37" s="625"/>
      <c r="AG37" s="625"/>
      <c r="AH37" s="625"/>
      <c r="AI37" s="625"/>
      <c r="AJ37" s="625"/>
      <c r="AK37" s="625"/>
      <c r="AL37" s="626" t="s">
        <v>228</v>
      </c>
      <c r="AM37" s="627"/>
      <c r="AN37" s="627"/>
      <c r="AO37" s="628"/>
      <c r="AQ37" s="698" t="s">
        <v>328</v>
      </c>
      <c r="AR37" s="699"/>
      <c r="AS37" s="699"/>
      <c r="AT37" s="699"/>
      <c r="AU37" s="699"/>
      <c r="AV37" s="699"/>
      <c r="AW37" s="699"/>
      <c r="AX37" s="699"/>
      <c r="AY37" s="700"/>
      <c r="AZ37" s="621">
        <v>34103</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15462</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6724</v>
      </c>
      <c r="CS37" s="657"/>
      <c r="CT37" s="657"/>
      <c r="CU37" s="657"/>
      <c r="CV37" s="657"/>
      <c r="CW37" s="657"/>
      <c r="CX37" s="657"/>
      <c r="CY37" s="658"/>
      <c r="CZ37" s="626">
        <v>0</v>
      </c>
      <c r="DA37" s="655"/>
      <c r="DB37" s="655"/>
      <c r="DC37" s="659"/>
      <c r="DD37" s="630">
        <v>6724</v>
      </c>
      <c r="DE37" s="657"/>
      <c r="DF37" s="657"/>
      <c r="DG37" s="657"/>
      <c r="DH37" s="657"/>
      <c r="DI37" s="657"/>
      <c r="DJ37" s="657"/>
      <c r="DK37" s="658"/>
      <c r="DL37" s="630">
        <v>6629</v>
      </c>
      <c r="DM37" s="657"/>
      <c r="DN37" s="657"/>
      <c r="DO37" s="657"/>
      <c r="DP37" s="657"/>
      <c r="DQ37" s="657"/>
      <c r="DR37" s="657"/>
      <c r="DS37" s="657"/>
      <c r="DT37" s="657"/>
      <c r="DU37" s="657"/>
      <c r="DV37" s="658"/>
      <c r="DW37" s="626">
        <v>0</v>
      </c>
      <c r="DX37" s="655"/>
      <c r="DY37" s="655"/>
      <c r="DZ37" s="655"/>
      <c r="EA37" s="655"/>
      <c r="EB37" s="655"/>
      <c r="EC37" s="656"/>
    </row>
    <row r="38" spans="2:133" ht="11.25" customHeight="1" x14ac:dyDescent="0.15">
      <c r="B38" s="666" t="s">
        <v>331</v>
      </c>
      <c r="C38" s="667"/>
      <c r="D38" s="667"/>
      <c r="E38" s="667"/>
      <c r="F38" s="667"/>
      <c r="G38" s="667"/>
      <c r="H38" s="667"/>
      <c r="I38" s="667"/>
      <c r="J38" s="667"/>
      <c r="K38" s="667"/>
      <c r="L38" s="667"/>
      <c r="M38" s="667"/>
      <c r="N38" s="667"/>
      <c r="O38" s="667"/>
      <c r="P38" s="667"/>
      <c r="Q38" s="668"/>
      <c r="R38" s="701">
        <v>42886058</v>
      </c>
      <c r="S38" s="702"/>
      <c r="T38" s="702"/>
      <c r="U38" s="702"/>
      <c r="V38" s="702"/>
      <c r="W38" s="702"/>
      <c r="X38" s="702"/>
      <c r="Y38" s="703"/>
      <c r="Z38" s="704">
        <v>100</v>
      </c>
      <c r="AA38" s="704"/>
      <c r="AB38" s="704"/>
      <c r="AC38" s="704"/>
      <c r="AD38" s="705">
        <v>21938355</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17756</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23397</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4392300</v>
      </c>
      <c r="CS38" s="622"/>
      <c r="CT38" s="622"/>
      <c r="CU38" s="622"/>
      <c r="CV38" s="622"/>
      <c r="CW38" s="622"/>
      <c r="CX38" s="622"/>
      <c r="CY38" s="623"/>
      <c r="CZ38" s="626">
        <v>10.6</v>
      </c>
      <c r="DA38" s="655"/>
      <c r="DB38" s="655"/>
      <c r="DC38" s="659"/>
      <c r="DD38" s="630">
        <v>3559509</v>
      </c>
      <c r="DE38" s="622"/>
      <c r="DF38" s="622"/>
      <c r="DG38" s="622"/>
      <c r="DH38" s="622"/>
      <c r="DI38" s="622"/>
      <c r="DJ38" s="622"/>
      <c r="DK38" s="623"/>
      <c r="DL38" s="630">
        <v>3309519</v>
      </c>
      <c r="DM38" s="622"/>
      <c r="DN38" s="622"/>
      <c r="DO38" s="622"/>
      <c r="DP38" s="622"/>
      <c r="DQ38" s="622"/>
      <c r="DR38" s="622"/>
      <c r="DS38" s="622"/>
      <c r="DT38" s="622"/>
      <c r="DU38" s="622"/>
      <c r="DV38" s="623"/>
      <c r="DW38" s="626">
        <v>14.1</v>
      </c>
      <c r="DX38" s="655"/>
      <c r="DY38" s="655"/>
      <c r="DZ38" s="655"/>
      <c r="EA38" s="655"/>
      <c r="EB38" s="655"/>
      <c r="EC38" s="656"/>
    </row>
    <row r="39" spans="2:133" ht="11.25" customHeight="1" x14ac:dyDescent="0.15">
      <c r="AQ39" s="698" t="s">
        <v>335</v>
      </c>
      <c r="AR39" s="699"/>
      <c r="AS39" s="699"/>
      <c r="AT39" s="699"/>
      <c r="AU39" s="699"/>
      <c r="AV39" s="699"/>
      <c r="AW39" s="699"/>
      <c r="AX39" s="699"/>
      <c r="AY39" s="700"/>
      <c r="AZ39" s="621">
        <v>11407</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95</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759319</v>
      </c>
      <c r="CS39" s="657"/>
      <c r="CT39" s="657"/>
      <c r="CU39" s="657"/>
      <c r="CV39" s="657"/>
      <c r="CW39" s="657"/>
      <c r="CX39" s="657"/>
      <c r="CY39" s="658"/>
      <c r="CZ39" s="626">
        <v>1.8</v>
      </c>
      <c r="DA39" s="655"/>
      <c r="DB39" s="655"/>
      <c r="DC39" s="659"/>
      <c r="DD39" s="630">
        <v>700000</v>
      </c>
      <c r="DE39" s="657"/>
      <c r="DF39" s="657"/>
      <c r="DG39" s="657"/>
      <c r="DH39" s="657"/>
      <c r="DI39" s="657"/>
      <c r="DJ39" s="657"/>
      <c r="DK39" s="658"/>
      <c r="DL39" s="630" t="s">
        <v>120</v>
      </c>
      <c r="DM39" s="657"/>
      <c r="DN39" s="657"/>
      <c r="DO39" s="657"/>
      <c r="DP39" s="657"/>
      <c r="DQ39" s="657"/>
      <c r="DR39" s="657"/>
      <c r="DS39" s="657"/>
      <c r="DT39" s="657"/>
      <c r="DU39" s="657"/>
      <c r="DV39" s="658"/>
      <c r="DW39" s="626" t="s">
        <v>228</v>
      </c>
      <c r="DX39" s="655"/>
      <c r="DY39" s="655"/>
      <c r="DZ39" s="655"/>
      <c r="EA39" s="655"/>
      <c r="EB39" s="655"/>
      <c r="EC39" s="656"/>
    </row>
    <row r="40" spans="2:133" ht="11.25" customHeight="1" x14ac:dyDescent="0.15">
      <c r="AQ40" s="698" t="s">
        <v>339</v>
      </c>
      <c r="AR40" s="699"/>
      <c r="AS40" s="699"/>
      <c r="AT40" s="699"/>
      <c r="AU40" s="699"/>
      <c r="AV40" s="699"/>
      <c r="AW40" s="699"/>
      <c r="AX40" s="699"/>
      <c r="AY40" s="700"/>
      <c r="AZ40" s="621">
        <v>1076913</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127</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456483</v>
      </c>
      <c r="CS40" s="622"/>
      <c r="CT40" s="622"/>
      <c r="CU40" s="622"/>
      <c r="CV40" s="622"/>
      <c r="CW40" s="622"/>
      <c r="CX40" s="622"/>
      <c r="CY40" s="623"/>
      <c r="CZ40" s="626">
        <v>1.1000000000000001</v>
      </c>
      <c r="DA40" s="655"/>
      <c r="DB40" s="655"/>
      <c r="DC40" s="659"/>
      <c r="DD40" s="630">
        <v>62956</v>
      </c>
      <c r="DE40" s="622"/>
      <c r="DF40" s="622"/>
      <c r="DG40" s="622"/>
      <c r="DH40" s="622"/>
      <c r="DI40" s="622"/>
      <c r="DJ40" s="622"/>
      <c r="DK40" s="623"/>
      <c r="DL40" s="630">
        <v>62908</v>
      </c>
      <c r="DM40" s="622"/>
      <c r="DN40" s="622"/>
      <c r="DO40" s="622"/>
      <c r="DP40" s="622"/>
      <c r="DQ40" s="622"/>
      <c r="DR40" s="622"/>
      <c r="DS40" s="622"/>
      <c r="DT40" s="622"/>
      <c r="DU40" s="622"/>
      <c r="DV40" s="623"/>
      <c r="DW40" s="626">
        <v>0.3</v>
      </c>
      <c r="DX40" s="655"/>
      <c r="DY40" s="655"/>
      <c r="DZ40" s="655"/>
      <c r="EA40" s="655"/>
      <c r="EB40" s="655"/>
      <c r="EC40" s="656"/>
    </row>
    <row r="41" spans="2:133" ht="11.25" customHeight="1" x14ac:dyDescent="0.15">
      <c r="AQ41" s="708" t="s">
        <v>342</v>
      </c>
      <c r="AR41" s="709"/>
      <c r="AS41" s="709"/>
      <c r="AT41" s="709"/>
      <c r="AU41" s="709"/>
      <c r="AV41" s="709"/>
      <c r="AW41" s="709"/>
      <c r="AX41" s="709"/>
      <c r="AY41" s="710"/>
      <c r="AZ41" s="701">
        <v>3280965</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395</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228</v>
      </c>
      <c r="CS41" s="657"/>
      <c r="CT41" s="657"/>
      <c r="CU41" s="657"/>
      <c r="CV41" s="657"/>
      <c r="CW41" s="657"/>
      <c r="CX41" s="657"/>
      <c r="CY41" s="658"/>
      <c r="CZ41" s="626" t="s">
        <v>228</v>
      </c>
      <c r="DA41" s="655"/>
      <c r="DB41" s="655"/>
      <c r="DC41" s="659"/>
      <c r="DD41" s="630" t="s">
        <v>228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5005612</v>
      </c>
      <c r="CS42" s="622"/>
      <c r="CT42" s="622"/>
      <c r="CU42" s="622"/>
      <c r="CV42" s="622"/>
      <c r="CW42" s="622"/>
      <c r="CX42" s="622"/>
      <c r="CY42" s="623"/>
      <c r="CZ42" s="626">
        <v>12.1</v>
      </c>
      <c r="DA42" s="627"/>
      <c r="DB42" s="627"/>
      <c r="DC42" s="722"/>
      <c r="DD42" s="630">
        <v>1342846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86453</v>
      </c>
      <c r="CS43" s="657"/>
      <c r="CT43" s="657"/>
      <c r="CU43" s="657"/>
      <c r="CV43" s="657"/>
      <c r="CW43" s="657"/>
      <c r="CX43" s="657"/>
      <c r="CY43" s="658"/>
      <c r="CZ43" s="626">
        <v>0.2</v>
      </c>
      <c r="DA43" s="655"/>
      <c r="DB43" s="655"/>
      <c r="DC43" s="659"/>
      <c r="DD43" s="630">
        <v>86453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349</v>
      </c>
      <c r="CD44" s="733" t="s">
        <v>300</v>
      </c>
      <c r="CE44" s="734"/>
      <c r="CF44" s="618" t="s">
        <v>350</v>
      </c>
      <c r="CG44" s="619"/>
      <c r="CH44" s="619"/>
      <c r="CI44" s="619"/>
      <c r="CJ44" s="619"/>
      <c r="CK44" s="619"/>
      <c r="CL44" s="619"/>
      <c r="CM44" s="619"/>
      <c r="CN44" s="619"/>
      <c r="CO44" s="619"/>
      <c r="CP44" s="619"/>
      <c r="CQ44" s="620"/>
      <c r="CR44" s="621">
        <v>4983914</v>
      </c>
      <c r="CS44" s="622"/>
      <c r="CT44" s="622"/>
      <c r="CU44" s="622"/>
      <c r="CV44" s="622"/>
      <c r="CW44" s="622"/>
      <c r="CX44" s="622"/>
      <c r="CY44" s="623"/>
      <c r="CZ44" s="626">
        <v>12.1</v>
      </c>
      <c r="DA44" s="627"/>
      <c r="DB44" s="627"/>
      <c r="DC44" s="722"/>
      <c r="DD44" s="630">
        <v>1338478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2132286</v>
      </c>
      <c r="CS45" s="657"/>
      <c r="CT45" s="657"/>
      <c r="CU45" s="657"/>
      <c r="CV45" s="657"/>
      <c r="CW45" s="657"/>
      <c r="CX45" s="657"/>
      <c r="CY45" s="658"/>
      <c r="CZ45" s="626">
        <v>5.2</v>
      </c>
      <c r="DA45" s="655"/>
      <c r="DB45" s="655"/>
      <c r="DC45" s="659"/>
      <c r="DD45" s="630">
        <v>171189</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2606766</v>
      </c>
      <c r="CS46" s="622"/>
      <c r="CT46" s="622"/>
      <c r="CU46" s="622"/>
      <c r="CV46" s="622"/>
      <c r="CW46" s="622"/>
      <c r="CX46" s="622"/>
      <c r="CY46" s="623"/>
      <c r="CZ46" s="626">
        <v>6.3</v>
      </c>
      <c r="DA46" s="627"/>
      <c r="DB46" s="627"/>
      <c r="DC46" s="722"/>
      <c r="DD46" s="630">
        <v>1110486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v>21698</v>
      </c>
      <c r="CS47" s="657"/>
      <c r="CT47" s="657"/>
      <c r="CU47" s="657"/>
      <c r="CV47" s="657"/>
      <c r="CW47" s="657"/>
      <c r="CX47" s="657"/>
      <c r="CY47" s="658"/>
      <c r="CZ47" s="626">
        <v>0.1</v>
      </c>
      <c r="DA47" s="655"/>
      <c r="DB47" s="655"/>
      <c r="DC47" s="659"/>
      <c r="DD47" s="630">
        <v>4368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228</v>
      </c>
      <c r="CS48" s="622"/>
      <c r="CT48" s="622"/>
      <c r="CU48" s="622"/>
      <c r="CV48" s="622"/>
      <c r="CW48" s="622"/>
      <c r="CX48" s="622"/>
      <c r="CY48" s="623"/>
      <c r="CZ48" s="626" t="s">
        <v>228</v>
      </c>
      <c r="DA48" s="627"/>
      <c r="DB48" s="627"/>
      <c r="DC48" s="722"/>
      <c r="DD48" s="630" t="s">
        <v>228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41264034</v>
      </c>
      <c r="CS49" s="691"/>
      <c r="CT49" s="691"/>
      <c r="CU49" s="691"/>
      <c r="CV49" s="691"/>
      <c r="CW49" s="691"/>
      <c r="CX49" s="691"/>
      <c r="CY49" s="723"/>
      <c r="CZ49" s="706">
        <v>100</v>
      </c>
      <c r="DA49" s="724"/>
      <c r="DB49" s="724"/>
      <c r="DC49" s="725"/>
      <c r="DD49" s="726">
        <v>27104470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ueUL9Mh+SbthW0fkq7KvLychuVXwdlFfbFzQosfd+ldatYnzjwIWPcudmfk48PkyEwwD+q7dZ31ZTsrxTCa9fQ==" saltValue="5VXrzclPQfmK1X8Pckcj3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43032</v>
      </c>
      <c r="R7" s="757"/>
      <c r="S7" s="757"/>
      <c r="T7" s="757"/>
      <c r="U7" s="757"/>
      <c r="V7" s="757">
        <v>41410</v>
      </c>
      <c r="W7" s="757"/>
      <c r="X7" s="757"/>
      <c r="Y7" s="757"/>
      <c r="Z7" s="757"/>
      <c r="AA7" s="757">
        <v>1622</v>
      </c>
      <c r="AB7" s="757"/>
      <c r="AC7" s="757"/>
      <c r="AD7" s="757"/>
      <c r="AE7" s="758"/>
      <c r="AF7" s="759">
        <v>1211</v>
      </c>
      <c r="AG7" s="760"/>
      <c r="AH7" s="760"/>
      <c r="AI7" s="760"/>
      <c r="AJ7" s="761"/>
      <c r="AK7" s="796">
        <v>2032</v>
      </c>
      <c r="AL7" s="797"/>
      <c r="AM7" s="797"/>
      <c r="AN7" s="797"/>
      <c r="AO7" s="797"/>
      <c r="AP7" s="797">
        <v>39250</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582</v>
      </c>
      <c r="BT7" s="801"/>
      <c r="BU7" s="801"/>
      <c r="BV7" s="801"/>
      <c r="BW7" s="801"/>
      <c r="BX7" s="801"/>
      <c r="BY7" s="801"/>
      <c r="BZ7" s="801"/>
      <c r="CA7" s="801"/>
      <c r="CB7" s="801"/>
      <c r="CC7" s="801"/>
      <c r="CD7" s="801"/>
      <c r="CE7" s="801"/>
      <c r="CF7" s="801"/>
      <c r="CG7" s="802"/>
      <c r="CH7" s="793">
        <v>-1</v>
      </c>
      <c r="CI7" s="794"/>
      <c r="CJ7" s="794"/>
      <c r="CK7" s="794"/>
      <c r="CL7" s="795"/>
      <c r="CM7" s="793">
        <v>97</v>
      </c>
      <c r="CN7" s="794"/>
      <c r="CO7" s="794"/>
      <c r="CP7" s="794"/>
      <c r="CQ7" s="795"/>
      <c r="CR7" s="793">
        <v>35</v>
      </c>
      <c r="CS7" s="794"/>
      <c r="CT7" s="794"/>
      <c r="CU7" s="794"/>
      <c r="CV7" s="795"/>
      <c r="CW7" s="793">
        <v>4</v>
      </c>
      <c r="CX7" s="794"/>
      <c r="CY7" s="794"/>
      <c r="CZ7" s="794"/>
      <c r="DA7" s="795"/>
      <c r="DB7" s="793" t="s">
        <v>516</v>
      </c>
      <c r="DC7" s="794"/>
      <c r="DD7" s="794"/>
      <c r="DE7" s="794"/>
      <c r="DF7" s="795"/>
      <c r="DG7" s="793" t="s">
        <v>516</v>
      </c>
      <c r="DH7" s="794"/>
      <c r="DI7" s="794"/>
      <c r="DJ7" s="794"/>
      <c r="DK7" s="795"/>
      <c r="DL7" s="793" t="s">
        <v>516</v>
      </c>
      <c r="DM7" s="794"/>
      <c r="DN7" s="794"/>
      <c r="DO7" s="794"/>
      <c r="DP7" s="795"/>
      <c r="DQ7" s="793" t="s">
        <v>516</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583</v>
      </c>
      <c r="BT8" s="791"/>
      <c r="BU8" s="791"/>
      <c r="BV8" s="791"/>
      <c r="BW8" s="791"/>
      <c r="BX8" s="791"/>
      <c r="BY8" s="791"/>
      <c r="BZ8" s="791"/>
      <c r="CA8" s="791"/>
      <c r="CB8" s="791"/>
      <c r="CC8" s="791"/>
      <c r="CD8" s="791"/>
      <c r="CE8" s="791"/>
      <c r="CF8" s="791"/>
      <c r="CG8" s="792"/>
      <c r="CH8" s="803">
        <v>3</v>
      </c>
      <c r="CI8" s="804"/>
      <c r="CJ8" s="804"/>
      <c r="CK8" s="804"/>
      <c r="CL8" s="805"/>
      <c r="CM8" s="803">
        <v>146</v>
      </c>
      <c r="CN8" s="804"/>
      <c r="CO8" s="804"/>
      <c r="CP8" s="804"/>
      <c r="CQ8" s="805"/>
      <c r="CR8" s="803">
        <v>5</v>
      </c>
      <c r="CS8" s="804"/>
      <c r="CT8" s="804"/>
      <c r="CU8" s="804"/>
      <c r="CV8" s="805"/>
      <c r="CW8" s="803" t="s">
        <v>516</v>
      </c>
      <c r="CX8" s="804"/>
      <c r="CY8" s="804"/>
      <c r="CZ8" s="804"/>
      <c r="DA8" s="805"/>
      <c r="DB8" s="803" t="s">
        <v>516</v>
      </c>
      <c r="DC8" s="804"/>
      <c r="DD8" s="804"/>
      <c r="DE8" s="804"/>
      <c r="DF8" s="805"/>
      <c r="DG8" s="803" t="s">
        <v>516</v>
      </c>
      <c r="DH8" s="804"/>
      <c r="DI8" s="804"/>
      <c r="DJ8" s="804"/>
      <c r="DK8" s="805"/>
      <c r="DL8" s="803" t="s">
        <v>516</v>
      </c>
      <c r="DM8" s="804"/>
      <c r="DN8" s="804"/>
      <c r="DO8" s="804"/>
      <c r="DP8" s="805"/>
      <c r="DQ8" s="803" t="s">
        <v>516</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584</v>
      </c>
      <c r="BT9" s="791"/>
      <c r="BU9" s="791"/>
      <c r="BV9" s="791"/>
      <c r="BW9" s="791"/>
      <c r="BX9" s="791"/>
      <c r="BY9" s="791"/>
      <c r="BZ9" s="791"/>
      <c r="CA9" s="791"/>
      <c r="CB9" s="791"/>
      <c r="CC9" s="791"/>
      <c r="CD9" s="791"/>
      <c r="CE9" s="791"/>
      <c r="CF9" s="791"/>
      <c r="CG9" s="792"/>
      <c r="CH9" s="803">
        <v>-13</v>
      </c>
      <c r="CI9" s="804"/>
      <c r="CJ9" s="804"/>
      <c r="CK9" s="804"/>
      <c r="CL9" s="805"/>
      <c r="CM9" s="803">
        <v>74</v>
      </c>
      <c r="CN9" s="804"/>
      <c r="CO9" s="804"/>
      <c r="CP9" s="804"/>
      <c r="CQ9" s="805"/>
      <c r="CR9" s="803">
        <v>30</v>
      </c>
      <c r="CS9" s="804"/>
      <c r="CT9" s="804"/>
      <c r="CU9" s="804"/>
      <c r="CV9" s="805"/>
      <c r="CW9" s="803">
        <v>236</v>
      </c>
      <c r="CX9" s="804"/>
      <c r="CY9" s="804"/>
      <c r="CZ9" s="804"/>
      <c r="DA9" s="805"/>
      <c r="DB9" s="803" t="s">
        <v>516</v>
      </c>
      <c r="DC9" s="804"/>
      <c r="DD9" s="804"/>
      <c r="DE9" s="804"/>
      <c r="DF9" s="805"/>
      <c r="DG9" s="803" t="s">
        <v>516</v>
      </c>
      <c r="DH9" s="804"/>
      <c r="DI9" s="804"/>
      <c r="DJ9" s="804"/>
      <c r="DK9" s="805"/>
      <c r="DL9" s="803" t="s">
        <v>516</v>
      </c>
      <c r="DM9" s="804"/>
      <c r="DN9" s="804"/>
      <c r="DO9" s="804"/>
      <c r="DP9" s="805"/>
      <c r="DQ9" s="803" t="s">
        <v>516</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585</v>
      </c>
      <c r="BT10" s="791"/>
      <c r="BU10" s="791"/>
      <c r="BV10" s="791"/>
      <c r="BW10" s="791"/>
      <c r="BX10" s="791"/>
      <c r="BY10" s="791"/>
      <c r="BZ10" s="791"/>
      <c r="CA10" s="791"/>
      <c r="CB10" s="791"/>
      <c r="CC10" s="791"/>
      <c r="CD10" s="791"/>
      <c r="CE10" s="791"/>
      <c r="CF10" s="791"/>
      <c r="CG10" s="792"/>
      <c r="CH10" s="803">
        <v>-16</v>
      </c>
      <c r="CI10" s="804"/>
      <c r="CJ10" s="804"/>
      <c r="CK10" s="804"/>
      <c r="CL10" s="805"/>
      <c r="CM10" s="803">
        <v>730</v>
      </c>
      <c r="CN10" s="804"/>
      <c r="CO10" s="804"/>
      <c r="CP10" s="804"/>
      <c r="CQ10" s="805"/>
      <c r="CR10" s="803">
        <v>8</v>
      </c>
      <c r="CS10" s="804"/>
      <c r="CT10" s="804"/>
      <c r="CU10" s="804"/>
      <c r="CV10" s="805"/>
      <c r="CW10" s="803">
        <v>49</v>
      </c>
      <c r="CX10" s="804"/>
      <c r="CY10" s="804"/>
      <c r="CZ10" s="804"/>
      <c r="DA10" s="805"/>
      <c r="DB10" s="803" t="s">
        <v>516</v>
      </c>
      <c r="DC10" s="804"/>
      <c r="DD10" s="804"/>
      <c r="DE10" s="804"/>
      <c r="DF10" s="805"/>
      <c r="DG10" s="803" t="s">
        <v>516</v>
      </c>
      <c r="DH10" s="804"/>
      <c r="DI10" s="804"/>
      <c r="DJ10" s="804"/>
      <c r="DK10" s="805"/>
      <c r="DL10" s="803" t="s">
        <v>516</v>
      </c>
      <c r="DM10" s="804"/>
      <c r="DN10" s="804"/>
      <c r="DO10" s="804"/>
      <c r="DP10" s="805"/>
      <c r="DQ10" s="803" t="s">
        <v>516</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586</v>
      </c>
      <c r="BT11" s="791"/>
      <c r="BU11" s="791"/>
      <c r="BV11" s="791"/>
      <c r="BW11" s="791"/>
      <c r="BX11" s="791"/>
      <c r="BY11" s="791"/>
      <c r="BZ11" s="791"/>
      <c r="CA11" s="791"/>
      <c r="CB11" s="791"/>
      <c r="CC11" s="791"/>
      <c r="CD11" s="791"/>
      <c r="CE11" s="791"/>
      <c r="CF11" s="791"/>
      <c r="CG11" s="792"/>
      <c r="CH11" s="803">
        <v>-87</v>
      </c>
      <c r="CI11" s="804"/>
      <c r="CJ11" s="804"/>
      <c r="CK11" s="804"/>
      <c r="CL11" s="805"/>
      <c r="CM11" s="803">
        <v>-79</v>
      </c>
      <c r="CN11" s="804"/>
      <c r="CO11" s="804"/>
      <c r="CP11" s="804"/>
      <c r="CQ11" s="805"/>
      <c r="CR11" s="803">
        <v>2</v>
      </c>
      <c r="CS11" s="804"/>
      <c r="CT11" s="804"/>
      <c r="CU11" s="804"/>
      <c r="CV11" s="805"/>
      <c r="CW11" s="803">
        <v>4</v>
      </c>
      <c r="CX11" s="804"/>
      <c r="CY11" s="804"/>
      <c r="CZ11" s="804"/>
      <c r="DA11" s="805"/>
      <c r="DB11" s="803" t="s">
        <v>516</v>
      </c>
      <c r="DC11" s="804"/>
      <c r="DD11" s="804"/>
      <c r="DE11" s="804"/>
      <c r="DF11" s="805"/>
      <c r="DG11" s="803" t="s">
        <v>516</v>
      </c>
      <c r="DH11" s="804"/>
      <c r="DI11" s="804"/>
      <c r="DJ11" s="804"/>
      <c r="DK11" s="805"/>
      <c r="DL11" s="803" t="s">
        <v>516</v>
      </c>
      <c r="DM11" s="804"/>
      <c r="DN11" s="804"/>
      <c r="DO11" s="804"/>
      <c r="DP11" s="805"/>
      <c r="DQ11" s="803" t="s">
        <v>516</v>
      </c>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t="s">
        <v>595</v>
      </c>
      <c r="BS12" s="790" t="s">
        <v>587</v>
      </c>
      <c r="BT12" s="791"/>
      <c r="BU12" s="791"/>
      <c r="BV12" s="791"/>
      <c r="BW12" s="791"/>
      <c r="BX12" s="791"/>
      <c r="BY12" s="791"/>
      <c r="BZ12" s="791"/>
      <c r="CA12" s="791"/>
      <c r="CB12" s="791"/>
      <c r="CC12" s="791"/>
      <c r="CD12" s="791"/>
      <c r="CE12" s="791"/>
      <c r="CF12" s="791"/>
      <c r="CG12" s="792"/>
      <c r="CH12" s="803">
        <v>0</v>
      </c>
      <c r="CI12" s="804"/>
      <c r="CJ12" s="804"/>
      <c r="CK12" s="804"/>
      <c r="CL12" s="805"/>
      <c r="CM12" s="803">
        <v>520</v>
      </c>
      <c r="CN12" s="804"/>
      <c r="CO12" s="804"/>
      <c r="CP12" s="804"/>
      <c r="CQ12" s="805"/>
      <c r="CR12" s="803">
        <v>10</v>
      </c>
      <c r="CS12" s="804"/>
      <c r="CT12" s="804"/>
      <c r="CU12" s="804"/>
      <c r="CV12" s="805"/>
      <c r="CW12" s="803" t="s">
        <v>516</v>
      </c>
      <c r="CX12" s="804"/>
      <c r="CY12" s="804"/>
      <c r="CZ12" s="804"/>
      <c r="DA12" s="805"/>
      <c r="DB12" s="803" t="s">
        <v>516</v>
      </c>
      <c r="DC12" s="804"/>
      <c r="DD12" s="804"/>
      <c r="DE12" s="804"/>
      <c r="DF12" s="805"/>
      <c r="DG12" s="803">
        <v>231</v>
      </c>
      <c r="DH12" s="804"/>
      <c r="DI12" s="804"/>
      <c r="DJ12" s="804"/>
      <c r="DK12" s="805"/>
      <c r="DL12" s="803" t="s">
        <v>516</v>
      </c>
      <c r="DM12" s="804"/>
      <c r="DN12" s="804"/>
      <c r="DO12" s="804"/>
      <c r="DP12" s="805"/>
      <c r="DQ12" s="803" t="s">
        <v>516</v>
      </c>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588</v>
      </c>
      <c r="BT13" s="791"/>
      <c r="BU13" s="791"/>
      <c r="BV13" s="791"/>
      <c r="BW13" s="791"/>
      <c r="BX13" s="791"/>
      <c r="BY13" s="791"/>
      <c r="BZ13" s="791"/>
      <c r="CA13" s="791"/>
      <c r="CB13" s="791"/>
      <c r="CC13" s="791"/>
      <c r="CD13" s="791"/>
      <c r="CE13" s="791"/>
      <c r="CF13" s="791"/>
      <c r="CG13" s="792"/>
      <c r="CH13" s="803">
        <v>34</v>
      </c>
      <c r="CI13" s="804"/>
      <c r="CJ13" s="804"/>
      <c r="CK13" s="804"/>
      <c r="CL13" s="805"/>
      <c r="CM13" s="803">
        <v>2479</v>
      </c>
      <c r="CN13" s="804"/>
      <c r="CO13" s="804"/>
      <c r="CP13" s="804"/>
      <c r="CQ13" s="805"/>
      <c r="CR13" s="803">
        <v>1210</v>
      </c>
      <c r="CS13" s="804"/>
      <c r="CT13" s="804"/>
      <c r="CU13" s="804"/>
      <c r="CV13" s="805"/>
      <c r="CW13" s="803">
        <v>2</v>
      </c>
      <c r="CX13" s="804"/>
      <c r="CY13" s="804"/>
      <c r="CZ13" s="804"/>
      <c r="DA13" s="805"/>
      <c r="DB13" s="803" t="s">
        <v>516</v>
      </c>
      <c r="DC13" s="804"/>
      <c r="DD13" s="804"/>
      <c r="DE13" s="804"/>
      <c r="DF13" s="805"/>
      <c r="DG13" s="803" t="s">
        <v>516</v>
      </c>
      <c r="DH13" s="804"/>
      <c r="DI13" s="804"/>
      <c r="DJ13" s="804"/>
      <c r="DK13" s="805"/>
      <c r="DL13" s="803" t="s">
        <v>516</v>
      </c>
      <c r="DM13" s="804"/>
      <c r="DN13" s="804"/>
      <c r="DO13" s="804"/>
      <c r="DP13" s="805"/>
      <c r="DQ13" s="803" t="s">
        <v>516</v>
      </c>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589</v>
      </c>
      <c r="BT14" s="791"/>
      <c r="BU14" s="791"/>
      <c r="BV14" s="791"/>
      <c r="BW14" s="791"/>
      <c r="BX14" s="791"/>
      <c r="BY14" s="791"/>
      <c r="BZ14" s="791"/>
      <c r="CA14" s="791"/>
      <c r="CB14" s="791"/>
      <c r="CC14" s="791"/>
      <c r="CD14" s="791"/>
      <c r="CE14" s="791"/>
      <c r="CF14" s="791"/>
      <c r="CG14" s="792"/>
      <c r="CH14" s="803">
        <v>-1</v>
      </c>
      <c r="CI14" s="804"/>
      <c r="CJ14" s="804"/>
      <c r="CK14" s="804"/>
      <c r="CL14" s="805"/>
      <c r="CM14" s="803">
        <v>11963</v>
      </c>
      <c r="CN14" s="804"/>
      <c r="CO14" s="804"/>
      <c r="CP14" s="804"/>
      <c r="CQ14" s="805"/>
      <c r="CR14" s="803">
        <v>0</v>
      </c>
      <c r="CS14" s="804"/>
      <c r="CT14" s="804"/>
      <c r="CU14" s="804"/>
      <c r="CV14" s="805"/>
      <c r="CW14" s="803">
        <v>0</v>
      </c>
      <c r="CX14" s="804"/>
      <c r="CY14" s="804"/>
      <c r="CZ14" s="804"/>
      <c r="DA14" s="805"/>
      <c r="DB14" s="803" t="s">
        <v>516</v>
      </c>
      <c r="DC14" s="804"/>
      <c r="DD14" s="804"/>
      <c r="DE14" s="804"/>
      <c r="DF14" s="805"/>
      <c r="DG14" s="803" t="s">
        <v>516</v>
      </c>
      <c r="DH14" s="804"/>
      <c r="DI14" s="804"/>
      <c r="DJ14" s="804"/>
      <c r="DK14" s="805"/>
      <c r="DL14" s="803" t="s">
        <v>516</v>
      </c>
      <c r="DM14" s="804"/>
      <c r="DN14" s="804"/>
      <c r="DO14" s="804"/>
      <c r="DP14" s="805"/>
      <c r="DQ14" s="803" t="s">
        <v>516</v>
      </c>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2" t="s">
        <v>381</v>
      </c>
      <c r="C23" s="813"/>
      <c r="D23" s="813"/>
      <c r="E23" s="813"/>
      <c r="F23" s="813"/>
      <c r="G23" s="813"/>
      <c r="H23" s="813"/>
      <c r="I23" s="813"/>
      <c r="J23" s="813"/>
      <c r="K23" s="813"/>
      <c r="L23" s="813"/>
      <c r="M23" s="813"/>
      <c r="N23" s="813"/>
      <c r="O23" s="813"/>
      <c r="P23" s="814"/>
      <c r="Q23" s="815">
        <f>Q7</f>
        <v>43032</v>
      </c>
      <c r="R23" s="816"/>
      <c r="S23" s="816"/>
      <c r="T23" s="816"/>
      <c r="U23" s="816"/>
      <c r="V23" s="816">
        <f>V7</f>
        <v>41410</v>
      </c>
      <c r="W23" s="816"/>
      <c r="X23" s="816"/>
      <c r="Y23" s="816"/>
      <c r="Z23" s="816"/>
      <c r="AA23" s="816">
        <f>AA7</f>
        <v>1622</v>
      </c>
      <c r="AB23" s="816"/>
      <c r="AC23" s="816"/>
      <c r="AD23" s="816"/>
      <c r="AE23" s="817"/>
      <c r="AF23" s="818">
        <v>1211</v>
      </c>
      <c r="AG23" s="816"/>
      <c r="AH23" s="816"/>
      <c r="AI23" s="816"/>
      <c r="AJ23" s="819"/>
      <c r="AK23" s="820"/>
      <c r="AL23" s="821"/>
      <c r="AM23" s="821"/>
      <c r="AN23" s="821"/>
      <c r="AO23" s="821"/>
      <c r="AP23" s="816">
        <f>AP7</f>
        <v>39250</v>
      </c>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4">
        <v>13043</v>
      </c>
      <c r="R28" s="845"/>
      <c r="S28" s="845"/>
      <c r="T28" s="845"/>
      <c r="U28" s="845"/>
      <c r="V28" s="845">
        <v>12569</v>
      </c>
      <c r="W28" s="845"/>
      <c r="X28" s="845"/>
      <c r="Y28" s="845"/>
      <c r="Z28" s="845"/>
      <c r="AA28" s="845">
        <v>474</v>
      </c>
      <c r="AB28" s="845"/>
      <c r="AC28" s="845"/>
      <c r="AD28" s="845"/>
      <c r="AE28" s="846"/>
      <c r="AF28" s="847">
        <v>474</v>
      </c>
      <c r="AG28" s="845"/>
      <c r="AH28" s="845"/>
      <c r="AI28" s="845"/>
      <c r="AJ28" s="848"/>
      <c r="AK28" s="849">
        <v>84</v>
      </c>
      <c r="AL28" s="840"/>
      <c r="AM28" s="840"/>
      <c r="AN28" s="840"/>
      <c r="AO28" s="840"/>
      <c r="AP28" s="840" t="s">
        <v>516</v>
      </c>
      <c r="AQ28" s="840"/>
      <c r="AR28" s="840"/>
      <c r="AS28" s="840"/>
      <c r="AT28" s="840"/>
      <c r="AU28" s="840" t="s">
        <v>516</v>
      </c>
      <c r="AV28" s="840"/>
      <c r="AW28" s="840"/>
      <c r="AX28" s="840"/>
      <c r="AY28" s="840"/>
      <c r="AZ28" s="841" t="s">
        <v>516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15849</v>
      </c>
      <c r="R29" s="781"/>
      <c r="S29" s="781"/>
      <c r="T29" s="781"/>
      <c r="U29" s="781"/>
      <c r="V29" s="781">
        <v>14515</v>
      </c>
      <c r="W29" s="781"/>
      <c r="X29" s="781"/>
      <c r="Y29" s="781"/>
      <c r="Z29" s="781"/>
      <c r="AA29" s="781">
        <v>1335</v>
      </c>
      <c r="AB29" s="781"/>
      <c r="AC29" s="781"/>
      <c r="AD29" s="781"/>
      <c r="AE29" s="782"/>
      <c r="AF29" s="783">
        <v>1335</v>
      </c>
      <c r="AG29" s="784"/>
      <c r="AH29" s="784"/>
      <c r="AI29" s="784"/>
      <c r="AJ29" s="785"/>
      <c r="AK29" s="852">
        <v>1077</v>
      </c>
      <c r="AL29" s="853"/>
      <c r="AM29" s="853"/>
      <c r="AN29" s="853"/>
      <c r="AO29" s="853"/>
      <c r="AP29" s="853" t="s">
        <v>516</v>
      </c>
      <c r="AQ29" s="853"/>
      <c r="AR29" s="853"/>
      <c r="AS29" s="853"/>
      <c r="AT29" s="853"/>
      <c r="AU29" s="853" t="s">
        <v>516</v>
      </c>
      <c r="AV29" s="853"/>
      <c r="AW29" s="853"/>
      <c r="AX29" s="853"/>
      <c r="AY29" s="853"/>
      <c r="AZ29" s="854" t="s">
        <v>516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36</v>
      </c>
      <c r="R30" s="781"/>
      <c r="S30" s="781"/>
      <c r="T30" s="781"/>
      <c r="U30" s="781"/>
      <c r="V30" s="781">
        <v>3</v>
      </c>
      <c r="W30" s="781"/>
      <c r="X30" s="781"/>
      <c r="Y30" s="781"/>
      <c r="Z30" s="781"/>
      <c r="AA30" s="781">
        <v>33</v>
      </c>
      <c r="AB30" s="781"/>
      <c r="AC30" s="781"/>
      <c r="AD30" s="781"/>
      <c r="AE30" s="782"/>
      <c r="AF30" s="783">
        <v>33</v>
      </c>
      <c r="AG30" s="784"/>
      <c r="AH30" s="784"/>
      <c r="AI30" s="784"/>
      <c r="AJ30" s="785"/>
      <c r="AK30" s="852" t="s">
        <v>516</v>
      </c>
      <c r="AL30" s="853"/>
      <c r="AM30" s="853"/>
      <c r="AN30" s="853"/>
      <c r="AO30" s="853"/>
      <c r="AP30" s="853" t="s">
        <v>516</v>
      </c>
      <c r="AQ30" s="853"/>
      <c r="AR30" s="853"/>
      <c r="AS30" s="853"/>
      <c r="AT30" s="853"/>
      <c r="AU30" s="853" t="s">
        <v>516</v>
      </c>
      <c r="AV30" s="853"/>
      <c r="AW30" s="853"/>
      <c r="AX30" s="853"/>
      <c r="AY30" s="853"/>
      <c r="AZ30" s="854" t="s">
        <v>516</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396</v>
      </c>
      <c r="C31" s="778"/>
      <c r="D31" s="778"/>
      <c r="E31" s="778"/>
      <c r="F31" s="778"/>
      <c r="G31" s="778"/>
      <c r="H31" s="778"/>
      <c r="I31" s="778"/>
      <c r="J31" s="778"/>
      <c r="K31" s="778"/>
      <c r="L31" s="778"/>
      <c r="M31" s="778"/>
      <c r="N31" s="778"/>
      <c r="O31" s="778"/>
      <c r="P31" s="779"/>
      <c r="Q31" s="780">
        <v>20</v>
      </c>
      <c r="R31" s="781"/>
      <c r="S31" s="781"/>
      <c r="T31" s="781"/>
      <c r="U31" s="781"/>
      <c r="V31" s="781">
        <v>7</v>
      </c>
      <c r="W31" s="781"/>
      <c r="X31" s="781"/>
      <c r="Y31" s="781"/>
      <c r="Z31" s="781"/>
      <c r="AA31" s="781">
        <v>13</v>
      </c>
      <c r="AB31" s="781"/>
      <c r="AC31" s="781"/>
      <c r="AD31" s="781"/>
      <c r="AE31" s="782"/>
      <c r="AF31" s="783">
        <v>13</v>
      </c>
      <c r="AG31" s="784"/>
      <c r="AH31" s="784"/>
      <c r="AI31" s="784"/>
      <c r="AJ31" s="785"/>
      <c r="AK31" s="852" t="s">
        <v>516</v>
      </c>
      <c r="AL31" s="853"/>
      <c r="AM31" s="853"/>
      <c r="AN31" s="853"/>
      <c r="AO31" s="853"/>
      <c r="AP31" s="853" t="s">
        <v>516</v>
      </c>
      <c r="AQ31" s="853"/>
      <c r="AR31" s="853"/>
      <c r="AS31" s="853"/>
      <c r="AT31" s="853"/>
      <c r="AU31" s="853" t="s">
        <v>516</v>
      </c>
      <c r="AV31" s="853"/>
      <c r="AW31" s="853"/>
      <c r="AX31" s="853"/>
      <c r="AY31" s="853"/>
      <c r="AZ31" s="854" t="s">
        <v>516</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397</v>
      </c>
      <c r="C32" s="778"/>
      <c r="D32" s="778"/>
      <c r="E32" s="778"/>
      <c r="F32" s="778"/>
      <c r="G32" s="778"/>
      <c r="H32" s="778"/>
      <c r="I32" s="778"/>
      <c r="J32" s="778"/>
      <c r="K32" s="778"/>
      <c r="L32" s="778"/>
      <c r="M32" s="778"/>
      <c r="N32" s="778"/>
      <c r="O32" s="778"/>
      <c r="P32" s="779"/>
      <c r="Q32" s="780">
        <v>10680</v>
      </c>
      <c r="R32" s="781"/>
      <c r="S32" s="781"/>
      <c r="T32" s="781"/>
      <c r="U32" s="781"/>
      <c r="V32" s="781">
        <v>10475</v>
      </c>
      <c r="W32" s="781"/>
      <c r="X32" s="781"/>
      <c r="Y32" s="781"/>
      <c r="Z32" s="781"/>
      <c r="AA32" s="781">
        <v>205</v>
      </c>
      <c r="AB32" s="781"/>
      <c r="AC32" s="781"/>
      <c r="AD32" s="781"/>
      <c r="AE32" s="782"/>
      <c r="AF32" s="783">
        <v>202</v>
      </c>
      <c r="AG32" s="784"/>
      <c r="AH32" s="784"/>
      <c r="AI32" s="784"/>
      <c r="AJ32" s="785"/>
      <c r="AK32" s="852">
        <v>1536</v>
      </c>
      <c r="AL32" s="853"/>
      <c r="AM32" s="853"/>
      <c r="AN32" s="853"/>
      <c r="AO32" s="853"/>
      <c r="AP32" s="853" t="s">
        <v>516</v>
      </c>
      <c r="AQ32" s="853"/>
      <c r="AR32" s="853"/>
      <c r="AS32" s="853"/>
      <c r="AT32" s="853"/>
      <c r="AU32" s="853" t="s">
        <v>516</v>
      </c>
      <c r="AV32" s="853"/>
      <c r="AW32" s="853"/>
      <c r="AX32" s="853"/>
      <c r="AY32" s="853"/>
      <c r="AZ32" s="854" t="s">
        <v>516</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398</v>
      </c>
      <c r="C33" s="778"/>
      <c r="D33" s="778"/>
      <c r="E33" s="778"/>
      <c r="F33" s="778"/>
      <c r="G33" s="778"/>
      <c r="H33" s="778"/>
      <c r="I33" s="778"/>
      <c r="J33" s="778"/>
      <c r="K33" s="778"/>
      <c r="L33" s="778"/>
      <c r="M33" s="778"/>
      <c r="N33" s="778"/>
      <c r="O33" s="778"/>
      <c r="P33" s="779"/>
      <c r="Q33" s="780">
        <v>1800</v>
      </c>
      <c r="R33" s="781"/>
      <c r="S33" s="781"/>
      <c r="T33" s="781"/>
      <c r="U33" s="781"/>
      <c r="V33" s="781">
        <v>1758</v>
      </c>
      <c r="W33" s="781"/>
      <c r="X33" s="781"/>
      <c r="Y33" s="781"/>
      <c r="Z33" s="781"/>
      <c r="AA33" s="781">
        <v>42</v>
      </c>
      <c r="AB33" s="781"/>
      <c r="AC33" s="781"/>
      <c r="AD33" s="781"/>
      <c r="AE33" s="782"/>
      <c r="AF33" s="783">
        <v>42</v>
      </c>
      <c r="AG33" s="784"/>
      <c r="AH33" s="784"/>
      <c r="AI33" s="784"/>
      <c r="AJ33" s="785"/>
      <c r="AK33" s="852">
        <v>437</v>
      </c>
      <c r="AL33" s="853"/>
      <c r="AM33" s="853"/>
      <c r="AN33" s="853"/>
      <c r="AO33" s="853"/>
      <c r="AP33" s="853" t="s">
        <v>516</v>
      </c>
      <c r="AQ33" s="853"/>
      <c r="AR33" s="853"/>
      <c r="AS33" s="853"/>
      <c r="AT33" s="853"/>
      <c r="AU33" s="853" t="s">
        <v>516</v>
      </c>
      <c r="AV33" s="853"/>
      <c r="AW33" s="853"/>
      <c r="AX33" s="853"/>
      <c r="AY33" s="853"/>
      <c r="AZ33" s="854" t="s">
        <v>516</v>
      </c>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399</v>
      </c>
      <c r="C34" s="778"/>
      <c r="D34" s="778"/>
      <c r="E34" s="778"/>
      <c r="F34" s="778"/>
      <c r="G34" s="778"/>
      <c r="H34" s="778"/>
      <c r="I34" s="778"/>
      <c r="J34" s="778"/>
      <c r="K34" s="778"/>
      <c r="L34" s="778"/>
      <c r="M34" s="778"/>
      <c r="N34" s="778"/>
      <c r="O34" s="778"/>
      <c r="P34" s="779"/>
      <c r="Q34" s="780">
        <v>2165</v>
      </c>
      <c r="R34" s="781"/>
      <c r="S34" s="781"/>
      <c r="T34" s="781"/>
      <c r="U34" s="781"/>
      <c r="V34" s="781">
        <v>1691</v>
      </c>
      <c r="W34" s="781"/>
      <c r="X34" s="781"/>
      <c r="Y34" s="781"/>
      <c r="Z34" s="781"/>
      <c r="AA34" s="781">
        <v>475</v>
      </c>
      <c r="AB34" s="781"/>
      <c r="AC34" s="781"/>
      <c r="AD34" s="781"/>
      <c r="AE34" s="782"/>
      <c r="AF34" s="783">
        <v>2468</v>
      </c>
      <c r="AG34" s="784"/>
      <c r="AH34" s="784"/>
      <c r="AI34" s="784"/>
      <c r="AJ34" s="785"/>
      <c r="AK34" s="852">
        <v>34</v>
      </c>
      <c r="AL34" s="853"/>
      <c r="AM34" s="853"/>
      <c r="AN34" s="853"/>
      <c r="AO34" s="853"/>
      <c r="AP34" s="853">
        <v>8815</v>
      </c>
      <c r="AQ34" s="853"/>
      <c r="AR34" s="853"/>
      <c r="AS34" s="853"/>
      <c r="AT34" s="853"/>
      <c r="AU34" s="853">
        <v>53</v>
      </c>
      <c r="AV34" s="853"/>
      <c r="AW34" s="853"/>
      <c r="AX34" s="853"/>
      <c r="AY34" s="853"/>
      <c r="AZ34" s="854" t="s">
        <v>516</v>
      </c>
      <c r="BA34" s="854"/>
      <c r="BB34" s="854"/>
      <c r="BC34" s="854"/>
      <c r="BD34" s="854"/>
      <c r="BE34" s="850" t="s">
        <v>400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401</v>
      </c>
      <c r="C35" s="778"/>
      <c r="D35" s="778"/>
      <c r="E35" s="778"/>
      <c r="F35" s="778"/>
      <c r="G35" s="778"/>
      <c r="H35" s="778"/>
      <c r="I35" s="778"/>
      <c r="J35" s="778"/>
      <c r="K35" s="778"/>
      <c r="L35" s="778"/>
      <c r="M35" s="778"/>
      <c r="N35" s="778"/>
      <c r="O35" s="778"/>
      <c r="P35" s="779"/>
      <c r="Q35" s="780">
        <v>142</v>
      </c>
      <c r="R35" s="781"/>
      <c r="S35" s="781"/>
      <c r="T35" s="781"/>
      <c r="U35" s="781"/>
      <c r="V35" s="781">
        <v>113</v>
      </c>
      <c r="W35" s="781"/>
      <c r="X35" s="781"/>
      <c r="Y35" s="781"/>
      <c r="Z35" s="781"/>
      <c r="AA35" s="781">
        <v>30</v>
      </c>
      <c r="AB35" s="781"/>
      <c r="AC35" s="781"/>
      <c r="AD35" s="781"/>
      <c r="AE35" s="782"/>
      <c r="AF35" s="783">
        <v>808</v>
      </c>
      <c r="AG35" s="784"/>
      <c r="AH35" s="784"/>
      <c r="AI35" s="784"/>
      <c r="AJ35" s="785"/>
      <c r="AK35" s="852" t="s">
        <v>516</v>
      </c>
      <c r="AL35" s="853"/>
      <c r="AM35" s="853"/>
      <c r="AN35" s="853"/>
      <c r="AO35" s="853"/>
      <c r="AP35" s="853" t="s">
        <v>516</v>
      </c>
      <c r="AQ35" s="853"/>
      <c r="AR35" s="853"/>
      <c r="AS35" s="853"/>
      <c r="AT35" s="853"/>
      <c r="AU35" s="853" t="s">
        <v>516</v>
      </c>
      <c r="AV35" s="853"/>
      <c r="AW35" s="853"/>
      <c r="AX35" s="853"/>
      <c r="AY35" s="853"/>
      <c r="AZ35" s="854" t="s">
        <v>516</v>
      </c>
      <c r="BA35" s="854"/>
      <c r="BB35" s="854"/>
      <c r="BC35" s="854"/>
      <c r="BD35" s="854"/>
      <c r="BE35" s="850" t="s">
        <v>402</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403</v>
      </c>
      <c r="C36" s="778"/>
      <c r="D36" s="778"/>
      <c r="E36" s="778"/>
      <c r="F36" s="778"/>
      <c r="G36" s="778"/>
      <c r="H36" s="778"/>
      <c r="I36" s="778"/>
      <c r="J36" s="778"/>
      <c r="K36" s="778"/>
      <c r="L36" s="778"/>
      <c r="M36" s="778"/>
      <c r="N36" s="778"/>
      <c r="O36" s="778"/>
      <c r="P36" s="779"/>
      <c r="Q36" s="780">
        <v>2907</v>
      </c>
      <c r="R36" s="781"/>
      <c r="S36" s="781"/>
      <c r="T36" s="781"/>
      <c r="U36" s="781"/>
      <c r="V36" s="781">
        <v>2750</v>
      </c>
      <c r="W36" s="781"/>
      <c r="X36" s="781"/>
      <c r="Y36" s="781"/>
      <c r="Z36" s="781"/>
      <c r="AA36" s="781">
        <v>157</v>
      </c>
      <c r="AB36" s="781"/>
      <c r="AC36" s="781"/>
      <c r="AD36" s="781"/>
      <c r="AE36" s="782"/>
      <c r="AF36" s="783">
        <v>852</v>
      </c>
      <c r="AG36" s="784"/>
      <c r="AH36" s="784"/>
      <c r="AI36" s="784"/>
      <c r="AJ36" s="785"/>
      <c r="AK36" s="852">
        <v>1092</v>
      </c>
      <c r="AL36" s="853"/>
      <c r="AM36" s="853"/>
      <c r="AN36" s="853"/>
      <c r="AO36" s="853"/>
      <c r="AP36" s="853">
        <v>24749</v>
      </c>
      <c r="AQ36" s="853"/>
      <c r="AR36" s="853"/>
      <c r="AS36" s="853"/>
      <c r="AT36" s="853"/>
      <c r="AU36" s="853">
        <v>14033</v>
      </c>
      <c r="AV36" s="853"/>
      <c r="AW36" s="853"/>
      <c r="AX36" s="853"/>
      <c r="AY36" s="853"/>
      <c r="AZ36" s="854" t="s">
        <v>516</v>
      </c>
      <c r="BA36" s="854"/>
      <c r="BB36" s="854"/>
      <c r="BC36" s="854"/>
      <c r="BD36" s="854"/>
      <c r="BE36" s="850" t="s">
        <v>404</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t="s">
        <v>405</v>
      </c>
      <c r="C37" s="778"/>
      <c r="D37" s="778"/>
      <c r="E37" s="778"/>
      <c r="F37" s="778"/>
      <c r="G37" s="778"/>
      <c r="H37" s="778"/>
      <c r="I37" s="778"/>
      <c r="J37" s="778"/>
      <c r="K37" s="778"/>
      <c r="L37" s="778"/>
      <c r="M37" s="778"/>
      <c r="N37" s="778"/>
      <c r="O37" s="778"/>
      <c r="P37" s="779"/>
      <c r="Q37" s="780">
        <v>35</v>
      </c>
      <c r="R37" s="781"/>
      <c r="S37" s="781"/>
      <c r="T37" s="781"/>
      <c r="U37" s="781"/>
      <c r="V37" s="781">
        <v>35</v>
      </c>
      <c r="W37" s="781"/>
      <c r="X37" s="781"/>
      <c r="Y37" s="781"/>
      <c r="Z37" s="781"/>
      <c r="AA37" s="781" t="s">
        <v>516</v>
      </c>
      <c r="AB37" s="781"/>
      <c r="AC37" s="781"/>
      <c r="AD37" s="781"/>
      <c r="AE37" s="782"/>
      <c r="AF37" s="783" t="s">
        <v>382</v>
      </c>
      <c r="AG37" s="784"/>
      <c r="AH37" s="784"/>
      <c r="AI37" s="784"/>
      <c r="AJ37" s="785"/>
      <c r="AK37" s="852">
        <v>18</v>
      </c>
      <c r="AL37" s="853"/>
      <c r="AM37" s="853"/>
      <c r="AN37" s="853"/>
      <c r="AO37" s="853"/>
      <c r="AP37" s="853" t="s">
        <v>516</v>
      </c>
      <c r="AQ37" s="853"/>
      <c r="AR37" s="853"/>
      <c r="AS37" s="853"/>
      <c r="AT37" s="853"/>
      <c r="AU37" s="853" t="s">
        <v>516</v>
      </c>
      <c r="AV37" s="853"/>
      <c r="AW37" s="853"/>
      <c r="AX37" s="853"/>
      <c r="AY37" s="853"/>
      <c r="AZ37" s="854" t="s">
        <v>516</v>
      </c>
      <c r="BA37" s="854"/>
      <c r="BB37" s="854"/>
      <c r="BC37" s="854"/>
      <c r="BD37" s="854"/>
      <c r="BE37" s="850" t="s">
        <v>406</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t="s">
        <v>407</v>
      </c>
      <c r="C38" s="778"/>
      <c r="D38" s="778"/>
      <c r="E38" s="778"/>
      <c r="F38" s="778"/>
      <c r="G38" s="778"/>
      <c r="H38" s="778"/>
      <c r="I38" s="778"/>
      <c r="J38" s="778"/>
      <c r="K38" s="778"/>
      <c r="L38" s="778"/>
      <c r="M38" s="778"/>
      <c r="N38" s="778"/>
      <c r="O38" s="778"/>
      <c r="P38" s="779"/>
      <c r="Q38" s="780">
        <v>13</v>
      </c>
      <c r="R38" s="781"/>
      <c r="S38" s="781"/>
      <c r="T38" s="781"/>
      <c r="U38" s="781"/>
      <c r="V38" s="781">
        <v>13</v>
      </c>
      <c r="W38" s="781"/>
      <c r="X38" s="781"/>
      <c r="Y38" s="781"/>
      <c r="Z38" s="781"/>
      <c r="AA38" s="781" t="s">
        <v>516</v>
      </c>
      <c r="AB38" s="781"/>
      <c r="AC38" s="781"/>
      <c r="AD38" s="781"/>
      <c r="AE38" s="782"/>
      <c r="AF38" s="783" t="s">
        <v>382</v>
      </c>
      <c r="AG38" s="784"/>
      <c r="AH38" s="784"/>
      <c r="AI38" s="784"/>
      <c r="AJ38" s="785"/>
      <c r="AK38" s="852">
        <v>11</v>
      </c>
      <c r="AL38" s="853"/>
      <c r="AM38" s="853"/>
      <c r="AN38" s="853"/>
      <c r="AO38" s="853"/>
      <c r="AP38" s="853" t="s">
        <v>516</v>
      </c>
      <c r="AQ38" s="853"/>
      <c r="AR38" s="853"/>
      <c r="AS38" s="853"/>
      <c r="AT38" s="853"/>
      <c r="AU38" s="853" t="s">
        <v>516</v>
      </c>
      <c r="AV38" s="853"/>
      <c r="AW38" s="853"/>
      <c r="AX38" s="853"/>
      <c r="AY38" s="853"/>
      <c r="AZ38" s="854" t="s">
        <v>516</v>
      </c>
      <c r="BA38" s="854"/>
      <c r="BB38" s="854"/>
      <c r="BC38" s="854"/>
      <c r="BD38" s="854"/>
      <c r="BE38" s="850" t="s">
        <v>406</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2" t="s">
        <v>409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6227</v>
      </c>
      <c r="AG63" s="864"/>
      <c r="AH63" s="864"/>
      <c r="AI63" s="864"/>
      <c r="AJ63" s="865"/>
      <c r="AK63" s="866"/>
      <c r="AL63" s="861"/>
      <c r="AM63" s="861"/>
      <c r="AN63" s="861"/>
      <c r="AO63" s="861"/>
      <c r="AP63" s="864">
        <f>SUM(AP28:AT38)</f>
        <v>33564</v>
      </c>
      <c r="AQ63" s="864"/>
      <c r="AR63" s="864"/>
      <c r="AS63" s="864"/>
      <c r="AT63" s="864"/>
      <c r="AU63" s="864">
        <f>SUM(AU28:AY38)</f>
        <v>14086</v>
      </c>
      <c r="AV63" s="864"/>
      <c r="AW63" s="864"/>
      <c r="AX63" s="864"/>
      <c r="AY63" s="864"/>
      <c r="AZ63" s="868"/>
      <c r="BA63" s="868"/>
      <c r="BB63" s="868"/>
      <c r="BC63" s="868"/>
      <c r="BD63" s="868"/>
      <c r="BE63" s="869"/>
      <c r="BF63" s="869"/>
      <c r="BG63" s="869"/>
      <c r="BH63" s="869"/>
      <c r="BI63" s="870"/>
      <c r="BJ63" s="871" t="s">
        <v>120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411</v>
      </c>
      <c r="B66" s="763"/>
      <c r="C66" s="763"/>
      <c r="D66" s="763"/>
      <c r="E66" s="763"/>
      <c r="F66" s="763"/>
      <c r="G66" s="763"/>
      <c r="H66" s="763"/>
      <c r="I66" s="763"/>
      <c r="J66" s="763"/>
      <c r="K66" s="763"/>
      <c r="L66" s="763"/>
      <c r="M66" s="763"/>
      <c r="N66" s="763"/>
      <c r="O66" s="763"/>
      <c r="P66" s="764"/>
      <c r="Q66" s="739" t="s">
        <v>412</v>
      </c>
      <c r="R66" s="740"/>
      <c r="S66" s="740"/>
      <c r="T66" s="740"/>
      <c r="U66" s="741"/>
      <c r="V66" s="739" t="s">
        <v>413</v>
      </c>
      <c r="W66" s="740"/>
      <c r="X66" s="740"/>
      <c r="Y66" s="740"/>
      <c r="Z66" s="741"/>
      <c r="AA66" s="739" t="s">
        <v>387</v>
      </c>
      <c r="AB66" s="740"/>
      <c r="AC66" s="740"/>
      <c r="AD66" s="740"/>
      <c r="AE66" s="741"/>
      <c r="AF66" s="874" t="s">
        <v>388</v>
      </c>
      <c r="AG66" s="835"/>
      <c r="AH66" s="835"/>
      <c r="AI66" s="835"/>
      <c r="AJ66" s="875"/>
      <c r="AK66" s="739" t="s">
        <v>414</v>
      </c>
      <c r="AL66" s="763"/>
      <c r="AM66" s="763"/>
      <c r="AN66" s="763"/>
      <c r="AO66" s="764"/>
      <c r="AP66" s="739" t="s">
        <v>415</v>
      </c>
      <c r="AQ66" s="740"/>
      <c r="AR66" s="740"/>
      <c r="AS66" s="740"/>
      <c r="AT66" s="741"/>
      <c r="AU66" s="739" t="s">
        <v>416</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590</v>
      </c>
      <c r="C68" s="892"/>
      <c r="D68" s="892"/>
      <c r="E68" s="892"/>
      <c r="F68" s="892"/>
      <c r="G68" s="892"/>
      <c r="H68" s="892"/>
      <c r="I68" s="892"/>
      <c r="J68" s="892"/>
      <c r="K68" s="892"/>
      <c r="L68" s="892"/>
      <c r="M68" s="892"/>
      <c r="N68" s="892"/>
      <c r="O68" s="892"/>
      <c r="P68" s="893"/>
      <c r="Q68" s="894">
        <v>843</v>
      </c>
      <c r="R68" s="888"/>
      <c r="S68" s="888"/>
      <c r="T68" s="888"/>
      <c r="U68" s="888"/>
      <c r="V68" s="888">
        <v>839</v>
      </c>
      <c r="W68" s="888"/>
      <c r="X68" s="888"/>
      <c r="Y68" s="888"/>
      <c r="Z68" s="888"/>
      <c r="AA68" s="888">
        <v>4</v>
      </c>
      <c r="AB68" s="888"/>
      <c r="AC68" s="888"/>
      <c r="AD68" s="888"/>
      <c r="AE68" s="888"/>
      <c r="AF68" s="888">
        <v>4</v>
      </c>
      <c r="AG68" s="888"/>
      <c r="AH68" s="888"/>
      <c r="AI68" s="888"/>
      <c r="AJ68" s="888"/>
      <c r="AK68" s="888">
        <v>406</v>
      </c>
      <c r="AL68" s="888"/>
      <c r="AM68" s="888"/>
      <c r="AN68" s="888"/>
      <c r="AO68" s="888"/>
      <c r="AP68" s="888" t="s">
        <v>516</v>
      </c>
      <c r="AQ68" s="888"/>
      <c r="AR68" s="888"/>
      <c r="AS68" s="888"/>
      <c r="AT68" s="888"/>
      <c r="AU68" s="888" t="s">
        <v>516</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591</v>
      </c>
      <c r="C69" s="896"/>
      <c r="D69" s="896"/>
      <c r="E69" s="896"/>
      <c r="F69" s="896"/>
      <c r="G69" s="896"/>
      <c r="H69" s="896"/>
      <c r="I69" s="896"/>
      <c r="J69" s="896"/>
      <c r="K69" s="896"/>
      <c r="L69" s="896"/>
      <c r="M69" s="896"/>
      <c r="N69" s="896"/>
      <c r="O69" s="896"/>
      <c r="P69" s="897"/>
      <c r="Q69" s="898">
        <v>18</v>
      </c>
      <c r="R69" s="853"/>
      <c r="S69" s="853"/>
      <c r="T69" s="853"/>
      <c r="U69" s="853"/>
      <c r="V69" s="853">
        <v>17</v>
      </c>
      <c r="W69" s="853"/>
      <c r="X69" s="853"/>
      <c r="Y69" s="853"/>
      <c r="Z69" s="853"/>
      <c r="AA69" s="853">
        <v>1</v>
      </c>
      <c r="AB69" s="853"/>
      <c r="AC69" s="853"/>
      <c r="AD69" s="853"/>
      <c r="AE69" s="853"/>
      <c r="AF69" s="853">
        <v>1</v>
      </c>
      <c r="AG69" s="853"/>
      <c r="AH69" s="853"/>
      <c r="AI69" s="853"/>
      <c r="AJ69" s="853"/>
      <c r="AK69" s="853">
        <v>3</v>
      </c>
      <c r="AL69" s="853"/>
      <c r="AM69" s="853"/>
      <c r="AN69" s="853"/>
      <c r="AO69" s="853"/>
      <c r="AP69" s="853" t="s">
        <v>516</v>
      </c>
      <c r="AQ69" s="853"/>
      <c r="AR69" s="853"/>
      <c r="AS69" s="853"/>
      <c r="AT69" s="853"/>
      <c r="AU69" s="853" t="s">
        <v>516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592</v>
      </c>
      <c r="C70" s="896"/>
      <c r="D70" s="896"/>
      <c r="E70" s="896"/>
      <c r="F70" s="896"/>
      <c r="G70" s="896"/>
      <c r="H70" s="896"/>
      <c r="I70" s="896"/>
      <c r="J70" s="896"/>
      <c r="K70" s="896"/>
      <c r="L70" s="896"/>
      <c r="M70" s="896"/>
      <c r="N70" s="896"/>
      <c r="O70" s="896"/>
      <c r="P70" s="897"/>
      <c r="Q70" s="898">
        <v>38</v>
      </c>
      <c r="R70" s="853"/>
      <c r="S70" s="853"/>
      <c r="T70" s="853"/>
      <c r="U70" s="853"/>
      <c r="V70" s="853">
        <v>31</v>
      </c>
      <c r="W70" s="853"/>
      <c r="X70" s="853"/>
      <c r="Y70" s="853"/>
      <c r="Z70" s="853"/>
      <c r="AA70" s="853">
        <v>7</v>
      </c>
      <c r="AB70" s="853"/>
      <c r="AC70" s="853"/>
      <c r="AD70" s="853"/>
      <c r="AE70" s="853"/>
      <c r="AF70" s="853">
        <v>7</v>
      </c>
      <c r="AG70" s="853"/>
      <c r="AH70" s="853"/>
      <c r="AI70" s="853"/>
      <c r="AJ70" s="853"/>
      <c r="AK70" s="853" t="s">
        <v>516</v>
      </c>
      <c r="AL70" s="853"/>
      <c r="AM70" s="853"/>
      <c r="AN70" s="853"/>
      <c r="AO70" s="853"/>
      <c r="AP70" s="853" t="s">
        <v>516</v>
      </c>
      <c r="AQ70" s="853"/>
      <c r="AR70" s="853"/>
      <c r="AS70" s="853"/>
      <c r="AT70" s="853"/>
      <c r="AU70" s="853" t="s">
        <v>516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593</v>
      </c>
      <c r="C71" s="896"/>
      <c r="D71" s="896"/>
      <c r="E71" s="896"/>
      <c r="F71" s="896"/>
      <c r="G71" s="896"/>
      <c r="H71" s="896"/>
      <c r="I71" s="896"/>
      <c r="J71" s="896"/>
      <c r="K71" s="896"/>
      <c r="L71" s="896"/>
      <c r="M71" s="896"/>
      <c r="N71" s="896"/>
      <c r="O71" s="896"/>
      <c r="P71" s="897"/>
      <c r="Q71" s="898">
        <v>86</v>
      </c>
      <c r="R71" s="853"/>
      <c r="S71" s="853"/>
      <c r="T71" s="853"/>
      <c r="U71" s="853"/>
      <c r="V71" s="853">
        <v>84</v>
      </c>
      <c r="W71" s="853"/>
      <c r="X71" s="853"/>
      <c r="Y71" s="853"/>
      <c r="Z71" s="853"/>
      <c r="AA71" s="853">
        <v>2</v>
      </c>
      <c r="AB71" s="853"/>
      <c r="AC71" s="853"/>
      <c r="AD71" s="853"/>
      <c r="AE71" s="853"/>
      <c r="AF71" s="853">
        <v>2</v>
      </c>
      <c r="AG71" s="853"/>
      <c r="AH71" s="853"/>
      <c r="AI71" s="853"/>
      <c r="AJ71" s="853"/>
      <c r="AK71" s="853">
        <v>3</v>
      </c>
      <c r="AL71" s="853"/>
      <c r="AM71" s="853"/>
      <c r="AN71" s="853"/>
      <c r="AO71" s="853"/>
      <c r="AP71" s="853" t="s">
        <v>516</v>
      </c>
      <c r="AQ71" s="853"/>
      <c r="AR71" s="853"/>
      <c r="AS71" s="853"/>
      <c r="AT71" s="853"/>
      <c r="AU71" s="853" t="s">
        <v>516</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594</v>
      </c>
      <c r="C72" s="896"/>
      <c r="D72" s="896"/>
      <c r="E72" s="896"/>
      <c r="F72" s="896"/>
      <c r="G72" s="896"/>
      <c r="H72" s="896"/>
      <c r="I72" s="896"/>
      <c r="J72" s="896"/>
      <c r="K72" s="896"/>
      <c r="L72" s="896"/>
      <c r="M72" s="896"/>
      <c r="N72" s="896"/>
      <c r="O72" s="896"/>
      <c r="P72" s="897"/>
      <c r="Q72" s="898">
        <v>238110</v>
      </c>
      <c r="R72" s="853"/>
      <c r="S72" s="853"/>
      <c r="T72" s="853"/>
      <c r="U72" s="853"/>
      <c r="V72" s="853">
        <v>233075</v>
      </c>
      <c r="W72" s="853"/>
      <c r="X72" s="853"/>
      <c r="Y72" s="853"/>
      <c r="Z72" s="853"/>
      <c r="AA72" s="853">
        <v>5035</v>
      </c>
      <c r="AB72" s="853"/>
      <c r="AC72" s="853"/>
      <c r="AD72" s="853"/>
      <c r="AE72" s="853"/>
      <c r="AF72" s="853">
        <v>5035</v>
      </c>
      <c r="AG72" s="853"/>
      <c r="AH72" s="853"/>
      <c r="AI72" s="853"/>
      <c r="AJ72" s="853"/>
      <c r="AK72" s="853" t="s">
        <v>516</v>
      </c>
      <c r="AL72" s="853"/>
      <c r="AM72" s="853"/>
      <c r="AN72" s="853"/>
      <c r="AO72" s="853"/>
      <c r="AP72" s="853" t="s">
        <v>516</v>
      </c>
      <c r="AQ72" s="853"/>
      <c r="AR72" s="853"/>
      <c r="AS72" s="853"/>
      <c r="AT72" s="853"/>
      <c r="AU72" s="853" t="s">
        <v>516</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380</v>
      </c>
      <c r="B88" s="812" t="s">
        <v>417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f>SUM(AF68:AJ72)</f>
        <v>5049</v>
      </c>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f>SUM(CR7:CV14)</f>
        <v>1300</v>
      </c>
      <c r="CS102" s="872"/>
      <c r="CT102" s="872"/>
      <c r="CU102" s="872"/>
      <c r="CV102" s="915"/>
      <c r="CW102" s="914">
        <f>SUM(CW7:DA14)</f>
        <v>295</v>
      </c>
      <c r="CX102" s="872"/>
      <c r="CY102" s="872"/>
      <c r="CZ102" s="872"/>
      <c r="DA102" s="915"/>
      <c r="DB102" s="914">
        <f>SUM(DB7:DF14)</f>
        <v>0</v>
      </c>
      <c r="DC102" s="872"/>
      <c r="DD102" s="872"/>
      <c r="DE102" s="872"/>
      <c r="DF102" s="915"/>
      <c r="DG102" s="914">
        <f>SUM(DG7:DK14)</f>
        <v>231</v>
      </c>
      <c r="DH102" s="872"/>
      <c r="DI102" s="872"/>
      <c r="DJ102" s="872"/>
      <c r="DK102" s="915"/>
      <c r="DL102" s="914">
        <f>SUM(DL7:DP14)</f>
        <v>0</v>
      </c>
      <c r="DM102" s="872"/>
      <c r="DN102" s="872"/>
      <c r="DO102" s="872"/>
      <c r="DP102" s="915"/>
      <c r="DQ102" s="914">
        <f>SUM(DQ7:DU14)</f>
        <v>0</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426</v>
      </c>
      <c r="AB109" s="917"/>
      <c r="AC109" s="917"/>
      <c r="AD109" s="917"/>
      <c r="AE109" s="918"/>
      <c r="AF109" s="916" t="s">
        <v>299</v>
      </c>
      <c r="AG109" s="917"/>
      <c r="AH109" s="917"/>
      <c r="AI109" s="917"/>
      <c r="AJ109" s="918"/>
      <c r="AK109" s="916" t="s">
        <v>298</v>
      </c>
      <c r="AL109" s="917"/>
      <c r="AM109" s="917"/>
      <c r="AN109" s="917"/>
      <c r="AO109" s="918"/>
      <c r="AP109" s="916" t="s">
        <v>427</v>
      </c>
      <c r="AQ109" s="917"/>
      <c r="AR109" s="917"/>
      <c r="AS109" s="917"/>
      <c r="AT109" s="919"/>
      <c r="AU109" s="936" t="s">
        <v>425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426</v>
      </c>
      <c r="BR109" s="917"/>
      <c r="BS109" s="917"/>
      <c r="BT109" s="917"/>
      <c r="BU109" s="918"/>
      <c r="BV109" s="916" t="s">
        <v>299</v>
      </c>
      <c r="BW109" s="917"/>
      <c r="BX109" s="917"/>
      <c r="BY109" s="917"/>
      <c r="BZ109" s="918"/>
      <c r="CA109" s="916" t="s">
        <v>298</v>
      </c>
      <c r="CB109" s="917"/>
      <c r="CC109" s="917"/>
      <c r="CD109" s="917"/>
      <c r="CE109" s="918"/>
      <c r="CF109" s="937" t="s">
        <v>427</v>
      </c>
      <c r="CG109" s="937"/>
      <c r="CH109" s="937"/>
      <c r="CI109" s="937"/>
      <c r="CJ109" s="937"/>
      <c r="CK109" s="916" t="s">
        <v>428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426</v>
      </c>
      <c r="DH109" s="917"/>
      <c r="DI109" s="917"/>
      <c r="DJ109" s="917"/>
      <c r="DK109" s="918"/>
      <c r="DL109" s="916" t="s">
        <v>299</v>
      </c>
      <c r="DM109" s="917"/>
      <c r="DN109" s="917"/>
      <c r="DO109" s="917"/>
      <c r="DP109" s="918"/>
      <c r="DQ109" s="916" t="s">
        <v>298</v>
      </c>
      <c r="DR109" s="917"/>
      <c r="DS109" s="917"/>
      <c r="DT109" s="917"/>
      <c r="DU109" s="918"/>
      <c r="DV109" s="916" t="s">
        <v>427</v>
      </c>
      <c r="DW109" s="917"/>
      <c r="DX109" s="917"/>
      <c r="DY109" s="917"/>
      <c r="DZ109" s="919"/>
    </row>
    <row r="110" spans="1:131" s="226" customFormat="1" ht="26.25" customHeight="1" x14ac:dyDescent="0.15">
      <c r="A110" s="920" t="s">
        <v>429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3626997</v>
      </c>
      <c r="AB110" s="924"/>
      <c r="AC110" s="924"/>
      <c r="AD110" s="924"/>
      <c r="AE110" s="925"/>
      <c r="AF110" s="926">
        <v>3645956</v>
      </c>
      <c r="AG110" s="924"/>
      <c r="AH110" s="924"/>
      <c r="AI110" s="924"/>
      <c r="AJ110" s="925"/>
      <c r="AK110" s="926">
        <v>3976010</v>
      </c>
      <c r="AL110" s="924"/>
      <c r="AM110" s="924"/>
      <c r="AN110" s="924"/>
      <c r="AO110" s="925"/>
      <c r="AP110" s="927">
        <v>19.7</v>
      </c>
      <c r="AQ110" s="928"/>
      <c r="AR110" s="928"/>
      <c r="AS110" s="928"/>
      <c r="AT110" s="929"/>
      <c r="AU110" s="930" t="s">
        <v>66</v>
      </c>
      <c r="AV110" s="931"/>
      <c r="AW110" s="931"/>
      <c r="AX110" s="931"/>
      <c r="AY110" s="931"/>
      <c r="AZ110" s="972" t="s">
        <v>430</v>
      </c>
      <c r="BA110" s="921"/>
      <c r="BB110" s="921"/>
      <c r="BC110" s="921"/>
      <c r="BD110" s="921"/>
      <c r="BE110" s="921"/>
      <c r="BF110" s="921"/>
      <c r="BG110" s="921"/>
      <c r="BH110" s="921"/>
      <c r="BI110" s="921"/>
      <c r="BJ110" s="921"/>
      <c r="BK110" s="921"/>
      <c r="BL110" s="921"/>
      <c r="BM110" s="921"/>
      <c r="BN110" s="921"/>
      <c r="BO110" s="921"/>
      <c r="BP110" s="922"/>
      <c r="BQ110" s="958">
        <v>38955252</v>
      </c>
      <c r="BR110" s="959"/>
      <c r="BS110" s="959"/>
      <c r="BT110" s="959"/>
      <c r="BU110" s="959"/>
      <c r="BV110" s="959">
        <v>39236213</v>
      </c>
      <c r="BW110" s="959"/>
      <c r="BX110" s="959"/>
      <c r="BY110" s="959"/>
      <c r="BZ110" s="959"/>
      <c r="CA110" s="959">
        <v>39250352</v>
      </c>
      <c r="CB110" s="959"/>
      <c r="CC110" s="959"/>
      <c r="CD110" s="959"/>
      <c r="CE110" s="959"/>
      <c r="CF110" s="973">
        <v>194.8</v>
      </c>
      <c r="CG110" s="974"/>
      <c r="CH110" s="974"/>
      <c r="CI110" s="974"/>
      <c r="CJ110" s="974"/>
      <c r="CK110" s="975" t="s">
        <v>431</v>
      </c>
      <c r="CL110" s="976"/>
      <c r="CM110" s="955" t="s">
        <v>432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433</v>
      </c>
      <c r="DH110" s="959"/>
      <c r="DI110" s="959"/>
      <c r="DJ110" s="959"/>
      <c r="DK110" s="959"/>
      <c r="DL110" s="959" t="s">
        <v>433</v>
      </c>
      <c r="DM110" s="959"/>
      <c r="DN110" s="959"/>
      <c r="DO110" s="959"/>
      <c r="DP110" s="959"/>
      <c r="DQ110" s="959" t="s">
        <v>433</v>
      </c>
      <c r="DR110" s="959"/>
      <c r="DS110" s="959"/>
      <c r="DT110" s="959"/>
      <c r="DU110" s="959"/>
      <c r="DV110" s="960" t="s">
        <v>433</v>
      </c>
      <c r="DW110" s="960"/>
      <c r="DX110" s="960"/>
      <c r="DY110" s="960"/>
      <c r="DZ110" s="961"/>
    </row>
    <row r="111" spans="1:131" s="226" customFormat="1" ht="26.25" customHeight="1" x14ac:dyDescent="0.15">
      <c r="A111" s="962" t="s">
        <v>434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435</v>
      </c>
      <c r="AB111" s="966"/>
      <c r="AC111" s="966"/>
      <c r="AD111" s="966"/>
      <c r="AE111" s="967"/>
      <c r="AF111" s="968" t="s">
        <v>435</v>
      </c>
      <c r="AG111" s="966"/>
      <c r="AH111" s="966"/>
      <c r="AI111" s="966"/>
      <c r="AJ111" s="967"/>
      <c r="AK111" s="968" t="s">
        <v>435</v>
      </c>
      <c r="AL111" s="966"/>
      <c r="AM111" s="966"/>
      <c r="AN111" s="966"/>
      <c r="AO111" s="967"/>
      <c r="AP111" s="969" t="s">
        <v>435</v>
      </c>
      <c r="AQ111" s="970"/>
      <c r="AR111" s="970"/>
      <c r="AS111" s="970"/>
      <c r="AT111" s="971"/>
      <c r="AU111" s="932"/>
      <c r="AV111" s="933"/>
      <c r="AW111" s="933"/>
      <c r="AX111" s="933"/>
      <c r="AY111" s="933"/>
      <c r="AZ111" s="981" t="s">
        <v>436</v>
      </c>
      <c r="BA111" s="982"/>
      <c r="BB111" s="982"/>
      <c r="BC111" s="982"/>
      <c r="BD111" s="982"/>
      <c r="BE111" s="982"/>
      <c r="BF111" s="982"/>
      <c r="BG111" s="982"/>
      <c r="BH111" s="982"/>
      <c r="BI111" s="982"/>
      <c r="BJ111" s="982"/>
      <c r="BK111" s="982"/>
      <c r="BL111" s="982"/>
      <c r="BM111" s="982"/>
      <c r="BN111" s="982"/>
      <c r="BO111" s="982"/>
      <c r="BP111" s="983"/>
      <c r="BQ111" s="951">
        <v>354854</v>
      </c>
      <c r="BR111" s="952"/>
      <c r="BS111" s="952"/>
      <c r="BT111" s="952"/>
      <c r="BU111" s="952"/>
      <c r="BV111" s="952">
        <v>327625</v>
      </c>
      <c r="BW111" s="952"/>
      <c r="BX111" s="952"/>
      <c r="BY111" s="952"/>
      <c r="BZ111" s="952"/>
      <c r="CA111" s="952">
        <v>365672</v>
      </c>
      <c r="CB111" s="952"/>
      <c r="CC111" s="952"/>
      <c r="CD111" s="952"/>
      <c r="CE111" s="952"/>
      <c r="CF111" s="946">
        <v>1.8</v>
      </c>
      <c r="CG111" s="947"/>
      <c r="CH111" s="947"/>
      <c r="CI111" s="947"/>
      <c r="CJ111" s="947"/>
      <c r="CK111" s="977"/>
      <c r="CL111" s="978"/>
      <c r="CM111" s="948" t="s">
        <v>437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438</v>
      </c>
      <c r="DH111" s="952"/>
      <c r="DI111" s="952"/>
      <c r="DJ111" s="952"/>
      <c r="DK111" s="952"/>
      <c r="DL111" s="952" t="s">
        <v>438</v>
      </c>
      <c r="DM111" s="952"/>
      <c r="DN111" s="952"/>
      <c r="DO111" s="952"/>
      <c r="DP111" s="952"/>
      <c r="DQ111" s="952" t="s">
        <v>438</v>
      </c>
      <c r="DR111" s="952"/>
      <c r="DS111" s="952"/>
      <c r="DT111" s="952"/>
      <c r="DU111" s="952"/>
      <c r="DV111" s="953" t="s">
        <v>438</v>
      </c>
      <c r="DW111" s="953"/>
      <c r="DX111" s="953"/>
      <c r="DY111" s="953"/>
      <c r="DZ111" s="954"/>
    </row>
    <row r="112" spans="1:131" s="226" customFormat="1" ht="26.25" customHeight="1" x14ac:dyDescent="0.15">
      <c r="A112" s="984" t="s">
        <v>439</v>
      </c>
      <c r="B112" s="985"/>
      <c r="C112" s="982" t="s">
        <v>440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441</v>
      </c>
      <c r="AB112" s="991"/>
      <c r="AC112" s="991"/>
      <c r="AD112" s="991"/>
      <c r="AE112" s="992"/>
      <c r="AF112" s="993" t="s">
        <v>442</v>
      </c>
      <c r="AG112" s="991"/>
      <c r="AH112" s="991"/>
      <c r="AI112" s="991"/>
      <c r="AJ112" s="992"/>
      <c r="AK112" s="993" t="s">
        <v>443</v>
      </c>
      <c r="AL112" s="991"/>
      <c r="AM112" s="991"/>
      <c r="AN112" s="991"/>
      <c r="AO112" s="992"/>
      <c r="AP112" s="994" t="s">
        <v>441</v>
      </c>
      <c r="AQ112" s="995"/>
      <c r="AR112" s="995"/>
      <c r="AS112" s="995"/>
      <c r="AT112" s="996"/>
      <c r="AU112" s="932"/>
      <c r="AV112" s="933"/>
      <c r="AW112" s="933"/>
      <c r="AX112" s="933"/>
      <c r="AY112" s="933"/>
      <c r="AZ112" s="981" t="s">
        <v>444</v>
      </c>
      <c r="BA112" s="982"/>
      <c r="BB112" s="982"/>
      <c r="BC112" s="982"/>
      <c r="BD112" s="982"/>
      <c r="BE112" s="982"/>
      <c r="BF112" s="982"/>
      <c r="BG112" s="982"/>
      <c r="BH112" s="982"/>
      <c r="BI112" s="982"/>
      <c r="BJ112" s="982"/>
      <c r="BK112" s="982"/>
      <c r="BL112" s="982"/>
      <c r="BM112" s="982"/>
      <c r="BN112" s="982"/>
      <c r="BO112" s="982"/>
      <c r="BP112" s="983"/>
      <c r="BQ112" s="951">
        <v>14955645</v>
      </c>
      <c r="BR112" s="952"/>
      <c r="BS112" s="952"/>
      <c r="BT112" s="952"/>
      <c r="BU112" s="952"/>
      <c r="BV112" s="952">
        <v>14724240</v>
      </c>
      <c r="BW112" s="952"/>
      <c r="BX112" s="952"/>
      <c r="BY112" s="952"/>
      <c r="BZ112" s="952"/>
      <c r="CA112" s="952">
        <v>14085452</v>
      </c>
      <c r="CB112" s="952"/>
      <c r="CC112" s="952"/>
      <c r="CD112" s="952"/>
      <c r="CE112" s="952"/>
      <c r="CF112" s="946">
        <v>69.900000000000006</v>
      </c>
      <c r="CG112" s="947"/>
      <c r="CH112" s="947"/>
      <c r="CI112" s="947"/>
      <c r="CJ112" s="947"/>
      <c r="CK112" s="977"/>
      <c r="CL112" s="978"/>
      <c r="CM112" s="948" t="s">
        <v>445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442</v>
      </c>
      <c r="DH112" s="952"/>
      <c r="DI112" s="952"/>
      <c r="DJ112" s="952"/>
      <c r="DK112" s="952"/>
      <c r="DL112" s="952" t="s">
        <v>441</v>
      </c>
      <c r="DM112" s="952"/>
      <c r="DN112" s="952"/>
      <c r="DO112" s="952"/>
      <c r="DP112" s="952"/>
      <c r="DQ112" s="952" t="s">
        <v>441</v>
      </c>
      <c r="DR112" s="952"/>
      <c r="DS112" s="952"/>
      <c r="DT112" s="952"/>
      <c r="DU112" s="952"/>
      <c r="DV112" s="953" t="s">
        <v>442</v>
      </c>
      <c r="DW112" s="953"/>
      <c r="DX112" s="953"/>
      <c r="DY112" s="953"/>
      <c r="DZ112" s="954"/>
    </row>
    <row r="113" spans="1:130" s="226" customFormat="1" ht="26.25" customHeight="1" x14ac:dyDescent="0.15">
      <c r="A113" s="986"/>
      <c r="B113" s="987"/>
      <c r="C113" s="982" t="s">
        <v>446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953599</v>
      </c>
      <c r="AB113" s="966"/>
      <c r="AC113" s="966"/>
      <c r="AD113" s="966"/>
      <c r="AE113" s="967"/>
      <c r="AF113" s="968">
        <v>876426</v>
      </c>
      <c r="AG113" s="966"/>
      <c r="AH113" s="966"/>
      <c r="AI113" s="966"/>
      <c r="AJ113" s="967"/>
      <c r="AK113" s="968">
        <v>818255</v>
      </c>
      <c r="AL113" s="966"/>
      <c r="AM113" s="966"/>
      <c r="AN113" s="966"/>
      <c r="AO113" s="967"/>
      <c r="AP113" s="969">
        <v>4.0999999999999996</v>
      </c>
      <c r="AQ113" s="970"/>
      <c r="AR113" s="970"/>
      <c r="AS113" s="970"/>
      <c r="AT113" s="971"/>
      <c r="AU113" s="932"/>
      <c r="AV113" s="933"/>
      <c r="AW113" s="933"/>
      <c r="AX113" s="933"/>
      <c r="AY113" s="933"/>
      <c r="AZ113" s="981" t="s">
        <v>447</v>
      </c>
      <c r="BA113" s="982"/>
      <c r="BB113" s="982"/>
      <c r="BC113" s="982"/>
      <c r="BD113" s="982"/>
      <c r="BE113" s="982"/>
      <c r="BF113" s="982"/>
      <c r="BG113" s="982"/>
      <c r="BH113" s="982"/>
      <c r="BI113" s="982"/>
      <c r="BJ113" s="982"/>
      <c r="BK113" s="982"/>
      <c r="BL113" s="982"/>
      <c r="BM113" s="982"/>
      <c r="BN113" s="982"/>
      <c r="BO113" s="982"/>
      <c r="BP113" s="983"/>
      <c r="BQ113" s="951" t="s">
        <v>441</v>
      </c>
      <c r="BR113" s="952"/>
      <c r="BS113" s="952"/>
      <c r="BT113" s="952"/>
      <c r="BU113" s="952"/>
      <c r="BV113" s="952" t="s">
        <v>441</v>
      </c>
      <c r="BW113" s="952"/>
      <c r="BX113" s="952"/>
      <c r="BY113" s="952"/>
      <c r="BZ113" s="952"/>
      <c r="CA113" s="952" t="s">
        <v>441</v>
      </c>
      <c r="CB113" s="952"/>
      <c r="CC113" s="952"/>
      <c r="CD113" s="952"/>
      <c r="CE113" s="952"/>
      <c r="CF113" s="946" t="s">
        <v>442</v>
      </c>
      <c r="CG113" s="947"/>
      <c r="CH113" s="947"/>
      <c r="CI113" s="947"/>
      <c r="CJ113" s="947"/>
      <c r="CK113" s="977"/>
      <c r="CL113" s="978"/>
      <c r="CM113" s="948" t="s">
        <v>448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441</v>
      </c>
      <c r="DH113" s="991"/>
      <c r="DI113" s="991"/>
      <c r="DJ113" s="991"/>
      <c r="DK113" s="992"/>
      <c r="DL113" s="993" t="s">
        <v>441</v>
      </c>
      <c r="DM113" s="991"/>
      <c r="DN113" s="991"/>
      <c r="DO113" s="991"/>
      <c r="DP113" s="992"/>
      <c r="DQ113" s="993" t="s">
        <v>449</v>
      </c>
      <c r="DR113" s="991"/>
      <c r="DS113" s="991"/>
      <c r="DT113" s="991"/>
      <c r="DU113" s="992"/>
      <c r="DV113" s="994" t="s">
        <v>442</v>
      </c>
      <c r="DW113" s="995"/>
      <c r="DX113" s="995"/>
      <c r="DY113" s="995"/>
      <c r="DZ113" s="996"/>
    </row>
    <row r="114" spans="1:130" s="226" customFormat="1" ht="26.25" customHeight="1" x14ac:dyDescent="0.15">
      <c r="A114" s="986"/>
      <c r="B114" s="987"/>
      <c r="C114" s="982" t="s">
        <v>450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441</v>
      </c>
      <c r="AB114" s="991"/>
      <c r="AC114" s="991"/>
      <c r="AD114" s="991"/>
      <c r="AE114" s="992"/>
      <c r="AF114" s="993" t="s">
        <v>441</v>
      </c>
      <c r="AG114" s="991"/>
      <c r="AH114" s="991"/>
      <c r="AI114" s="991"/>
      <c r="AJ114" s="992"/>
      <c r="AK114" s="993" t="s">
        <v>441</v>
      </c>
      <c r="AL114" s="991"/>
      <c r="AM114" s="991"/>
      <c r="AN114" s="991"/>
      <c r="AO114" s="992"/>
      <c r="AP114" s="994" t="s">
        <v>442</v>
      </c>
      <c r="AQ114" s="995"/>
      <c r="AR114" s="995"/>
      <c r="AS114" s="995"/>
      <c r="AT114" s="996"/>
      <c r="AU114" s="932"/>
      <c r="AV114" s="933"/>
      <c r="AW114" s="933"/>
      <c r="AX114" s="933"/>
      <c r="AY114" s="933"/>
      <c r="AZ114" s="981" t="s">
        <v>451</v>
      </c>
      <c r="BA114" s="982"/>
      <c r="BB114" s="982"/>
      <c r="BC114" s="982"/>
      <c r="BD114" s="982"/>
      <c r="BE114" s="982"/>
      <c r="BF114" s="982"/>
      <c r="BG114" s="982"/>
      <c r="BH114" s="982"/>
      <c r="BI114" s="982"/>
      <c r="BJ114" s="982"/>
      <c r="BK114" s="982"/>
      <c r="BL114" s="982"/>
      <c r="BM114" s="982"/>
      <c r="BN114" s="982"/>
      <c r="BO114" s="982"/>
      <c r="BP114" s="983"/>
      <c r="BQ114" s="951">
        <v>5903987</v>
      </c>
      <c r="BR114" s="952"/>
      <c r="BS114" s="952"/>
      <c r="BT114" s="952"/>
      <c r="BU114" s="952"/>
      <c r="BV114" s="952">
        <v>6012438</v>
      </c>
      <c r="BW114" s="952"/>
      <c r="BX114" s="952"/>
      <c r="BY114" s="952"/>
      <c r="BZ114" s="952"/>
      <c r="CA114" s="952">
        <v>5768052</v>
      </c>
      <c r="CB114" s="952"/>
      <c r="CC114" s="952"/>
      <c r="CD114" s="952"/>
      <c r="CE114" s="952"/>
      <c r="CF114" s="946">
        <v>28.6</v>
      </c>
      <c r="CG114" s="947"/>
      <c r="CH114" s="947"/>
      <c r="CI114" s="947"/>
      <c r="CJ114" s="947"/>
      <c r="CK114" s="977"/>
      <c r="CL114" s="978"/>
      <c r="CM114" s="948" t="s">
        <v>452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443</v>
      </c>
      <c r="DH114" s="991"/>
      <c r="DI114" s="991"/>
      <c r="DJ114" s="991"/>
      <c r="DK114" s="992"/>
      <c r="DL114" s="993" t="s">
        <v>442</v>
      </c>
      <c r="DM114" s="991"/>
      <c r="DN114" s="991"/>
      <c r="DO114" s="991"/>
      <c r="DP114" s="992"/>
      <c r="DQ114" s="993" t="s">
        <v>443</v>
      </c>
      <c r="DR114" s="991"/>
      <c r="DS114" s="991"/>
      <c r="DT114" s="991"/>
      <c r="DU114" s="992"/>
      <c r="DV114" s="994" t="s">
        <v>442</v>
      </c>
      <c r="DW114" s="995"/>
      <c r="DX114" s="995"/>
      <c r="DY114" s="995"/>
      <c r="DZ114" s="996"/>
    </row>
    <row r="115" spans="1:130" s="226" customFormat="1" ht="26.25" customHeight="1" x14ac:dyDescent="0.15">
      <c r="A115" s="986"/>
      <c r="B115" s="987"/>
      <c r="C115" s="982" t="s">
        <v>453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7379</v>
      </c>
      <c r="AB115" s="966"/>
      <c r="AC115" s="966"/>
      <c r="AD115" s="966"/>
      <c r="AE115" s="967"/>
      <c r="AF115" s="968">
        <v>7197</v>
      </c>
      <c r="AG115" s="966"/>
      <c r="AH115" s="966"/>
      <c r="AI115" s="966"/>
      <c r="AJ115" s="967"/>
      <c r="AK115" s="968">
        <v>7017</v>
      </c>
      <c r="AL115" s="966"/>
      <c r="AM115" s="966"/>
      <c r="AN115" s="966"/>
      <c r="AO115" s="967"/>
      <c r="AP115" s="969">
        <v>0</v>
      </c>
      <c r="AQ115" s="970"/>
      <c r="AR115" s="970"/>
      <c r="AS115" s="970"/>
      <c r="AT115" s="971"/>
      <c r="AU115" s="932"/>
      <c r="AV115" s="933"/>
      <c r="AW115" s="933"/>
      <c r="AX115" s="933"/>
      <c r="AY115" s="933"/>
      <c r="AZ115" s="981" t="s">
        <v>454</v>
      </c>
      <c r="BA115" s="982"/>
      <c r="BB115" s="982"/>
      <c r="BC115" s="982"/>
      <c r="BD115" s="982"/>
      <c r="BE115" s="982"/>
      <c r="BF115" s="982"/>
      <c r="BG115" s="982"/>
      <c r="BH115" s="982"/>
      <c r="BI115" s="982"/>
      <c r="BJ115" s="982"/>
      <c r="BK115" s="982"/>
      <c r="BL115" s="982"/>
      <c r="BM115" s="982"/>
      <c r="BN115" s="982"/>
      <c r="BO115" s="982"/>
      <c r="BP115" s="983"/>
      <c r="BQ115" s="951">
        <v>906</v>
      </c>
      <c r="BR115" s="952"/>
      <c r="BS115" s="952"/>
      <c r="BT115" s="952"/>
      <c r="BU115" s="952"/>
      <c r="BV115" s="952" t="s">
        <v>441</v>
      </c>
      <c r="BW115" s="952"/>
      <c r="BX115" s="952"/>
      <c r="BY115" s="952"/>
      <c r="BZ115" s="952"/>
      <c r="CA115" s="952" t="s">
        <v>443</v>
      </c>
      <c r="CB115" s="952"/>
      <c r="CC115" s="952"/>
      <c r="CD115" s="952"/>
      <c r="CE115" s="952"/>
      <c r="CF115" s="946" t="s">
        <v>441</v>
      </c>
      <c r="CG115" s="947"/>
      <c r="CH115" s="947"/>
      <c r="CI115" s="947"/>
      <c r="CJ115" s="947"/>
      <c r="CK115" s="977"/>
      <c r="CL115" s="978"/>
      <c r="CM115" s="981"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442</v>
      </c>
      <c r="DH115" s="991"/>
      <c r="DI115" s="991"/>
      <c r="DJ115" s="991"/>
      <c r="DK115" s="992"/>
      <c r="DL115" s="993" t="s">
        <v>441</v>
      </c>
      <c r="DM115" s="991"/>
      <c r="DN115" s="991"/>
      <c r="DO115" s="991"/>
      <c r="DP115" s="992"/>
      <c r="DQ115" s="993" t="s">
        <v>441</v>
      </c>
      <c r="DR115" s="991"/>
      <c r="DS115" s="991"/>
      <c r="DT115" s="991"/>
      <c r="DU115" s="992"/>
      <c r="DV115" s="994" t="s">
        <v>442</v>
      </c>
      <c r="DW115" s="995"/>
      <c r="DX115" s="995"/>
      <c r="DY115" s="995"/>
      <c r="DZ115" s="996"/>
    </row>
    <row r="116" spans="1:130" s="226" customFormat="1" ht="26.25" customHeight="1" x14ac:dyDescent="0.15">
      <c r="A116" s="988"/>
      <c r="B116" s="989"/>
      <c r="C116" s="997" t="s">
        <v>456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449</v>
      </c>
      <c r="AB116" s="991"/>
      <c r="AC116" s="991"/>
      <c r="AD116" s="991"/>
      <c r="AE116" s="992"/>
      <c r="AF116" s="993" t="s">
        <v>443</v>
      </c>
      <c r="AG116" s="991"/>
      <c r="AH116" s="991"/>
      <c r="AI116" s="991"/>
      <c r="AJ116" s="992"/>
      <c r="AK116" s="993" t="s">
        <v>441</v>
      </c>
      <c r="AL116" s="991"/>
      <c r="AM116" s="991"/>
      <c r="AN116" s="991"/>
      <c r="AO116" s="992"/>
      <c r="AP116" s="994" t="s">
        <v>443</v>
      </c>
      <c r="AQ116" s="995"/>
      <c r="AR116" s="995"/>
      <c r="AS116" s="995"/>
      <c r="AT116" s="996"/>
      <c r="AU116" s="932"/>
      <c r="AV116" s="933"/>
      <c r="AW116" s="933"/>
      <c r="AX116" s="933"/>
      <c r="AY116" s="933"/>
      <c r="AZ116" s="999" t="s">
        <v>457</v>
      </c>
      <c r="BA116" s="1000"/>
      <c r="BB116" s="1000"/>
      <c r="BC116" s="1000"/>
      <c r="BD116" s="1000"/>
      <c r="BE116" s="1000"/>
      <c r="BF116" s="1000"/>
      <c r="BG116" s="1000"/>
      <c r="BH116" s="1000"/>
      <c r="BI116" s="1000"/>
      <c r="BJ116" s="1000"/>
      <c r="BK116" s="1000"/>
      <c r="BL116" s="1000"/>
      <c r="BM116" s="1000"/>
      <c r="BN116" s="1000"/>
      <c r="BO116" s="1000"/>
      <c r="BP116" s="1001"/>
      <c r="BQ116" s="951" t="s">
        <v>441</v>
      </c>
      <c r="BR116" s="952"/>
      <c r="BS116" s="952"/>
      <c r="BT116" s="952"/>
      <c r="BU116" s="952"/>
      <c r="BV116" s="952" t="s">
        <v>442</v>
      </c>
      <c r="BW116" s="952"/>
      <c r="BX116" s="952"/>
      <c r="BY116" s="952"/>
      <c r="BZ116" s="952"/>
      <c r="CA116" s="952" t="s">
        <v>442</v>
      </c>
      <c r="CB116" s="952"/>
      <c r="CC116" s="952"/>
      <c r="CD116" s="952"/>
      <c r="CE116" s="952"/>
      <c r="CF116" s="946" t="s">
        <v>443</v>
      </c>
      <c r="CG116" s="947"/>
      <c r="CH116" s="947"/>
      <c r="CI116" s="947"/>
      <c r="CJ116" s="947"/>
      <c r="CK116" s="977"/>
      <c r="CL116" s="978"/>
      <c r="CM116" s="948" t="s">
        <v>458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17281</v>
      </c>
      <c r="DH116" s="991"/>
      <c r="DI116" s="991"/>
      <c r="DJ116" s="991"/>
      <c r="DK116" s="992"/>
      <c r="DL116" s="993">
        <v>10519</v>
      </c>
      <c r="DM116" s="991"/>
      <c r="DN116" s="991"/>
      <c r="DO116" s="991"/>
      <c r="DP116" s="992"/>
      <c r="DQ116" s="993">
        <v>3757</v>
      </c>
      <c r="DR116" s="991"/>
      <c r="DS116" s="991"/>
      <c r="DT116" s="991"/>
      <c r="DU116" s="992"/>
      <c r="DV116" s="994">
        <v>0</v>
      </c>
      <c r="DW116" s="995"/>
      <c r="DX116" s="995"/>
      <c r="DY116" s="995"/>
      <c r="DZ116" s="996"/>
    </row>
    <row r="117" spans="1:130" s="226" customFormat="1" ht="26.25" customHeight="1" x14ac:dyDescent="0.15">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459</v>
      </c>
      <c r="Z117" s="918"/>
      <c r="AA117" s="1008">
        <v>4587975</v>
      </c>
      <c r="AB117" s="1009"/>
      <c r="AC117" s="1009"/>
      <c r="AD117" s="1009"/>
      <c r="AE117" s="1010"/>
      <c r="AF117" s="1011">
        <v>4529579</v>
      </c>
      <c r="AG117" s="1009"/>
      <c r="AH117" s="1009"/>
      <c r="AI117" s="1009"/>
      <c r="AJ117" s="1010"/>
      <c r="AK117" s="1011">
        <v>4801282</v>
      </c>
      <c r="AL117" s="1009"/>
      <c r="AM117" s="1009"/>
      <c r="AN117" s="1009"/>
      <c r="AO117" s="1010"/>
      <c r="AP117" s="1012"/>
      <c r="AQ117" s="1013"/>
      <c r="AR117" s="1013"/>
      <c r="AS117" s="1013"/>
      <c r="AT117" s="1014"/>
      <c r="AU117" s="932"/>
      <c r="AV117" s="933"/>
      <c r="AW117" s="933"/>
      <c r="AX117" s="933"/>
      <c r="AY117" s="933"/>
      <c r="AZ117" s="999" t="s">
        <v>460</v>
      </c>
      <c r="BA117" s="1000"/>
      <c r="BB117" s="1000"/>
      <c r="BC117" s="1000"/>
      <c r="BD117" s="1000"/>
      <c r="BE117" s="1000"/>
      <c r="BF117" s="1000"/>
      <c r="BG117" s="1000"/>
      <c r="BH117" s="1000"/>
      <c r="BI117" s="1000"/>
      <c r="BJ117" s="1000"/>
      <c r="BK117" s="1000"/>
      <c r="BL117" s="1000"/>
      <c r="BM117" s="1000"/>
      <c r="BN117" s="1000"/>
      <c r="BO117" s="1000"/>
      <c r="BP117" s="1001"/>
      <c r="BQ117" s="951" t="s">
        <v>449</v>
      </c>
      <c r="BR117" s="952"/>
      <c r="BS117" s="952"/>
      <c r="BT117" s="952"/>
      <c r="BU117" s="952"/>
      <c r="BV117" s="952" t="s">
        <v>441</v>
      </c>
      <c r="BW117" s="952"/>
      <c r="BX117" s="952"/>
      <c r="BY117" s="952"/>
      <c r="BZ117" s="952"/>
      <c r="CA117" s="952" t="s">
        <v>442</v>
      </c>
      <c r="CB117" s="952"/>
      <c r="CC117" s="952"/>
      <c r="CD117" s="952"/>
      <c r="CE117" s="952"/>
      <c r="CF117" s="946" t="s">
        <v>441</v>
      </c>
      <c r="CG117" s="947"/>
      <c r="CH117" s="947"/>
      <c r="CI117" s="947"/>
      <c r="CJ117" s="947"/>
      <c r="CK117" s="977"/>
      <c r="CL117" s="978"/>
      <c r="CM117" s="948" t="s">
        <v>461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449</v>
      </c>
      <c r="DH117" s="991"/>
      <c r="DI117" s="991"/>
      <c r="DJ117" s="991"/>
      <c r="DK117" s="992"/>
      <c r="DL117" s="993" t="s">
        <v>449</v>
      </c>
      <c r="DM117" s="991"/>
      <c r="DN117" s="991"/>
      <c r="DO117" s="991"/>
      <c r="DP117" s="992"/>
      <c r="DQ117" s="993" t="s">
        <v>449</v>
      </c>
      <c r="DR117" s="991"/>
      <c r="DS117" s="991"/>
      <c r="DT117" s="991"/>
      <c r="DU117" s="992"/>
      <c r="DV117" s="994" t="s">
        <v>441</v>
      </c>
      <c r="DW117" s="995"/>
      <c r="DX117" s="995"/>
      <c r="DY117" s="995"/>
      <c r="DZ117" s="996"/>
    </row>
    <row r="118" spans="1:130" s="226" customFormat="1" ht="26.25" customHeight="1" x14ac:dyDescent="0.15">
      <c r="A118" s="936" t="s">
        <v>428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426</v>
      </c>
      <c r="AB118" s="917"/>
      <c r="AC118" s="917"/>
      <c r="AD118" s="917"/>
      <c r="AE118" s="918"/>
      <c r="AF118" s="916" t="s">
        <v>299</v>
      </c>
      <c r="AG118" s="917"/>
      <c r="AH118" s="917"/>
      <c r="AI118" s="917"/>
      <c r="AJ118" s="918"/>
      <c r="AK118" s="916" t="s">
        <v>298</v>
      </c>
      <c r="AL118" s="917"/>
      <c r="AM118" s="917"/>
      <c r="AN118" s="917"/>
      <c r="AO118" s="918"/>
      <c r="AP118" s="1003" t="s">
        <v>427</v>
      </c>
      <c r="AQ118" s="1004"/>
      <c r="AR118" s="1004"/>
      <c r="AS118" s="1004"/>
      <c r="AT118" s="1005"/>
      <c r="AU118" s="932"/>
      <c r="AV118" s="933"/>
      <c r="AW118" s="933"/>
      <c r="AX118" s="933"/>
      <c r="AY118" s="933"/>
      <c r="AZ118" s="1006" t="s">
        <v>462</v>
      </c>
      <c r="BA118" s="997"/>
      <c r="BB118" s="997"/>
      <c r="BC118" s="997"/>
      <c r="BD118" s="997"/>
      <c r="BE118" s="997"/>
      <c r="BF118" s="997"/>
      <c r="BG118" s="997"/>
      <c r="BH118" s="997"/>
      <c r="BI118" s="997"/>
      <c r="BJ118" s="997"/>
      <c r="BK118" s="997"/>
      <c r="BL118" s="997"/>
      <c r="BM118" s="997"/>
      <c r="BN118" s="997"/>
      <c r="BO118" s="997"/>
      <c r="BP118" s="998"/>
      <c r="BQ118" s="1029" t="s">
        <v>442</v>
      </c>
      <c r="BR118" s="1030"/>
      <c r="BS118" s="1030"/>
      <c r="BT118" s="1030"/>
      <c r="BU118" s="1030"/>
      <c r="BV118" s="1030" t="s">
        <v>442</v>
      </c>
      <c r="BW118" s="1030"/>
      <c r="BX118" s="1030"/>
      <c r="BY118" s="1030"/>
      <c r="BZ118" s="1030"/>
      <c r="CA118" s="1030" t="s">
        <v>441</v>
      </c>
      <c r="CB118" s="1030"/>
      <c r="CC118" s="1030"/>
      <c r="CD118" s="1030"/>
      <c r="CE118" s="1030"/>
      <c r="CF118" s="946" t="s">
        <v>442</v>
      </c>
      <c r="CG118" s="947"/>
      <c r="CH118" s="947"/>
      <c r="CI118" s="947"/>
      <c r="CJ118" s="947"/>
      <c r="CK118" s="977"/>
      <c r="CL118" s="978"/>
      <c r="CM118" s="948" t="s">
        <v>463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442</v>
      </c>
      <c r="DH118" s="991"/>
      <c r="DI118" s="991"/>
      <c r="DJ118" s="991"/>
      <c r="DK118" s="992"/>
      <c r="DL118" s="993" t="s">
        <v>441</v>
      </c>
      <c r="DM118" s="991"/>
      <c r="DN118" s="991"/>
      <c r="DO118" s="991"/>
      <c r="DP118" s="992"/>
      <c r="DQ118" s="993" t="s">
        <v>449</v>
      </c>
      <c r="DR118" s="991"/>
      <c r="DS118" s="991"/>
      <c r="DT118" s="991"/>
      <c r="DU118" s="992"/>
      <c r="DV118" s="994" t="s">
        <v>442</v>
      </c>
      <c r="DW118" s="995"/>
      <c r="DX118" s="995"/>
      <c r="DY118" s="995"/>
      <c r="DZ118" s="996"/>
    </row>
    <row r="119" spans="1:130" s="226" customFormat="1" ht="26.25" customHeight="1" x14ac:dyDescent="0.15">
      <c r="A119" s="1090" t="s">
        <v>431</v>
      </c>
      <c r="B119" s="976"/>
      <c r="C119" s="955" t="s">
        <v>432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442</v>
      </c>
      <c r="AB119" s="924"/>
      <c r="AC119" s="924"/>
      <c r="AD119" s="924"/>
      <c r="AE119" s="925"/>
      <c r="AF119" s="926" t="s">
        <v>442</v>
      </c>
      <c r="AG119" s="924"/>
      <c r="AH119" s="924"/>
      <c r="AI119" s="924"/>
      <c r="AJ119" s="925"/>
      <c r="AK119" s="926" t="s">
        <v>442</v>
      </c>
      <c r="AL119" s="924"/>
      <c r="AM119" s="924"/>
      <c r="AN119" s="924"/>
      <c r="AO119" s="925"/>
      <c r="AP119" s="927" t="s">
        <v>441</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464</v>
      </c>
      <c r="BP119" s="1038"/>
      <c r="BQ119" s="1029">
        <v>60170644</v>
      </c>
      <c r="BR119" s="1030"/>
      <c r="BS119" s="1030"/>
      <c r="BT119" s="1030"/>
      <c r="BU119" s="1030"/>
      <c r="BV119" s="1030">
        <v>60300516</v>
      </c>
      <c r="BW119" s="1030"/>
      <c r="BX119" s="1030"/>
      <c r="BY119" s="1030"/>
      <c r="BZ119" s="1030"/>
      <c r="CA119" s="1030">
        <v>59469528</v>
      </c>
      <c r="CB119" s="1030"/>
      <c r="CC119" s="1030"/>
      <c r="CD119" s="1030"/>
      <c r="CE119" s="1030"/>
      <c r="CF119" s="1031"/>
      <c r="CG119" s="1032"/>
      <c r="CH119" s="1032"/>
      <c r="CI119" s="1032"/>
      <c r="CJ119" s="1033"/>
      <c r="CK119" s="979"/>
      <c r="CL119" s="980"/>
      <c r="CM119" s="1034" t="s">
        <v>465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337573</v>
      </c>
      <c r="DH119" s="1016"/>
      <c r="DI119" s="1016"/>
      <c r="DJ119" s="1016"/>
      <c r="DK119" s="1017"/>
      <c r="DL119" s="1015">
        <v>317106</v>
      </c>
      <c r="DM119" s="1016"/>
      <c r="DN119" s="1016"/>
      <c r="DO119" s="1016"/>
      <c r="DP119" s="1017"/>
      <c r="DQ119" s="1015">
        <v>361915</v>
      </c>
      <c r="DR119" s="1016"/>
      <c r="DS119" s="1016"/>
      <c r="DT119" s="1016"/>
      <c r="DU119" s="1017"/>
      <c r="DV119" s="1018">
        <v>1.8</v>
      </c>
      <c r="DW119" s="1019"/>
      <c r="DX119" s="1019"/>
      <c r="DY119" s="1019"/>
      <c r="DZ119" s="1020"/>
    </row>
    <row r="120" spans="1:130" s="226" customFormat="1" ht="26.25" customHeight="1" x14ac:dyDescent="0.15">
      <c r="A120" s="1091"/>
      <c r="B120" s="978"/>
      <c r="C120" s="948" t="s">
        <v>437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449</v>
      </c>
      <c r="AB120" s="991"/>
      <c r="AC120" s="991"/>
      <c r="AD120" s="991"/>
      <c r="AE120" s="992"/>
      <c r="AF120" s="993" t="s">
        <v>449</v>
      </c>
      <c r="AG120" s="991"/>
      <c r="AH120" s="991"/>
      <c r="AI120" s="991"/>
      <c r="AJ120" s="992"/>
      <c r="AK120" s="993" t="s">
        <v>442</v>
      </c>
      <c r="AL120" s="991"/>
      <c r="AM120" s="991"/>
      <c r="AN120" s="991"/>
      <c r="AO120" s="992"/>
      <c r="AP120" s="994" t="s">
        <v>449</v>
      </c>
      <c r="AQ120" s="995"/>
      <c r="AR120" s="995"/>
      <c r="AS120" s="995"/>
      <c r="AT120" s="996"/>
      <c r="AU120" s="1021" t="s">
        <v>466</v>
      </c>
      <c r="AV120" s="1022"/>
      <c r="AW120" s="1022"/>
      <c r="AX120" s="1022"/>
      <c r="AY120" s="1023"/>
      <c r="AZ120" s="972" t="s">
        <v>467</v>
      </c>
      <c r="BA120" s="921"/>
      <c r="BB120" s="921"/>
      <c r="BC120" s="921"/>
      <c r="BD120" s="921"/>
      <c r="BE120" s="921"/>
      <c r="BF120" s="921"/>
      <c r="BG120" s="921"/>
      <c r="BH120" s="921"/>
      <c r="BI120" s="921"/>
      <c r="BJ120" s="921"/>
      <c r="BK120" s="921"/>
      <c r="BL120" s="921"/>
      <c r="BM120" s="921"/>
      <c r="BN120" s="921"/>
      <c r="BO120" s="921"/>
      <c r="BP120" s="922"/>
      <c r="BQ120" s="958">
        <v>11812794</v>
      </c>
      <c r="BR120" s="959"/>
      <c r="BS120" s="959"/>
      <c r="BT120" s="959"/>
      <c r="BU120" s="959"/>
      <c r="BV120" s="959">
        <v>11620654</v>
      </c>
      <c r="BW120" s="959"/>
      <c r="BX120" s="959"/>
      <c r="BY120" s="959"/>
      <c r="BZ120" s="959"/>
      <c r="CA120" s="959">
        <v>10615716</v>
      </c>
      <c r="CB120" s="959"/>
      <c r="CC120" s="959"/>
      <c r="CD120" s="959"/>
      <c r="CE120" s="959"/>
      <c r="CF120" s="973">
        <v>52.7</v>
      </c>
      <c r="CG120" s="974"/>
      <c r="CH120" s="974"/>
      <c r="CI120" s="974"/>
      <c r="CJ120" s="974"/>
      <c r="CK120" s="1039" t="s">
        <v>468</v>
      </c>
      <c r="CL120" s="1040"/>
      <c r="CM120" s="1040"/>
      <c r="CN120" s="1040"/>
      <c r="CO120" s="1041"/>
      <c r="CP120" s="1047" t="s">
        <v>469</v>
      </c>
      <c r="CQ120" s="1048"/>
      <c r="CR120" s="1048"/>
      <c r="CS120" s="1048"/>
      <c r="CT120" s="1048"/>
      <c r="CU120" s="1048"/>
      <c r="CV120" s="1048"/>
      <c r="CW120" s="1048"/>
      <c r="CX120" s="1048"/>
      <c r="CY120" s="1048"/>
      <c r="CZ120" s="1048"/>
      <c r="DA120" s="1048"/>
      <c r="DB120" s="1048"/>
      <c r="DC120" s="1048"/>
      <c r="DD120" s="1048"/>
      <c r="DE120" s="1048"/>
      <c r="DF120" s="1049"/>
      <c r="DG120" s="958">
        <v>14898188</v>
      </c>
      <c r="DH120" s="959"/>
      <c r="DI120" s="959"/>
      <c r="DJ120" s="959"/>
      <c r="DK120" s="959"/>
      <c r="DL120" s="959">
        <v>14668742</v>
      </c>
      <c r="DM120" s="959"/>
      <c r="DN120" s="959"/>
      <c r="DO120" s="959"/>
      <c r="DP120" s="959"/>
      <c r="DQ120" s="959">
        <v>14032563</v>
      </c>
      <c r="DR120" s="959"/>
      <c r="DS120" s="959"/>
      <c r="DT120" s="959"/>
      <c r="DU120" s="959"/>
      <c r="DV120" s="960">
        <v>69.599999999999994</v>
      </c>
      <c r="DW120" s="960"/>
      <c r="DX120" s="960"/>
      <c r="DY120" s="960"/>
      <c r="DZ120" s="961"/>
    </row>
    <row r="121" spans="1:130" s="226" customFormat="1" ht="26.25" customHeight="1" x14ac:dyDescent="0.15">
      <c r="A121" s="1091"/>
      <c r="B121" s="978"/>
      <c r="C121" s="999" t="s">
        <v>470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449</v>
      </c>
      <c r="AB121" s="991"/>
      <c r="AC121" s="991"/>
      <c r="AD121" s="991"/>
      <c r="AE121" s="992"/>
      <c r="AF121" s="993" t="s">
        <v>449</v>
      </c>
      <c r="AG121" s="991"/>
      <c r="AH121" s="991"/>
      <c r="AI121" s="991"/>
      <c r="AJ121" s="992"/>
      <c r="AK121" s="993" t="s">
        <v>449</v>
      </c>
      <c r="AL121" s="991"/>
      <c r="AM121" s="991"/>
      <c r="AN121" s="991"/>
      <c r="AO121" s="992"/>
      <c r="AP121" s="994" t="s">
        <v>449</v>
      </c>
      <c r="AQ121" s="995"/>
      <c r="AR121" s="995"/>
      <c r="AS121" s="995"/>
      <c r="AT121" s="996"/>
      <c r="AU121" s="1024"/>
      <c r="AV121" s="1025"/>
      <c r="AW121" s="1025"/>
      <c r="AX121" s="1025"/>
      <c r="AY121" s="1026"/>
      <c r="AZ121" s="981" t="s">
        <v>471</v>
      </c>
      <c r="BA121" s="982"/>
      <c r="BB121" s="982"/>
      <c r="BC121" s="982"/>
      <c r="BD121" s="982"/>
      <c r="BE121" s="982"/>
      <c r="BF121" s="982"/>
      <c r="BG121" s="982"/>
      <c r="BH121" s="982"/>
      <c r="BI121" s="982"/>
      <c r="BJ121" s="982"/>
      <c r="BK121" s="982"/>
      <c r="BL121" s="982"/>
      <c r="BM121" s="982"/>
      <c r="BN121" s="982"/>
      <c r="BO121" s="982"/>
      <c r="BP121" s="983"/>
      <c r="BQ121" s="951">
        <v>11931500</v>
      </c>
      <c r="BR121" s="952"/>
      <c r="BS121" s="952"/>
      <c r="BT121" s="952"/>
      <c r="BU121" s="952"/>
      <c r="BV121" s="952">
        <v>11550638</v>
      </c>
      <c r="BW121" s="952"/>
      <c r="BX121" s="952"/>
      <c r="BY121" s="952"/>
      <c r="BZ121" s="952"/>
      <c r="CA121" s="952">
        <v>11207971</v>
      </c>
      <c r="CB121" s="952"/>
      <c r="CC121" s="952"/>
      <c r="CD121" s="952"/>
      <c r="CE121" s="952"/>
      <c r="CF121" s="946">
        <v>55.6</v>
      </c>
      <c r="CG121" s="947"/>
      <c r="CH121" s="947"/>
      <c r="CI121" s="947"/>
      <c r="CJ121" s="947"/>
      <c r="CK121" s="1042"/>
      <c r="CL121" s="1043"/>
      <c r="CM121" s="1043"/>
      <c r="CN121" s="1043"/>
      <c r="CO121" s="1044"/>
      <c r="CP121" s="1052" t="s">
        <v>472</v>
      </c>
      <c r="CQ121" s="1053"/>
      <c r="CR121" s="1053"/>
      <c r="CS121" s="1053"/>
      <c r="CT121" s="1053"/>
      <c r="CU121" s="1053"/>
      <c r="CV121" s="1053"/>
      <c r="CW121" s="1053"/>
      <c r="CX121" s="1053"/>
      <c r="CY121" s="1053"/>
      <c r="CZ121" s="1053"/>
      <c r="DA121" s="1053"/>
      <c r="DB121" s="1053"/>
      <c r="DC121" s="1053"/>
      <c r="DD121" s="1053"/>
      <c r="DE121" s="1053"/>
      <c r="DF121" s="1054"/>
      <c r="DG121" s="951">
        <v>57457</v>
      </c>
      <c r="DH121" s="952"/>
      <c r="DI121" s="952"/>
      <c r="DJ121" s="952"/>
      <c r="DK121" s="952"/>
      <c r="DL121" s="952">
        <v>55498</v>
      </c>
      <c r="DM121" s="952"/>
      <c r="DN121" s="952"/>
      <c r="DO121" s="952"/>
      <c r="DP121" s="952"/>
      <c r="DQ121" s="952">
        <v>52889</v>
      </c>
      <c r="DR121" s="952"/>
      <c r="DS121" s="952"/>
      <c r="DT121" s="952"/>
      <c r="DU121" s="952"/>
      <c r="DV121" s="953">
        <v>0.3</v>
      </c>
      <c r="DW121" s="953"/>
      <c r="DX121" s="953"/>
      <c r="DY121" s="953"/>
      <c r="DZ121" s="954"/>
    </row>
    <row r="122" spans="1:130" s="226" customFormat="1" ht="26.25" customHeight="1" x14ac:dyDescent="0.15">
      <c r="A122" s="1091"/>
      <c r="B122" s="978"/>
      <c r="C122" s="948" t="s">
        <v>452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442</v>
      </c>
      <c r="AB122" s="991"/>
      <c r="AC122" s="991"/>
      <c r="AD122" s="991"/>
      <c r="AE122" s="992"/>
      <c r="AF122" s="993" t="s">
        <v>449</v>
      </c>
      <c r="AG122" s="991"/>
      <c r="AH122" s="991"/>
      <c r="AI122" s="991"/>
      <c r="AJ122" s="992"/>
      <c r="AK122" s="993" t="s">
        <v>449</v>
      </c>
      <c r="AL122" s="991"/>
      <c r="AM122" s="991"/>
      <c r="AN122" s="991"/>
      <c r="AO122" s="992"/>
      <c r="AP122" s="994" t="s">
        <v>442</v>
      </c>
      <c r="AQ122" s="995"/>
      <c r="AR122" s="995"/>
      <c r="AS122" s="995"/>
      <c r="AT122" s="996"/>
      <c r="AU122" s="1024"/>
      <c r="AV122" s="1025"/>
      <c r="AW122" s="1025"/>
      <c r="AX122" s="1025"/>
      <c r="AY122" s="1026"/>
      <c r="AZ122" s="1006" t="s">
        <v>473</v>
      </c>
      <c r="BA122" s="997"/>
      <c r="BB122" s="997"/>
      <c r="BC122" s="997"/>
      <c r="BD122" s="997"/>
      <c r="BE122" s="997"/>
      <c r="BF122" s="997"/>
      <c r="BG122" s="997"/>
      <c r="BH122" s="997"/>
      <c r="BI122" s="997"/>
      <c r="BJ122" s="997"/>
      <c r="BK122" s="997"/>
      <c r="BL122" s="997"/>
      <c r="BM122" s="997"/>
      <c r="BN122" s="997"/>
      <c r="BO122" s="997"/>
      <c r="BP122" s="998"/>
      <c r="BQ122" s="1029">
        <v>38774446</v>
      </c>
      <c r="BR122" s="1030"/>
      <c r="BS122" s="1030"/>
      <c r="BT122" s="1030"/>
      <c r="BU122" s="1030"/>
      <c r="BV122" s="1030">
        <v>38900324</v>
      </c>
      <c r="BW122" s="1030"/>
      <c r="BX122" s="1030"/>
      <c r="BY122" s="1030"/>
      <c r="BZ122" s="1030"/>
      <c r="CA122" s="1030">
        <v>38793966</v>
      </c>
      <c r="CB122" s="1030"/>
      <c r="CC122" s="1030"/>
      <c r="CD122" s="1030"/>
      <c r="CE122" s="1030"/>
      <c r="CF122" s="1050">
        <v>192.5</v>
      </c>
      <c r="CG122" s="1051"/>
      <c r="CH122" s="1051"/>
      <c r="CI122" s="1051"/>
      <c r="CJ122" s="1051"/>
      <c r="CK122" s="1042"/>
      <c r="CL122" s="1043"/>
      <c r="CM122" s="1043"/>
      <c r="CN122" s="1043"/>
      <c r="CO122" s="1044"/>
      <c r="CP122" s="1052" t="s">
        <v>407</v>
      </c>
      <c r="CQ122" s="1053"/>
      <c r="CR122" s="1053"/>
      <c r="CS122" s="1053"/>
      <c r="CT122" s="1053"/>
      <c r="CU122" s="1053"/>
      <c r="CV122" s="1053"/>
      <c r="CW122" s="1053"/>
      <c r="CX122" s="1053"/>
      <c r="CY122" s="1053"/>
      <c r="CZ122" s="1053"/>
      <c r="DA122" s="1053"/>
      <c r="DB122" s="1053"/>
      <c r="DC122" s="1053"/>
      <c r="DD122" s="1053"/>
      <c r="DE122" s="1053"/>
      <c r="DF122" s="1054"/>
      <c r="DG122" s="951" t="s">
        <v>443</v>
      </c>
      <c r="DH122" s="952"/>
      <c r="DI122" s="952"/>
      <c r="DJ122" s="952"/>
      <c r="DK122" s="952"/>
      <c r="DL122" s="952" t="s">
        <v>433</v>
      </c>
      <c r="DM122" s="952"/>
      <c r="DN122" s="952"/>
      <c r="DO122" s="952"/>
      <c r="DP122" s="952"/>
      <c r="DQ122" s="952" t="s">
        <v>443</v>
      </c>
      <c r="DR122" s="952"/>
      <c r="DS122" s="952"/>
      <c r="DT122" s="952"/>
      <c r="DU122" s="952"/>
      <c r="DV122" s="953" t="s">
        <v>474</v>
      </c>
      <c r="DW122" s="953"/>
      <c r="DX122" s="953"/>
      <c r="DY122" s="953"/>
      <c r="DZ122" s="954"/>
    </row>
    <row r="123" spans="1:130" s="226" customFormat="1" ht="26.25" customHeight="1" x14ac:dyDescent="0.15">
      <c r="A123" s="1091"/>
      <c r="B123" s="978"/>
      <c r="C123" s="948" t="s">
        <v>458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7379</v>
      </c>
      <c r="AB123" s="991"/>
      <c r="AC123" s="991"/>
      <c r="AD123" s="991"/>
      <c r="AE123" s="992"/>
      <c r="AF123" s="993">
        <v>7197</v>
      </c>
      <c r="AG123" s="991"/>
      <c r="AH123" s="991"/>
      <c r="AI123" s="991"/>
      <c r="AJ123" s="992"/>
      <c r="AK123" s="993">
        <v>7017</v>
      </c>
      <c r="AL123" s="991"/>
      <c r="AM123" s="991"/>
      <c r="AN123" s="991"/>
      <c r="AO123" s="992"/>
      <c r="AP123" s="994">
        <v>0</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475</v>
      </c>
      <c r="BP123" s="1038"/>
      <c r="BQ123" s="1097">
        <v>62518740</v>
      </c>
      <c r="BR123" s="1098"/>
      <c r="BS123" s="1098"/>
      <c r="BT123" s="1098"/>
      <c r="BU123" s="1098"/>
      <c r="BV123" s="1098">
        <v>62071616</v>
      </c>
      <c r="BW123" s="1098"/>
      <c r="BX123" s="1098"/>
      <c r="BY123" s="1098"/>
      <c r="BZ123" s="1098"/>
      <c r="CA123" s="1098">
        <v>60617653</v>
      </c>
      <c r="CB123" s="1098"/>
      <c r="CC123" s="1098"/>
      <c r="CD123" s="1098"/>
      <c r="CE123" s="1098"/>
      <c r="CF123" s="1031"/>
      <c r="CG123" s="1032"/>
      <c r="CH123" s="1032"/>
      <c r="CI123" s="1032"/>
      <c r="CJ123" s="1033"/>
      <c r="CK123" s="1042"/>
      <c r="CL123" s="1043"/>
      <c r="CM123" s="1043"/>
      <c r="CN123" s="1043"/>
      <c r="CO123" s="1044"/>
      <c r="CP123" s="1052" t="s">
        <v>476</v>
      </c>
      <c r="CQ123" s="1053"/>
      <c r="CR123" s="1053"/>
      <c r="CS123" s="1053"/>
      <c r="CT123" s="1053"/>
      <c r="CU123" s="1053"/>
      <c r="CV123" s="1053"/>
      <c r="CW123" s="1053"/>
      <c r="CX123" s="1053"/>
      <c r="CY123" s="1053"/>
      <c r="CZ123" s="1053"/>
      <c r="DA123" s="1053"/>
      <c r="DB123" s="1053"/>
      <c r="DC123" s="1053"/>
      <c r="DD123" s="1053"/>
      <c r="DE123" s="1053"/>
      <c r="DF123" s="1054"/>
      <c r="DG123" s="990" t="s">
        <v>120</v>
      </c>
      <c r="DH123" s="991"/>
      <c r="DI123" s="991"/>
      <c r="DJ123" s="991"/>
      <c r="DK123" s="992"/>
      <c r="DL123" s="993" t="s">
        <v>443</v>
      </c>
      <c r="DM123" s="991"/>
      <c r="DN123" s="991"/>
      <c r="DO123" s="991"/>
      <c r="DP123" s="992"/>
      <c r="DQ123" s="993" t="s">
        <v>477</v>
      </c>
      <c r="DR123" s="991"/>
      <c r="DS123" s="991"/>
      <c r="DT123" s="991"/>
      <c r="DU123" s="992"/>
      <c r="DV123" s="994" t="s">
        <v>474</v>
      </c>
      <c r="DW123" s="995"/>
      <c r="DX123" s="995"/>
      <c r="DY123" s="995"/>
      <c r="DZ123" s="996"/>
    </row>
    <row r="124" spans="1:130" s="226" customFormat="1" ht="26.25" customHeight="1" thickBot="1" x14ac:dyDescent="0.2">
      <c r="A124" s="1091"/>
      <c r="B124" s="978"/>
      <c r="C124" s="948" t="s">
        <v>461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433</v>
      </c>
      <c r="AB124" s="991"/>
      <c r="AC124" s="991"/>
      <c r="AD124" s="991"/>
      <c r="AE124" s="992"/>
      <c r="AF124" s="993" t="s">
        <v>449</v>
      </c>
      <c r="AG124" s="991"/>
      <c r="AH124" s="991"/>
      <c r="AI124" s="991"/>
      <c r="AJ124" s="992"/>
      <c r="AK124" s="993" t="s">
        <v>120</v>
      </c>
      <c r="AL124" s="991"/>
      <c r="AM124" s="991"/>
      <c r="AN124" s="991"/>
      <c r="AO124" s="992"/>
      <c r="AP124" s="994" t="s">
        <v>120</v>
      </c>
      <c r="AQ124" s="995"/>
      <c r="AR124" s="995"/>
      <c r="AS124" s="995"/>
      <c r="AT124" s="996"/>
      <c r="AU124" s="1093" t="s">
        <v>478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443</v>
      </c>
      <c r="BR124" s="1060"/>
      <c r="BS124" s="1060"/>
      <c r="BT124" s="1060"/>
      <c r="BU124" s="1060"/>
      <c r="BV124" s="1060" t="s">
        <v>443</v>
      </c>
      <c r="BW124" s="1060"/>
      <c r="BX124" s="1060"/>
      <c r="BY124" s="1060"/>
      <c r="BZ124" s="1060"/>
      <c r="CA124" s="1060" t="s">
        <v>120</v>
      </c>
      <c r="CB124" s="1060"/>
      <c r="CC124" s="1060"/>
      <c r="CD124" s="1060"/>
      <c r="CE124" s="1060"/>
      <c r="CF124" s="1061"/>
      <c r="CG124" s="1062"/>
      <c r="CH124" s="1062"/>
      <c r="CI124" s="1062"/>
      <c r="CJ124" s="1063"/>
      <c r="CK124" s="1045"/>
      <c r="CL124" s="1045"/>
      <c r="CM124" s="1045"/>
      <c r="CN124" s="1045"/>
      <c r="CO124" s="1046"/>
      <c r="CP124" s="1052" t="s">
        <v>479</v>
      </c>
      <c r="CQ124" s="1053"/>
      <c r="CR124" s="1053"/>
      <c r="CS124" s="1053"/>
      <c r="CT124" s="1053"/>
      <c r="CU124" s="1053"/>
      <c r="CV124" s="1053"/>
      <c r="CW124" s="1053"/>
      <c r="CX124" s="1053"/>
      <c r="CY124" s="1053"/>
      <c r="CZ124" s="1053"/>
      <c r="DA124" s="1053"/>
      <c r="DB124" s="1053"/>
      <c r="DC124" s="1053"/>
      <c r="DD124" s="1053"/>
      <c r="DE124" s="1053"/>
      <c r="DF124" s="1054"/>
      <c r="DG124" s="1037" t="s">
        <v>477</v>
      </c>
      <c r="DH124" s="1016"/>
      <c r="DI124" s="1016"/>
      <c r="DJ124" s="1016"/>
      <c r="DK124" s="1017"/>
      <c r="DL124" s="1015" t="s">
        <v>120</v>
      </c>
      <c r="DM124" s="1016"/>
      <c r="DN124" s="1016"/>
      <c r="DO124" s="1016"/>
      <c r="DP124" s="1017"/>
      <c r="DQ124" s="1015" t="s">
        <v>433</v>
      </c>
      <c r="DR124" s="1016"/>
      <c r="DS124" s="1016"/>
      <c r="DT124" s="1016"/>
      <c r="DU124" s="1017"/>
      <c r="DV124" s="1018" t="s">
        <v>477</v>
      </c>
      <c r="DW124" s="1019"/>
      <c r="DX124" s="1019"/>
      <c r="DY124" s="1019"/>
      <c r="DZ124" s="1020"/>
    </row>
    <row r="125" spans="1:130" s="226" customFormat="1" ht="26.25" customHeight="1" x14ac:dyDescent="0.15">
      <c r="A125" s="1091"/>
      <c r="B125" s="978"/>
      <c r="C125" s="948" t="s">
        <v>463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443</v>
      </c>
      <c r="AB125" s="991"/>
      <c r="AC125" s="991"/>
      <c r="AD125" s="991"/>
      <c r="AE125" s="992"/>
      <c r="AF125" s="993" t="s">
        <v>120</v>
      </c>
      <c r="AG125" s="991"/>
      <c r="AH125" s="991"/>
      <c r="AI125" s="991"/>
      <c r="AJ125" s="992"/>
      <c r="AK125" s="993" t="s">
        <v>443</v>
      </c>
      <c r="AL125" s="991"/>
      <c r="AM125" s="991"/>
      <c r="AN125" s="991"/>
      <c r="AO125" s="992"/>
      <c r="AP125" s="994" t="s">
        <v>120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480</v>
      </c>
      <c r="CL125" s="1040"/>
      <c r="CM125" s="1040"/>
      <c r="CN125" s="1040"/>
      <c r="CO125" s="1041"/>
      <c r="CP125" s="972" t="s">
        <v>481</v>
      </c>
      <c r="CQ125" s="921"/>
      <c r="CR125" s="921"/>
      <c r="CS125" s="921"/>
      <c r="CT125" s="921"/>
      <c r="CU125" s="921"/>
      <c r="CV125" s="921"/>
      <c r="CW125" s="921"/>
      <c r="CX125" s="921"/>
      <c r="CY125" s="921"/>
      <c r="CZ125" s="921"/>
      <c r="DA125" s="921"/>
      <c r="DB125" s="921"/>
      <c r="DC125" s="921"/>
      <c r="DD125" s="921"/>
      <c r="DE125" s="921"/>
      <c r="DF125" s="922"/>
      <c r="DG125" s="958" t="s">
        <v>449</v>
      </c>
      <c r="DH125" s="959"/>
      <c r="DI125" s="959"/>
      <c r="DJ125" s="959"/>
      <c r="DK125" s="959"/>
      <c r="DL125" s="959" t="s">
        <v>443</v>
      </c>
      <c r="DM125" s="959"/>
      <c r="DN125" s="959"/>
      <c r="DO125" s="959"/>
      <c r="DP125" s="959"/>
      <c r="DQ125" s="959" t="s">
        <v>443</v>
      </c>
      <c r="DR125" s="959"/>
      <c r="DS125" s="959"/>
      <c r="DT125" s="959"/>
      <c r="DU125" s="959"/>
      <c r="DV125" s="960" t="s">
        <v>443</v>
      </c>
      <c r="DW125" s="960"/>
      <c r="DX125" s="960"/>
      <c r="DY125" s="960"/>
      <c r="DZ125" s="961"/>
    </row>
    <row r="126" spans="1:130" s="226" customFormat="1" ht="26.25" customHeight="1" thickBot="1" x14ac:dyDescent="0.2">
      <c r="A126" s="1091"/>
      <c r="B126" s="978"/>
      <c r="C126" s="948" t="s">
        <v>465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443</v>
      </c>
      <c r="AB126" s="991"/>
      <c r="AC126" s="991"/>
      <c r="AD126" s="991"/>
      <c r="AE126" s="992"/>
      <c r="AF126" s="993" t="s">
        <v>120</v>
      </c>
      <c r="AG126" s="991"/>
      <c r="AH126" s="991"/>
      <c r="AI126" s="991"/>
      <c r="AJ126" s="992"/>
      <c r="AK126" s="993" t="s">
        <v>477</v>
      </c>
      <c r="AL126" s="991"/>
      <c r="AM126" s="991"/>
      <c r="AN126" s="991"/>
      <c r="AO126" s="992"/>
      <c r="AP126" s="994" t="s">
        <v>443</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482</v>
      </c>
      <c r="CQ126" s="982"/>
      <c r="CR126" s="982"/>
      <c r="CS126" s="982"/>
      <c r="CT126" s="982"/>
      <c r="CU126" s="982"/>
      <c r="CV126" s="982"/>
      <c r="CW126" s="982"/>
      <c r="CX126" s="982"/>
      <c r="CY126" s="982"/>
      <c r="CZ126" s="982"/>
      <c r="DA126" s="982"/>
      <c r="DB126" s="982"/>
      <c r="DC126" s="982"/>
      <c r="DD126" s="982"/>
      <c r="DE126" s="982"/>
      <c r="DF126" s="983"/>
      <c r="DG126" s="951" t="s">
        <v>449</v>
      </c>
      <c r="DH126" s="952"/>
      <c r="DI126" s="952"/>
      <c r="DJ126" s="952"/>
      <c r="DK126" s="952"/>
      <c r="DL126" s="952" t="s">
        <v>449</v>
      </c>
      <c r="DM126" s="952"/>
      <c r="DN126" s="952"/>
      <c r="DO126" s="952"/>
      <c r="DP126" s="952"/>
      <c r="DQ126" s="952" t="s">
        <v>443</v>
      </c>
      <c r="DR126" s="952"/>
      <c r="DS126" s="952"/>
      <c r="DT126" s="952"/>
      <c r="DU126" s="952"/>
      <c r="DV126" s="953" t="s">
        <v>443</v>
      </c>
      <c r="DW126" s="953"/>
      <c r="DX126" s="953"/>
      <c r="DY126" s="953"/>
      <c r="DZ126" s="954"/>
    </row>
    <row r="127" spans="1:130" s="226" customFormat="1" ht="26.25" customHeight="1" x14ac:dyDescent="0.15">
      <c r="A127" s="1092"/>
      <c r="B127" s="980"/>
      <c r="C127" s="1034" t="s">
        <v>483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120</v>
      </c>
      <c r="AB127" s="991"/>
      <c r="AC127" s="991"/>
      <c r="AD127" s="991"/>
      <c r="AE127" s="992"/>
      <c r="AF127" s="993" t="s">
        <v>443</v>
      </c>
      <c r="AG127" s="991"/>
      <c r="AH127" s="991"/>
      <c r="AI127" s="991"/>
      <c r="AJ127" s="992"/>
      <c r="AK127" s="993" t="s">
        <v>443</v>
      </c>
      <c r="AL127" s="991"/>
      <c r="AM127" s="991"/>
      <c r="AN127" s="991"/>
      <c r="AO127" s="992"/>
      <c r="AP127" s="994" t="s">
        <v>443</v>
      </c>
      <c r="AQ127" s="995"/>
      <c r="AR127" s="995"/>
      <c r="AS127" s="995"/>
      <c r="AT127" s="996"/>
      <c r="AU127" s="262"/>
      <c r="AV127" s="262"/>
      <c r="AW127" s="262"/>
      <c r="AX127" s="1064" t="s">
        <v>484</v>
      </c>
      <c r="AY127" s="1065"/>
      <c r="AZ127" s="1065"/>
      <c r="BA127" s="1065"/>
      <c r="BB127" s="1065"/>
      <c r="BC127" s="1065"/>
      <c r="BD127" s="1065"/>
      <c r="BE127" s="1066"/>
      <c r="BF127" s="1067" t="s">
        <v>485</v>
      </c>
      <c r="BG127" s="1065"/>
      <c r="BH127" s="1065"/>
      <c r="BI127" s="1065"/>
      <c r="BJ127" s="1065"/>
      <c r="BK127" s="1065"/>
      <c r="BL127" s="1066"/>
      <c r="BM127" s="1067" t="s">
        <v>486</v>
      </c>
      <c r="BN127" s="1065"/>
      <c r="BO127" s="1065"/>
      <c r="BP127" s="1065"/>
      <c r="BQ127" s="1065"/>
      <c r="BR127" s="1065"/>
      <c r="BS127" s="1066"/>
      <c r="BT127" s="1067" t="s">
        <v>487</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488</v>
      </c>
      <c r="CQ127" s="982"/>
      <c r="CR127" s="982"/>
      <c r="CS127" s="982"/>
      <c r="CT127" s="982"/>
      <c r="CU127" s="982"/>
      <c r="CV127" s="982"/>
      <c r="CW127" s="982"/>
      <c r="CX127" s="982"/>
      <c r="CY127" s="982"/>
      <c r="CZ127" s="982"/>
      <c r="DA127" s="982"/>
      <c r="DB127" s="982"/>
      <c r="DC127" s="982"/>
      <c r="DD127" s="982"/>
      <c r="DE127" s="982"/>
      <c r="DF127" s="983"/>
      <c r="DG127" s="951" t="s">
        <v>449</v>
      </c>
      <c r="DH127" s="952"/>
      <c r="DI127" s="952"/>
      <c r="DJ127" s="952"/>
      <c r="DK127" s="952"/>
      <c r="DL127" s="952" t="s">
        <v>443</v>
      </c>
      <c r="DM127" s="952"/>
      <c r="DN127" s="952"/>
      <c r="DO127" s="952"/>
      <c r="DP127" s="952"/>
      <c r="DQ127" s="952" t="s">
        <v>120</v>
      </c>
      <c r="DR127" s="952"/>
      <c r="DS127" s="952"/>
      <c r="DT127" s="952"/>
      <c r="DU127" s="952"/>
      <c r="DV127" s="953" t="s">
        <v>449</v>
      </c>
      <c r="DW127" s="953"/>
      <c r="DX127" s="953"/>
      <c r="DY127" s="953"/>
      <c r="DZ127" s="954"/>
    </row>
    <row r="128" spans="1:130" s="226" customFormat="1" ht="26.25" customHeight="1" thickBot="1" x14ac:dyDescent="0.2">
      <c r="A128" s="1075" t="s">
        <v>489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490</v>
      </c>
      <c r="X128" s="1077"/>
      <c r="Y128" s="1077"/>
      <c r="Z128" s="1078"/>
      <c r="AA128" s="1079">
        <v>1004098</v>
      </c>
      <c r="AB128" s="1080"/>
      <c r="AC128" s="1080"/>
      <c r="AD128" s="1080"/>
      <c r="AE128" s="1081"/>
      <c r="AF128" s="1082">
        <v>987974</v>
      </c>
      <c r="AG128" s="1080"/>
      <c r="AH128" s="1080"/>
      <c r="AI128" s="1080"/>
      <c r="AJ128" s="1081"/>
      <c r="AK128" s="1082">
        <v>893294</v>
      </c>
      <c r="AL128" s="1080"/>
      <c r="AM128" s="1080"/>
      <c r="AN128" s="1080"/>
      <c r="AO128" s="1081"/>
      <c r="AP128" s="1083"/>
      <c r="AQ128" s="1084"/>
      <c r="AR128" s="1084"/>
      <c r="AS128" s="1084"/>
      <c r="AT128" s="1085"/>
      <c r="AU128" s="262"/>
      <c r="AV128" s="262"/>
      <c r="AW128" s="262"/>
      <c r="AX128" s="920" t="s">
        <v>491</v>
      </c>
      <c r="AY128" s="921"/>
      <c r="AZ128" s="921"/>
      <c r="BA128" s="921"/>
      <c r="BB128" s="921"/>
      <c r="BC128" s="921"/>
      <c r="BD128" s="921"/>
      <c r="BE128" s="922"/>
      <c r="BF128" s="1086" t="s">
        <v>120</v>
      </c>
      <c r="BG128" s="1087"/>
      <c r="BH128" s="1087"/>
      <c r="BI128" s="1087"/>
      <c r="BJ128" s="1087"/>
      <c r="BK128" s="1087"/>
      <c r="BL128" s="1088"/>
      <c r="BM128" s="1086">
        <v>12.21</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492</v>
      </c>
      <c r="CQ128" s="1069"/>
      <c r="CR128" s="1069"/>
      <c r="CS128" s="1069"/>
      <c r="CT128" s="1069"/>
      <c r="CU128" s="1069"/>
      <c r="CV128" s="1069"/>
      <c r="CW128" s="1069"/>
      <c r="CX128" s="1069"/>
      <c r="CY128" s="1069"/>
      <c r="CZ128" s="1069"/>
      <c r="DA128" s="1069"/>
      <c r="DB128" s="1069"/>
      <c r="DC128" s="1069"/>
      <c r="DD128" s="1069"/>
      <c r="DE128" s="1069"/>
      <c r="DF128" s="1070"/>
      <c r="DG128" s="1071">
        <v>906</v>
      </c>
      <c r="DH128" s="1072"/>
      <c r="DI128" s="1072"/>
      <c r="DJ128" s="1072"/>
      <c r="DK128" s="1072"/>
      <c r="DL128" s="1072" t="s">
        <v>443</v>
      </c>
      <c r="DM128" s="1072"/>
      <c r="DN128" s="1072"/>
      <c r="DO128" s="1072"/>
      <c r="DP128" s="1072"/>
      <c r="DQ128" s="1072" t="s">
        <v>433</v>
      </c>
      <c r="DR128" s="1072"/>
      <c r="DS128" s="1072"/>
      <c r="DT128" s="1072"/>
      <c r="DU128" s="1072"/>
      <c r="DV128" s="1073" t="s">
        <v>443</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493</v>
      </c>
      <c r="X129" s="1106"/>
      <c r="Y129" s="1106"/>
      <c r="Z129" s="1107"/>
      <c r="AA129" s="990">
        <v>22875721</v>
      </c>
      <c r="AB129" s="991"/>
      <c r="AC129" s="991"/>
      <c r="AD129" s="991"/>
      <c r="AE129" s="992"/>
      <c r="AF129" s="993">
        <v>23150353</v>
      </c>
      <c r="AG129" s="991"/>
      <c r="AH129" s="991"/>
      <c r="AI129" s="991"/>
      <c r="AJ129" s="992"/>
      <c r="AK129" s="993">
        <v>23293826</v>
      </c>
      <c r="AL129" s="991"/>
      <c r="AM129" s="991"/>
      <c r="AN129" s="991"/>
      <c r="AO129" s="992"/>
      <c r="AP129" s="1108"/>
      <c r="AQ129" s="1109"/>
      <c r="AR129" s="1109"/>
      <c r="AS129" s="1109"/>
      <c r="AT129" s="1110"/>
      <c r="AU129" s="264"/>
      <c r="AV129" s="264"/>
      <c r="AW129" s="264"/>
      <c r="AX129" s="1099" t="s">
        <v>494</v>
      </c>
      <c r="AY129" s="982"/>
      <c r="AZ129" s="982"/>
      <c r="BA129" s="982"/>
      <c r="BB129" s="982"/>
      <c r="BC129" s="982"/>
      <c r="BD129" s="982"/>
      <c r="BE129" s="983"/>
      <c r="BF129" s="1100" t="s">
        <v>120</v>
      </c>
      <c r="BG129" s="1101"/>
      <c r="BH129" s="1101"/>
      <c r="BI129" s="1101"/>
      <c r="BJ129" s="1101"/>
      <c r="BK129" s="1101"/>
      <c r="BL129" s="1102"/>
      <c r="BM129" s="1100">
        <v>17.21</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496</v>
      </c>
      <c r="X130" s="1106"/>
      <c r="Y130" s="1106"/>
      <c r="Z130" s="1107"/>
      <c r="AA130" s="990">
        <v>2945599</v>
      </c>
      <c r="AB130" s="991"/>
      <c r="AC130" s="991"/>
      <c r="AD130" s="991"/>
      <c r="AE130" s="992"/>
      <c r="AF130" s="993">
        <v>3113125</v>
      </c>
      <c r="AG130" s="991"/>
      <c r="AH130" s="991"/>
      <c r="AI130" s="991"/>
      <c r="AJ130" s="992"/>
      <c r="AK130" s="993">
        <v>3144456</v>
      </c>
      <c r="AL130" s="991"/>
      <c r="AM130" s="991"/>
      <c r="AN130" s="991"/>
      <c r="AO130" s="992"/>
      <c r="AP130" s="1108"/>
      <c r="AQ130" s="1109"/>
      <c r="AR130" s="1109"/>
      <c r="AS130" s="1109"/>
      <c r="AT130" s="1110"/>
      <c r="AU130" s="264"/>
      <c r="AV130" s="264"/>
      <c r="AW130" s="264"/>
      <c r="AX130" s="1099" t="s">
        <v>497</v>
      </c>
      <c r="AY130" s="982"/>
      <c r="AZ130" s="982"/>
      <c r="BA130" s="982"/>
      <c r="BB130" s="982"/>
      <c r="BC130" s="982"/>
      <c r="BD130" s="982"/>
      <c r="BE130" s="983"/>
      <c r="BF130" s="1136">
        <v>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498</v>
      </c>
      <c r="X131" s="1144"/>
      <c r="Y131" s="1144"/>
      <c r="Z131" s="1145"/>
      <c r="AA131" s="1037">
        <v>19930122</v>
      </c>
      <c r="AB131" s="1016"/>
      <c r="AC131" s="1016"/>
      <c r="AD131" s="1016"/>
      <c r="AE131" s="1017"/>
      <c r="AF131" s="1015">
        <v>20037228</v>
      </c>
      <c r="AG131" s="1016"/>
      <c r="AH131" s="1016"/>
      <c r="AI131" s="1016"/>
      <c r="AJ131" s="1017"/>
      <c r="AK131" s="1015">
        <v>20149370</v>
      </c>
      <c r="AL131" s="1016"/>
      <c r="AM131" s="1016"/>
      <c r="AN131" s="1016"/>
      <c r="AO131" s="1017"/>
      <c r="AP131" s="1146"/>
      <c r="AQ131" s="1147"/>
      <c r="AR131" s="1147"/>
      <c r="AS131" s="1147"/>
      <c r="AT131" s="1148"/>
      <c r="AU131" s="264"/>
      <c r="AV131" s="264"/>
      <c r="AW131" s="264"/>
      <c r="AX131" s="1118" t="s">
        <v>499</v>
      </c>
      <c r="AY131" s="1069"/>
      <c r="AZ131" s="1069"/>
      <c r="BA131" s="1069"/>
      <c r="BB131" s="1069"/>
      <c r="BC131" s="1069"/>
      <c r="BD131" s="1069"/>
      <c r="BE131" s="1070"/>
      <c r="BF131" s="1119" t="s">
        <v>120</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501</v>
      </c>
      <c r="W132" s="1129"/>
      <c r="X132" s="1129"/>
      <c r="Y132" s="1129"/>
      <c r="Z132" s="1130"/>
      <c r="AA132" s="1131">
        <v>3.2025794919999999</v>
      </c>
      <c r="AB132" s="1132"/>
      <c r="AC132" s="1132"/>
      <c r="AD132" s="1132"/>
      <c r="AE132" s="1133"/>
      <c r="AF132" s="1134">
        <v>2.1384195460000002</v>
      </c>
      <c r="AG132" s="1132"/>
      <c r="AH132" s="1132"/>
      <c r="AI132" s="1132"/>
      <c r="AJ132" s="1133"/>
      <c r="AK132" s="1134">
        <v>3.7893591710000001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502</v>
      </c>
      <c r="W133" s="1112"/>
      <c r="X133" s="1112"/>
      <c r="Y133" s="1112"/>
      <c r="Z133" s="1113"/>
      <c r="AA133" s="1114">
        <v>3.3</v>
      </c>
      <c r="AB133" s="1115"/>
      <c r="AC133" s="1115"/>
      <c r="AD133" s="1115"/>
      <c r="AE133" s="1116"/>
      <c r="AF133" s="1114">
        <v>2.7</v>
      </c>
      <c r="AG133" s="1115"/>
      <c r="AH133" s="1115"/>
      <c r="AI133" s="1115"/>
      <c r="AJ133" s="1116"/>
      <c r="AK133" s="1114">
        <v>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xYmwF6/zCbCg1tQZbUlueiqRAcu6SWaKIu3ajnajcOI615qKAub9tNfLuWjWmMQDlUV+vXuBro2P/iVDNTUVg==" saltValue="ufdmVj205mE7LyhlpyBR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0MmJoeN2RNARvElESGnn2DicMGaHBc21V74/CPSby9C8qzZyO71whlJyknICXX+pSS0Ec1tWSHU4kI5hYvXfg==" saltValue="Yr1hZ6/3z1xi1mr/2yhA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5b5Yw4gHcG+5MB3AcbbTUbbSmjpD/T8vaP0G+cCVyfm5dUNtv56lfivM56VrxGOxUZS4rgmRjL+z4H0bKlIpg==" saltValue="GWAbKmk6MPxxWp6Cg2kt6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511</v>
      </c>
      <c r="AL9" s="1155"/>
      <c r="AM9" s="1155"/>
      <c r="AN9" s="1156"/>
      <c r="AO9" s="292">
        <v>6613116</v>
      </c>
      <c r="AP9" s="292">
        <v>56685</v>
      </c>
      <c r="AQ9" s="293">
        <v>56134</v>
      </c>
      <c r="AR9" s="294">
        <v>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512</v>
      </c>
      <c r="AL10" s="1155"/>
      <c r="AM10" s="1155"/>
      <c r="AN10" s="1156"/>
      <c r="AO10" s="295">
        <v>347229</v>
      </c>
      <c r="AP10" s="295">
        <v>2976</v>
      </c>
      <c r="AQ10" s="296">
        <v>5510</v>
      </c>
      <c r="AR10" s="297">
        <v>-46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513</v>
      </c>
      <c r="AL11" s="1155"/>
      <c r="AM11" s="1155"/>
      <c r="AN11" s="1156"/>
      <c r="AO11" s="295">
        <v>189</v>
      </c>
      <c r="AP11" s="295">
        <v>2</v>
      </c>
      <c r="AQ11" s="296">
        <v>3865</v>
      </c>
      <c r="AR11" s="297">
        <v>-99.9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514</v>
      </c>
      <c r="AL12" s="1155"/>
      <c r="AM12" s="1155"/>
      <c r="AN12" s="1156"/>
      <c r="AO12" s="295">
        <v>14266</v>
      </c>
      <c r="AP12" s="295">
        <v>122</v>
      </c>
      <c r="AQ12" s="296">
        <v>1439</v>
      </c>
      <c r="AR12" s="297">
        <v>-91.5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515</v>
      </c>
      <c r="AL13" s="1155"/>
      <c r="AM13" s="1155"/>
      <c r="AN13" s="1156"/>
      <c r="AO13" s="295" t="s">
        <v>516</v>
      </c>
      <c r="AP13" s="295" t="s">
        <v>516</v>
      </c>
      <c r="AQ13" s="296">
        <v>19</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517</v>
      </c>
      <c r="AL14" s="1155"/>
      <c r="AM14" s="1155"/>
      <c r="AN14" s="1156"/>
      <c r="AO14" s="295">
        <v>212426</v>
      </c>
      <c r="AP14" s="295">
        <v>1821</v>
      </c>
      <c r="AQ14" s="296">
        <v>2011</v>
      </c>
      <c r="AR14" s="297">
        <v>-9.4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518</v>
      </c>
      <c r="AL15" s="1155"/>
      <c r="AM15" s="1155"/>
      <c r="AN15" s="1156"/>
      <c r="AO15" s="295">
        <v>86453</v>
      </c>
      <c r="AP15" s="295">
        <v>741</v>
      </c>
      <c r="AQ15" s="296">
        <v>1607</v>
      </c>
      <c r="AR15" s="297">
        <v>-53.9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519</v>
      </c>
      <c r="AL16" s="1158"/>
      <c r="AM16" s="1158"/>
      <c r="AN16" s="1159"/>
      <c r="AO16" s="295">
        <v>-555227</v>
      </c>
      <c r="AP16" s="295">
        <v>-4759</v>
      </c>
      <c r="AQ16" s="296">
        <v>-5023</v>
      </c>
      <c r="AR16" s="297">
        <v>-5.3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6718452</v>
      </c>
      <c r="AP17" s="295">
        <v>57588</v>
      </c>
      <c r="AQ17" s="296">
        <v>65561</v>
      </c>
      <c r="AR17" s="297">
        <v>-12.2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524</v>
      </c>
      <c r="AL21" s="1150"/>
      <c r="AM21" s="1150"/>
      <c r="AN21" s="1151"/>
      <c r="AO21" s="307">
        <v>6.53</v>
      </c>
      <c r="AP21" s="308">
        <v>6.51</v>
      </c>
      <c r="AQ21" s="309">
        <v>0.02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525</v>
      </c>
      <c r="AL22" s="1150"/>
      <c r="AM22" s="1150"/>
      <c r="AN22" s="1151"/>
      <c r="AO22" s="312">
        <v>99.6</v>
      </c>
      <c r="AP22" s="313">
        <v>99.9</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530</v>
      </c>
      <c r="AL32" s="1166"/>
      <c r="AM32" s="1166"/>
      <c r="AN32" s="1167"/>
      <c r="AO32" s="322">
        <v>3976010</v>
      </c>
      <c r="AP32" s="322">
        <v>34081</v>
      </c>
      <c r="AQ32" s="323">
        <v>34736</v>
      </c>
      <c r="AR32" s="324">
        <v>-1.9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531</v>
      </c>
      <c r="AL33" s="1166"/>
      <c r="AM33" s="1166"/>
      <c r="AN33" s="1167"/>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532</v>
      </c>
      <c r="AL34" s="1166"/>
      <c r="AM34" s="1166"/>
      <c r="AN34" s="1167"/>
      <c r="AO34" s="322" t="s">
        <v>516</v>
      </c>
      <c r="AP34" s="322" t="s">
        <v>516</v>
      </c>
      <c r="AQ34" s="323">
        <v>3</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533</v>
      </c>
      <c r="AL35" s="1166"/>
      <c r="AM35" s="1166"/>
      <c r="AN35" s="1167"/>
      <c r="AO35" s="322">
        <v>818255</v>
      </c>
      <c r="AP35" s="322">
        <v>7014</v>
      </c>
      <c r="AQ35" s="323">
        <v>12174</v>
      </c>
      <c r="AR35" s="324">
        <v>-42.4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534</v>
      </c>
      <c r="AL36" s="1166"/>
      <c r="AM36" s="1166"/>
      <c r="AN36" s="1167"/>
      <c r="AO36" s="322" t="s">
        <v>516</v>
      </c>
      <c r="AP36" s="322" t="s">
        <v>516</v>
      </c>
      <c r="AQ36" s="323">
        <v>1732</v>
      </c>
      <c r="AR36" s="324" t="s">
        <v>516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535</v>
      </c>
      <c r="AL37" s="1166"/>
      <c r="AM37" s="1166"/>
      <c r="AN37" s="1167"/>
      <c r="AO37" s="322">
        <v>7017</v>
      </c>
      <c r="AP37" s="322">
        <v>60</v>
      </c>
      <c r="AQ37" s="323">
        <v>505</v>
      </c>
      <c r="AR37" s="324">
        <v>-88.1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536</v>
      </c>
      <c r="AL38" s="1169"/>
      <c r="AM38" s="1169"/>
      <c r="AN38" s="1170"/>
      <c r="AO38" s="325" t="s">
        <v>516</v>
      </c>
      <c r="AP38" s="325" t="s">
        <v>516</v>
      </c>
      <c r="AQ38" s="326">
        <v>0</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537</v>
      </c>
      <c r="AL39" s="1169"/>
      <c r="AM39" s="1169"/>
      <c r="AN39" s="1170"/>
      <c r="AO39" s="322">
        <v>-893294</v>
      </c>
      <c r="AP39" s="322">
        <v>-7657</v>
      </c>
      <c r="AQ39" s="323">
        <v>-7643</v>
      </c>
      <c r="AR39" s="324">
        <v>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538</v>
      </c>
      <c r="AL40" s="1166"/>
      <c r="AM40" s="1166"/>
      <c r="AN40" s="1167"/>
      <c r="AO40" s="322">
        <v>-3144456</v>
      </c>
      <c r="AP40" s="322">
        <v>-26953</v>
      </c>
      <c r="AQ40" s="323">
        <v>-31811</v>
      </c>
      <c r="AR40" s="324">
        <v>-15.3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763532</v>
      </c>
      <c r="AP41" s="322">
        <v>6545</v>
      </c>
      <c r="AQ41" s="323">
        <v>9697</v>
      </c>
      <c r="AR41" s="324">
        <v>-32.5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506</v>
      </c>
      <c r="AN49" s="1162" t="s">
        <v>542</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6806120</v>
      </c>
      <c r="AN51" s="344">
        <v>57580</v>
      </c>
      <c r="AO51" s="345">
        <v>-26.8</v>
      </c>
      <c r="AP51" s="346">
        <v>50840</v>
      </c>
      <c r="AQ51" s="347">
        <v>16.899999999999999</v>
      </c>
      <c r="AR51" s="348">
        <v>-43.7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1891918</v>
      </c>
      <c r="AN52" s="352">
        <v>16006</v>
      </c>
      <c r="AO52" s="353">
        <v>-3</v>
      </c>
      <c r="AP52" s="354">
        <v>25367</v>
      </c>
      <c r="AQ52" s="355">
        <v>9.1</v>
      </c>
      <c r="AR52" s="356">
        <v>-12.1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3854270</v>
      </c>
      <c r="AN53" s="344">
        <v>32633</v>
      </c>
      <c r="AO53" s="345">
        <v>-43.3</v>
      </c>
      <c r="AP53" s="346">
        <v>53605</v>
      </c>
      <c r="AQ53" s="347">
        <v>5.4</v>
      </c>
      <c r="AR53" s="348">
        <v>-48.7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2066742</v>
      </c>
      <c r="AN54" s="352">
        <v>17498</v>
      </c>
      <c r="AO54" s="353">
        <v>9.3000000000000007</v>
      </c>
      <c r="AP54" s="354">
        <v>28343</v>
      </c>
      <c r="AQ54" s="355">
        <v>11.7</v>
      </c>
      <c r="AR54" s="356">
        <v>-2.4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4972467</v>
      </c>
      <c r="AN55" s="344">
        <v>42242</v>
      </c>
      <c r="AO55" s="345">
        <v>29.4</v>
      </c>
      <c r="AP55" s="346">
        <v>46440</v>
      </c>
      <c r="AQ55" s="347">
        <v>-13.4</v>
      </c>
      <c r="AR55" s="348">
        <v>42.8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2433036</v>
      </c>
      <c r="AN56" s="352">
        <v>20669</v>
      </c>
      <c r="AO56" s="353">
        <v>18.100000000000001</v>
      </c>
      <c r="AP56" s="354">
        <v>27658</v>
      </c>
      <c r="AQ56" s="355">
        <v>-2.4</v>
      </c>
      <c r="AR56" s="356">
        <v>20.5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5493479</v>
      </c>
      <c r="AN57" s="344">
        <v>46884</v>
      </c>
      <c r="AO57" s="345">
        <v>11</v>
      </c>
      <c r="AP57" s="346">
        <v>63257</v>
      </c>
      <c r="AQ57" s="347">
        <v>36.200000000000003</v>
      </c>
      <c r="AR57" s="348">
        <v>-25.2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2925421</v>
      </c>
      <c r="AN58" s="352">
        <v>24967</v>
      </c>
      <c r="AO58" s="353">
        <v>20.8</v>
      </c>
      <c r="AP58" s="354">
        <v>27259</v>
      </c>
      <c r="AQ58" s="355">
        <v>-1.4</v>
      </c>
      <c r="AR58" s="356">
        <v>22.2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4983914</v>
      </c>
      <c r="AN59" s="344">
        <v>42720</v>
      </c>
      <c r="AO59" s="345">
        <v>-8.9</v>
      </c>
      <c r="AP59" s="346">
        <v>52308</v>
      </c>
      <c r="AQ59" s="347">
        <v>-17.3</v>
      </c>
      <c r="AR59" s="348">
        <v>8.4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2606766</v>
      </c>
      <c r="AN60" s="352">
        <v>22344</v>
      </c>
      <c r="AO60" s="353">
        <v>-10.5</v>
      </c>
      <c r="AP60" s="354">
        <v>28695</v>
      </c>
      <c r="AQ60" s="355">
        <v>5.3</v>
      </c>
      <c r="AR60" s="356">
        <v>-15.8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5222050</v>
      </c>
      <c r="AN61" s="359">
        <v>44412</v>
      </c>
      <c r="AO61" s="360">
        <v>-7.7</v>
      </c>
      <c r="AP61" s="361">
        <v>53290</v>
      </c>
      <c r="AQ61" s="362">
        <v>5.6</v>
      </c>
      <c r="AR61" s="348">
        <v>-13.3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2384777</v>
      </c>
      <c r="AN62" s="352">
        <v>20297</v>
      </c>
      <c r="AO62" s="353">
        <v>6.9</v>
      </c>
      <c r="AP62" s="354">
        <v>27464</v>
      </c>
      <c r="AQ62" s="355">
        <v>4.5</v>
      </c>
      <c r="AR62" s="356">
        <v>2.4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oEpp4V+j2r5HzE+dR8ws4GJuToGwYEyX7YSF3h2QCrRhx20Hs5Y1ifasrPKg95ZYJjpPyi3EkehWzvJ0OoThw==" saltValue="sSWxkyY6fq6n918yzSkN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V08FrzUFQ/Zo/00NSg48RQl80iLz9hAcih0r0eDRywh8Qdixrh73eJSLRaApihOVNjmH6PKKAzsgikTJPMAGQ==" saltValue="Pv8DWrsJO3rlfzFZWrVF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VvILuC2qWyDDhn7pVrm0vVlBiiVnNkzsuKOc8qI7puvq4z2ESpTI5Trk936d28L4qZBssZyo8gAOK0wd392KA==" saltValue="vDwC4AFS8SdGpAWVG9at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74" t="s">
        <v>3</v>
      </c>
      <c r="D47" s="1174"/>
      <c r="E47" s="1175"/>
      <c r="F47" s="11">
        <v>24.29</v>
      </c>
      <c r="G47" s="12">
        <v>24.18</v>
      </c>
      <c r="H47" s="12">
        <v>23.24</v>
      </c>
      <c r="I47" s="12">
        <v>20.9</v>
      </c>
      <c r="J47" s="13">
        <v>15.84</v>
      </c>
    </row>
    <row r="48" spans="2:10" ht="57.75" customHeight="1" x14ac:dyDescent="0.15">
      <c r="B48" s="14"/>
      <c r="C48" s="1176" t="s">
        <v>4</v>
      </c>
      <c r="D48" s="1176"/>
      <c r="E48" s="1177"/>
      <c r="F48" s="15">
        <v>7.1</v>
      </c>
      <c r="G48" s="16">
        <v>6.61</v>
      </c>
      <c r="H48" s="16">
        <v>5.59</v>
      </c>
      <c r="I48" s="16">
        <v>5.18</v>
      </c>
      <c r="J48" s="17">
        <v>5.2</v>
      </c>
    </row>
    <row r="49" spans="2:10" ht="57.75" customHeight="1" thickBot="1" x14ac:dyDescent="0.2">
      <c r="B49" s="18"/>
      <c r="C49" s="1178" t="s">
        <v>5</v>
      </c>
      <c r="D49" s="1178"/>
      <c r="E49" s="1179"/>
      <c r="F49" s="19">
        <v>4.05</v>
      </c>
      <c r="G49" s="20" t="s">
        <v>563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7MlsSmh59NJKjKIIbyfHhg6FD1utzN4kWzRrZvqzVZXR9li8PfEECyUdouJi7gqKCnBcd3FPDSDXBYS3gGoIQ==" saltValue="/b+YHnI6NYJCfN4VCMTn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川崎　雄樹</cp:lastModifiedBy>
  <cp:lastPrinted>2019-03-11T02:11:59Z</cp:lastPrinted>
  <dcterms:created xsi:type="dcterms:W3CDTF">2019-02-14T04:23:41Z</dcterms:created>
  <dcterms:modified xsi:type="dcterms:W3CDTF">2019-10-29T06:04:04Z</dcterms:modified>
  <cp:category/>
</cp:coreProperties>
</file>