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8" r:id="rId3"/>
    <sheet name="財政比較分析表" sheetId="19" r:id="rId4"/>
    <sheet name="経常経費分析表（経常収支比率の分析）" sheetId="20" r:id="rId5"/>
    <sheet name="経常経費分析表（人件費・公債費・普通建設事業費の分析）" sheetId="15" r:id="rId6"/>
    <sheet name="性質別歳出決算分析表（住民一人当たりのコスト）" sheetId="21"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<sst xmlns="http://schemas.openxmlformats.org/spreadsheetml/2006/main" count="1116" uniqueCount="607">
  <si>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</si>
  <si>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</si>
  <si>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</si>
  <si>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</si>
  <si>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</si>
  <si>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</si>
  <si>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</si>
  <si>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</si>
  <si>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</si>
  <si>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</si>
  <si>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</si>
  <si>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</si>
  <si>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</si>
  <si>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</si>
  <si>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</si>
  <si>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</si>
  <si>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</si>
  <si>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</si>
  <si>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</si>
  <si>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</si>
  <si>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</si>
  <si>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</si>
  <si>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</si>
  <si>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</si>
  <si>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</si>
  <si>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</si>
  <si>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</si>
  <si>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</si>
  <si>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</si>
  <si>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</si>
  <si>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</si>
  <si>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</si>
  <si>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</si>
  <si>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</si>
  <si>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</si>
  <si>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</si>
  <si>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</si>
  <si>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</si>
  <si>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</si>
  <si>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</si>
  <si>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</si>
  <si>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</si>
  <si>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</si>
  <si>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</si>
  <si>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</si>
  <si>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</si>
  <si>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</si>
  <si>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</si>
  <si>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</si>
  <si>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</si>
  <si>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</si>
  <si>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</si>
  <si>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</si>
  <si>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</si>
  <si>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</si>
  <si>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</si>
  <si>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</si>
  <si>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</si>
  <si>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</si>
  <si>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</si>
  <si>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</si>
  <si>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</si>
  <si>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</si>
  <si>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</si>
  <si>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</si>
  <si>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</si>
  <si>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</si>
  <si>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</si>
  <si>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</si>
  <si>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</si>
  <si>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</si>
  <si>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</si>
  <si>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</si>
  <si>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</si>
  <si>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</si>
  <si>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</si>
  <si>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</si>
  <si>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</si>
  <si>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</si>
  <si>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</si>
  <si>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</si>
  <si>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</si>
  <si>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</si>
  <si>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</si>
  <si>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</si>
  <si>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</si>
  <si>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</si>
  <si>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</si>
  <si>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</si>
  <si>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</si>
  <si>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</si>
  <si>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</si>
  <si>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</si>
  <si>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</si>
  <si>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</si>
  <si>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</si>
  <si>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</si>
  <si>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</si>
  <si>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</si>
  <si>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</si>
  <si>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</si>
  <si>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</si>
  <si>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</si>
  <si>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</si>
  <si>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</si>
  <si>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</si>
  <si>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</si>
  <si>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</si>
  <si>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</si>
  <si>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</si>
  <si>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</si>
  <si>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</si>
  <si>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</si>
  <si>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</si>
  <si>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</si>
  <si>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</si>
  <si>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</si>
  <si>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</si>
  <si>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</si>
  <si>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</si>
  <si>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</si>
  <si>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</si>
  <si>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</si>
  <si>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</si>
  <si>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</si>
  <si>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</si>
  <si>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</si>
  <si>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</si>
  <si>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</si>
  <si>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</si>
  <si>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</si>
  <si>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</si>
  <si>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</si>
  <si>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</si>
  <si>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</si>
  <si>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</si>
  <si>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</si>
  <si>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</si>
  <si>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</si>
  <si>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</si>
  <si>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</si>
  <si>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</si>
  <si>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</si>
  <si>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</si>
  <si>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</si>
  <si>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</si>
  <si>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</si>
  <si>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</si>
  <si>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</si>
  <si>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</si>
  <si>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</si>
  <si>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</si>
  <si>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</si>
  <si>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</si>
  <si>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</si>
  <si>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</si>
  <si>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</si>
  <si>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</si>
  <si>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</si>
  <si>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</si>
  <si>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</si>
  <si>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</si>
  <si>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</si>
  <si>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</si>
  <si>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</si>
  <si>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</si>
  <si>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</si>
  <si>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</si>
  <si>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</si>
  <si>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</si>
  <si>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</si>
  <si>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</si>
  <si>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</si>
  <si>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</si>
  <si>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</si>
  <si>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</si>
  <si>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</si>
  <si>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</si>
  <si>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</si>
  <si>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</si>
  <si>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</si>
  <si>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</si>
  <si>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</si>
  <si>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</si>
  <si>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</si>
  <si>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</si>
  <si>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</si>
  <si>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</si>
  <si>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</si>
  <si>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</si>
  <si>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</si>
  <si>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</si>
  <si>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</si>
  <si>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</si>
  <si>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</si>
  <si>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</si>
  <si>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</si>
  <si>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</si>
  <si>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</si>
  <si>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</si>
  <si>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</si>
  <si>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</si>
  <si>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</si>
  <si>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</si>
  <si>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</si>
  <si>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</si>
  <si>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</si>
  <si>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</si>
  <si>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</si>
  <si>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</si>
  <si>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</si>
  <si>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</si>
  <si>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</si>
  <si>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山口県長門市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</si>
  <si>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</si>
  <si>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</si>
  <si>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</si>
  <si>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</si>
  <si>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</si>
  <si>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</si>
  <si>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</si>
  <si>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</si>
  <si>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</si>
  <si>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</si>
  <si>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</si>
  <si>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</si>
  <si>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</si>
  <si>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</si>
  <si>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</si>
  <si>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</si>
  <si>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</si>
  <si>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</si>
  <si>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</si>
  <si>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</si>
  <si>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</si>
  <si>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</si>
  <si>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</si>
  <si>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</si>
  <si>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</si>
  <si>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</si>
  <si>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</si>
  <si>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</si>
  <si>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</si>
  <si>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</si>
  <si>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</si>
  <si>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</si>
  <si>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</si>
  <si>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</si>
  <si>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</si>
  <si>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</si>
  <si>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</si>
  <si>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</si>
  <si>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</si>
  <si>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</si>
  <si>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</si>
  <si>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</si>
  <si>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</si>
  <si>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</si>
  <si>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</si>
  <si>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</si>
  <si>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</si>
  <si>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</si>
  <si>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</si>
  <si>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</si>
  <si>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</si>
  <si>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</si>
  <si>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</si>
  <si>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</si>
  <si>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</si>
  <si>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</si>
  <si>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</si>
  <si>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</si>
  <si>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</si>
  <si>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</si>
  <si>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</si>
  <si>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</si>
  <si>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</si>
  <si>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</si>
  <si>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</si>
  <si>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</si>
  <si>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</si>
  <si>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</si>
  <si>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</si>
  <si>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</si>
  <si>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</si>
  <si>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</si>
  <si>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</si>
  <si>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</si>
  <si>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</si>
  <si>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</si>
  <si>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</si>
  <si>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</si>
  <si>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</si>
  <si>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</si>
  <si>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</si>
  <si>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</si>
  <si>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</si>
  <si>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</si>
  <si>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</si>
  <si>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</si>
  <si>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</si>
  <si>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</si>
  <si>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</si>
  <si>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</si>
  <si>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</si>
  <si>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</si>
  <si>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</si>
  <si>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</si>
  <si>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</si>
  <si>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</si>
  <si>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</si>
  <si>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</si>
  <si>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</si>
  <si>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</si>
  <si>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</si>
  <si>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</si>
  <si>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</si>
  <si>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</si>
  <si>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</si>
  <si>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</si>
  <si>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</si>
  <si>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</si>
  <si>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</si>
  <si>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</si>
  <si>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</si>
  <si>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</si>
  <si>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</si>
  <si>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</si>
  <si>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</si>
  <si>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</si>
  <si>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</si>
  <si>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</si>
  <si>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</si>
  <si>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</si>
  <si>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</si>
  <si>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</si>
  <si>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</si>
  <si>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</si>
  <si>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</si>
  <si>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</si>
  <si>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</si>
  <si>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</si>
  <si>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</si>
  <si>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</si>
  <si>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</si>
  <si>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</si>
  <si>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</si>
  <si>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</si>
  <si>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</si>
  <si>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</si>
  <si>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</si>
  <si>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</si>
  <si>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</si>
  <si>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</si>
  <si>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</si>
  <si>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</si>
  <si>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</si>
  <si>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</si>
  <si>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</si>
  <si>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</si>
  <si>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</si>
  <si>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</si>
  <si>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</si>
  <si>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</si>
  <si>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</si>
  <si>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</si>
  <si>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</si>
  <si>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山口県長門市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</si>
  <si>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</si>
  <si>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</si>
  <si>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</si>
  <si>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</si>
  <si>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</si>
  <si>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</si>
  <si>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</si>
  <si>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</si>
  <si>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</si>
  <si>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</si>
  <si>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</si>
  <si>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</si>
  <si>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</si>
  <si>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</si>
  <si>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</si>
  <si>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</si>
  <si>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</si>
  <si>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</si>
  <si>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</si>
  <si>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</si>
  <si>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</si>
  <si>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</si>
  <si>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</si>
  <si>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</si>
  <si>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</si>
  <si>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</si>
  <si>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</si>
  <si>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</si>
  <si>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</si>
  <si>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</si>
  <si>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</si>
  <si>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</si>
  <si>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</si>
  <si>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</si>
  <si>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</si>
  <si>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</si>
  <si>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</si>
  <si>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</si>
  <si>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</si>
  <si>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</si>
  <si>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</si>
  <si>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</si>
  <si>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</si>
  <si>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</si>
  <si>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</si>
  <si>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</si>
  <si>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</si>
  <si>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</si>
  <si>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</si>
  <si>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</si>
  <si>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</si>
  <si>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</si>
  <si>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</si>
  <si>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</si>
  <si>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</si>
  <si>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</si>
  <si>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</si>
  <si>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</si>
  <si>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</si>
  <si>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</si>
  <si>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</si>
  <si>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</si>
  <si>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</si>
  <si>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</si>
  <si>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特定財源の額</t>
    <rPh sb="0" eb="2">
      <t>トクテイ</t>
    </rPh>
    <rPh sb="2" eb="4">
      <t>ザイゲン</t>
    </rPh>
    <rPh sb="5" eb="6">
      <t>ガク</t>
    </rPh>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</si>
  <si>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</si>
  <si>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</si>
  <si>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</si>
  <si>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</si>
  <si>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20"/>
  </si>
  <si>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</si>
  <si>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</si>
  <si>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</si>
  <si>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</si>
  <si>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</si>
  <si>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</si>
  <si>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</si>
  <si>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</si>
  <si>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</si>
  <si>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</si>
  <si>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</si>
  <si>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</si>
  <si>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</si>
  <si>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</si>
  <si>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</si>
  <si>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</si>
  <si>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</si>
  <si>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</si>
  <si>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</si>
  <si>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</si>
  <si>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</si>
  <si>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</si>
  <si>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</si>
  <si>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</si>
  <si>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</si>
  <si>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</si>
  <si>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</si>
  <si>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</si>
  <si>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</si>
  <si>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</si>
  <si>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</si>
  <si>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</si>
  <si>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</si>
  <si>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</si>
  <si>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</si>
  <si>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</si>
  <si>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</si>
  <si>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</si>
  <si>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</si>
  <si>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</si>
  <si>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</si>
  <si>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</si>
  <si>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</si>
  <si>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</si>
  <si>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</si>
  <si>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</si>
  <si>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</si>
  <si>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</si>
  <si>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</si>
  <si>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</si>
  <si>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</si>
  <si>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</si>
  <si>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</si>
  <si>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</si>
  <si>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</si>
  <si>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</si>
  <si>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</si>
  <si>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</si>
  <si>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</si>
  <si>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</si>
  <si>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</si>
  <si>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0.75</t>
  </si>
  <si>
    <t>一般会計</t>
  </si>
  <si>
    <t>水道事業会計</t>
  </si>
  <si>
    <t>国民健康保険事業特別会計</t>
  </si>
  <si>
    <t>下水道事業会計</t>
  </si>
  <si>
    <t>介護保険事業特別会計</t>
  </si>
  <si>
    <t>後期高齢者医療事業特別会計</t>
  </si>
  <si>
    <t>湯本温泉事業特別会計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</si>
  <si>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</si>
  <si>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</si>
  <si>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</si>
  <si>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</si>
  <si>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</si>
  <si>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</si>
  <si>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</si>
  <si>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</si>
  <si>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歳出</t>
    <phoneticPr fontId="31"/>
  </si>
  <si>
    <t>形式収支</t>
    <phoneticPr fontId="31"/>
  </si>
  <si>
    <t>実質収支</t>
    <phoneticPr fontId="31"/>
  </si>
  <si>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</si>
  <si>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</si>
  <si>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</si>
  <si>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</si>
  <si>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</si>
  <si>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</si>
  <si>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</si>
  <si>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</si>
  <si>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</si>
  <si>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長門市文化振興財団</t>
    <rPh sb="0" eb="3">
      <t>ナガトシ</t>
    </rPh>
    <rPh sb="3" eb="5">
      <t>ブンカ</t>
    </rPh>
    <rPh sb="5" eb="7">
      <t>シンコウ</t>
    </rPh>
    <rPh sb="7" eb="9">
      <t>ザイダン</t>
    </rPh>
    <phoneticPr fontId="2"/>
  </si>
  <si>
    <t>-</t>
    <phoneticPr fontId="2"/>
  </si>
  <si>
    <t>やまぐち農林振興公社</t>
    <rPh sb="4" eb="6">
      <t>ノウリン</t>
    </rPh>
    <rPh sb="6" eb="8">
      <t>シンコウ</t>
    </rPh>
    <rPh sb="8" eb="10">
      <t>コウシャ</t>
    </rPh>
    <phoneticPr fontId="2"/>
  </si>
  <si>
    <t>ながと物産</t>
    <rPh sb="3" eb="5">
      <t>ブッサン</t>
    </rPh>
    <phoneticPr fontId="2"/>
  </si>
  <si>
    <t>アグリながと</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</si>
  <si>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</si>
  <si>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</si>
  <si>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</si>
  <si>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</si>
  <si>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</si>
  <si>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</si>
  <si>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</si>
  <si>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</si>
  <si>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</si>
  <si>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国民健康保険事業特別会計</t>
    <phoneticPr fontId="5"/>
  </si>
  <si>
    <t>介護保険事業特別会計</t>
    <phoneticPr fontId="5"/>
  </si>
  <si>
    <t>後期高齢者医療事業特別会計</t>
    <phoneticPr fontId="5"/>
  </si>
  <si>
    <t>-</t>
    <phoneticPr fontId="2"/>
  </si>
  <si>
    <t>水道事業会計</t>
    <phoneticPr fontId="5"/>
  </si>
  <si>
    <t>法適用企業</t>
    <phoneticPr fontId="5"/>
  </si>
  <si>
    <t>下水道事業会計</t>
    <phoneticPr fontId="5"/>
  </si>
  <si>
    <t>湯本温泉事業特別会計</t>
    <phoneticPr fontId="5"/>
  </si>
  <si>
    <t>-</t>
    <phoneticPr fontId="5"/>
  </si>
  <si>
    <t>法非適用企業</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</si>
  <si>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</si>
  <si>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</si>
  <si>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</si>
  <si>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</si>
  <si>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</si>
  <si>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</si>
  <si>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山口県市町総合事務組合非常勤職員公務災害補償特別会計</t>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</si>
  <si>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</si>
  <si>
    <t>山口県市町総合事務組合山口県自治会館管理特別会計</t>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</si>
  <si>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</si>
  <si>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14" eb="16">
      <t>コウキ</t>
    </rPh>
    <rPh sb="16" eb="19">
      <t>コウレイシャ</t>
    </rPh>
    <rPh sb="19" eb="21">
      <t>イリョウ</t>
    </rPh>
    <rPh sb="21" eb="23">
      <t>トクベツ</t>
    </rPh>
    <rPh sb="23" eb="25">
      <t>カイケイ</t>
    </rPh>
    <phoneticPr fontId="2"/>
  </si>
  <si>
    <t>萩・長門清掃一部事務組合一般会計</t>
    <rPh sb="0" eb="1">
      <t>ハギ</t>
    </rPh>
    <rPh sb="2" eb="4">
      <t>ナガト</t>
    </rPh>
    <rPh sb="4" eb="6">
      <t>セイソウ</t>
    </rPh>
    <rPh sb="6" eb="8">
      <t>イチブ</t>
    </rPh>
    <rPh sb="8" eb="10">
      <t>ジム</t>
    </rPh>
    <rPh sb="10" eb="12">
      <t>クミアイ</t>
    </rPh>
    <rPh sb="12" eb="14">
      <t>イッパン</t>
    </rPh>
    <rPh sb="14" eb="16">
      <t>カイケイ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</si>
  <si>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</si>
  <si>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</si>
  <si>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</si>
  <si>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</si>
  <si>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</si>
  <si>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</si>
  <si>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</si>
  <si>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</si>
  <si>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下水道事業会計</t>
    <phoneticPr fontId="5"/>
  </si>
  <si>
    <t>水道事業会計</t>
    <phoneticPr fontId="5"/>
  </si>
  <si>
    <t>介護保険事業特別会計</t>
    <phoneticPr fontId="5"/>
  </si>
  <si>
    <t>(Ｆ)</t>
    <phoneticPr fontId="5"/>
  </si>
  <si>
    <t>後期高齢者医療事業特別会計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</si>
  <si>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</si>
  <si>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</si>
  <si>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</si>
  <si>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</si>
  <si>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</si>
  <si>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</si>
  <si>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</si>
  <si>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</si>
  <si>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</si>
  <si>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 xml:space="preserve"> </t>
    <phoneticPr fontId="5"/>
  </si>
  <si>
    <t>地域活性化基金</t>
  </si>
  <si>
    <t>職員退職手当基金</t>
  </si>
  <si>
    <t>庁舎建設基金</t>
  </si>
  <si>
    <t>地域福祉振興基金</t>
  </si>
  <si>
    <t>香月泰男美術館運営基金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</si>
  <si>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</si>
  <si>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</si>
  <si>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</si>
  <si>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取り組んできた市債の繰上償還や発行抑制に加え、財政調整基金の積立により将来負担比率は類似団体の平均よりは低いものの、有形固定資産減価償却率は上昇傾向にあることから、将来負担には注意をしながら、公共施設等総合管理計画にに基づき、最適な量・規模での施設更新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</si>
  <si>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</si>
  <si>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</si>
  <si>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</si>
  <si>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</si>
  <si>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</si>
  <si>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</si>
  <si>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取り組んできた市債の繰上償還や発行抑制により、将来負担比率、実質公債費比率ともに低下してきている。しかし、今後、人口減に伴う普通交付税の減少により、標準財政規模の減が見込まれること、また、新市建設計画に基づく大型建設事業の財源としての市債発行の増により、両比率とも上昇が予想されることから、引き続き交付税措置率の低い市債の発行抑制を図っていく。</t>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</si>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</sst>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6" borderId="75" xfId="12" applyFont="1" applyFill="1" applyBorder="1" applyAlignment="1" applyProtection="1">
      <alignment horizontal="center" vertical="center"/>
    </xf>
    <xf numFmtId="0" fontId="34" fillId="6" borderId="0" xfId="12" applyFont="1" applyFill="1" applyBorder="1" applyProtection="1">
      <alignment vertical="center"/>
    </xf>
    <xf numFmtId="0" fontId="34" fillId="6" borderId="0"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Protection="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A1F2-4BCD-A695-F52AFBA1C2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88006</c:v>
                </c:pt>
                <c:pt idx="1">
                  <c:v>113865</c:v>
                </c:pt>
                <c:pt idx="2">
                  <c:v>87785</c:v>
                </c:pt>
                <c:pt idx="3">
                  <c:v>98239</c:v>
                </c:pt>
                <c:pt idx="4">
                  <c:v>203992</c:v>
                </c:pt>
              </c:numCache>
            </c:numRef>
          </c:val>
          <c:smooth val="0"/>
          <c:extLst xmlns:c16r2="http://schemas.microsoft.com/office/drawing/2015/06/chart">
            <c:ext xmlns:c16="http://schemas.microsoft.com/office/drawing/2014/chart" uri="{C3380CC4-5D6E-409C-BE32-E72D297353CC}">
              <c16:uniqueId val="{00000001-A1F2-4BCD-A695-F52AFBA1C235}"/>
            </c:ext>
          </c:extLst>
        </c:ser>
        <c:dLbls>
          <c:showLegendKey val="0"/>
          <c:showVal val="0"/>
          <c:showCatName val="0"/>
          <c:showSerName val="0"/>
          <c:showPercent val="0"/>
          <c:showBubbleSize val="0"/>
        </c:dLbls>
        <c:marker val="1"/>
        <c:smooth val="0"/>
        <c:axId val="401408512"/>
        <c:axId val="362561720"/>
      </c:lineChart>
      <c:catAx>
        <c:axId val="40140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561720"/>
        <c:crosses val="autoZero"/>
        <c:auto val="1"/>
        <c:lblAlgn val="ctr"/>
        <c:lblOffset val="100"/>
        <c:tickLblSkip val="1"/>
        <c:tickMarkSkip val="1"/>
        <c:noMultiLvlLbl val="0"/>
      </c:catAx>
      <c:valAx>
        <c:axId val="3625617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40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5.09</c:v>
                </c:pt>
                <c:pt idx="1">
                  <c:v>4.5199999999999996</c:v>
                </c:pt>
                <c:pt idx="2">
                  <c:v>5.0199999999999996</c:v>
                </c:pt>
                <c:pt idx="3">
                  <c:v>5.27</c:v>
                </c:pt>
                <c:pt idx="4">
                  <c:v>5.7</c:v>
                </c:pt>
              </c:numCache>
            </c:numRef>
          </c:val>
          <c:extLst xmlns:c16r2="http://schemas.microsoft.com/office/drawing/2015/06/chart">
            <c:ext xmlns:c16="http://schemas.microsoft.com/office/drawing/2014/chart" uri="{C3380CC4-5D6E-409C-BE32-E72D297353CC}">
              <c16:uniqueId val="{00000000-A7C6-4F33-A543-8C2DD098D5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15.71</c:v>
                </c:pt>
                <c:pt idx="1">
                  <c:v>16.28</c:v>
                </c:pt>
                <c:pt idx="2">
                  <c:v>15.7</c:v>
                </c:pt>
                <c:pt idx="3">
                  <c:v>18.53</c:v>
                </c:pt>
                <c:pt idx="4">
                  <c:v>18.670000000000002</c:v>
                </c:pt>
              </c:numCache>
            </c:numRef>
          </c:val>
          <c:extLst xmlns:c16r2="http://schemas.microsoft.com/office/drawing/2015/06/chart">
            <c:ext xmlns:c16="http://schemas.microsoft.com/office/drawing/2014/chart" uri="{C3380CC4-5D6E-409C-BE32-E72D297353CC}">
              <c16:uniqueId val="{00000001-A7C6-4F33-A543-8C2DD098D554}"/>
            </c:ext>
          </c:extLst>
        </c:ser>
        <c:dLbls>
          <c:showLegendKey val="0"/>
          <c:showVal val="0"/>
          <c:showCatName val="0"/>
          <c:showSerName val="0"/>
          <c:showPercent val="0"/>
          <c:showBubbleSize val="0"/>
        </c:dLbls>
        <c:gapWidth val="250"/>
        <c:overlap val="100"/>
        <c:axId val="363354112"/>
        <c:axId val="363352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2.4500000000000002</c:v>
                </c:pt>
                <c:pt idx="1">
                  <c:v>-0.75</c:v>
                </c:pt>
                <c:pt idx="2">
                  <c:v>0.12</c:v>
                </c:pt>
                <c:pt idx="3">
                  <c:v>2.73</c:v>
                </c:pt>
                <c:pt idx="4">
                  <c:v>0.02</c:v>
                </c:pt>
              </c:numCache>
            </c:numRef>
          </c:val>
          <c:smooth val="0"/>
          <c:extLst xmlns:c16r2="http://schemas.microsoft.com/office/drawing/2015/06/chart">
            <c:ext xmlns:c16="http://schemas.microsoft.com/office/drawing/2014/chart" uri="{C3380CC4-5D6E-409C-BE32-E72D297353CC}">
              <c16:uniqueId val="{00000002-A7C6-4F33-A543-8C2DD098D554}"/>
            </c:ext>
          </c:extLst>
        </c:ser>
        <c:dLbls>
          <c:showLegendKey val="0"/>
          <c:showVal val="0"/>
          <c:showCatName val="0"/>
          <c:showSerName val="0"/>
          <c:showPercent val="0"/>
          <c:showBubbleSize val="0"/>
        </c:dLbls>
        <c:marker val="1"/>
        <c:smooth val="0"/>
        <c:axId val="363354112"/>
        <c:axId val="363352936"/>
      </c:lineChart>
      <c:catAx>
        <c:axId val="3633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3352936"/>
        <c:crosses val="autoZero"/>
        <c:auto val="1"/>
        <c:lblAlgn val="ctr"/>
        <c:lblOffset val="100"/>
        <c:tickLblSkip val="1"/>
        <c:tickMarkSkip val="1"/>
        <c:noMultiLvlLbl val="0"/>
      </c:catAx>
      <c:valAx>
        <c:axId val="363352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35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6.8</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0F1-4F24-9C49-913D44B14C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F1-4F24-9C49-913D44B14C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0F1-4F24-9C49-913D44B14C69}"/>
            </c:ext>
          </c:extLst>
        </c:ser>
        <c:ser>
          <c:idx val="3"/>
          <c:order val="3"/>
          <c:tx>
            <c:strRef>
              <c:f>データシート!$A$30</c:f>
              <c:strCache>
                <c:ptCount val="1"/>
                <c:pt idx="0">
                  <c:v>湯本温泉事業特別会計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0F1-4F24-9C49-913D44B14C6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0.11</c:v>
                </c:pt>
                <c:pt idx="4">
                  <c:v>#N/A</c:v>
                </c:pt>
                <c:pt idx="5">
                  <c:v>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4-70F1-4F24-9C49-913D44B14C6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0.92</c:v>
                </c:pt>
                <c:pt idx="2">
                  <c:v>#N/A</c:v>
                </c:pt>
                <c:pt idx="3">
                  <c:v>1.74</c:v>
                </c:pt>
                <c:pt idx="4">
                  <c:v>#N/A</c:v>
                </c:pt>
                <c:pt idx="5">
                  <c:v>1.65</c:v>
                </c:pt>
                <c:pt idx="6">
                  <c:v>#N/A</c:v>
                </c:pt>
                <c:pt idx="7">
                  <c:v>1.5</c:v>
                </c:pt>
                <c:pt idx="8">
                  <c:v>#N/A</c:v>
                </c:pt>
                <c:pt idx="9">
                  <c:v>1.31</c:v>
                </c:pt>
              </c:numCache>
            </c:numRef>
          </c:val>
          <c:extLst xmlns:c16r2="http://schemas.microsoft.com/office/drawing/2015/06/chart">
            <c:ext xmlns:c16="http://schemas.microsoft.com/office/drawing/2014/chart" uri="{C3380CC4-5D6E-409C-BE32-E72D297353CC}">
              <c16:uniqueId val="{00000005-70F1-4F24-9C49-913D44B14C6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1.72</c:v>
                </c:pt>
                <c:pt idx="4">
                  <c:v>#N/A</c:v>
                </c:pt>
                <c:pt idx="5">
                  <c:v>1.52</c:v>
                </c:pt>
                <c:pt idx="6">
                  <c:v>#N/A</c:v>
                </c:pt>
                <c:pt idx="7">
                  <c:v>1.99</c:v>
                </c:pt>
                <c:pt idx="8">
                  <c:v>#N/A</c:v>
                </c:pt>
                <c:pt idx="9">
                  <c:v>2.04</c:v>
                </c:pt>
              </c:numCache>
            </c:numRef>
          </c:val>
          <c:extLst xmlns:c16r2="http://schemas.microsoft.com/office/drawing/2015/06/chart">
            <c:ext xmlns:c16="http://schemas.microsoft.com/office/drawing/2014/chart" uri="{C3380CC4-5D6E-409C-BE32-E72D297353CC}">
              <c16:uniqueId val="{00000006-70F1-4F24-9C49-913D44B14C6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1.47</c:v>
                </c:pt>
                <c:pt idx="2">
                  <c:v>#N/A</c:v>
                </c:pt>
                <c:pt idx="3">
                  <c:v>1.86</c:v>
                </c:pt>
                <c:pt idx="4">
                  <c:v>#N/A</c:v>
                </c:pt>
                <c:pt idx="5">
                  <c:v>3.63</c:v>
                </c:pt>
                <c:pt idx="6">
                  <c:v>#N/A</c:v>
                </c:pt>
                <c:pt idx="7">
                  <c:v>2.78</c:v>
                </c:pt>
                <c:pt idx="8">
                  <c:v>#N/A</c:v>
                </c:pt>
                <c:pt idx="9">
                  <c:v>2.86</c:v>
                </c:pt>
              </c:numCache>
            </c:numRef>
          </c:val>
          <c:extLst xmlns:c16r2="http://schemas.microsoft.com/office/drawing/2015/06/chart">
            <c:ext xmlns:c16="http://schemas.microsoft.com/office/drawing/2014/chart" uri="{C3380CC4-5D6E-409C-BE32-E72D297353CC}">
              <c16:uniqueId val="{00000007-70F1-4F24-9C49-913D44B14C6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3.83</c:v>
                </c:pt>
                <c:pt idx="2">
                  <c:v>#N/A</c:v>
                </c:pt>
                <c:pt idx="3">
                  <c:v>4.12</c:v>
                </c:pt>
                <c:pt idx="4">
                  <c:v>#N/A</c:v>
                </c:pt>
                <c:pt idx="5">
                  <c:v>3.63</c:v>
                </c:pt>
                <c:pt idx="6">
                  <c:v>#N/A</c:v>
                </c:pt>
                <c:pt idx="7">
                  <c:v>3.77</c:v>
                </c:pt>
                <c:pt idx="8">
                  <c:v>#N/A</c:v>
                </c:pt>
                <c:pt idx="9">
                  <c:v>4.3499999999999996</c:v>
                </c:pt>
              </c:numCache>
            </c:numRef>
          </c:val>
          <c:extLst xmlns:c16r2="http://schemas.microsoft.com/office/drawing/2015/06/chart">
            <c:ext xmlns:c16="http://schemas.microsoft.com/office/drawing/2014/chart" uri="{C3380CC4-5D6E-409C-BE32-E72D297353CC}">
              <c16:uniqueId val="{00000008-70F1-4F24-9C49-913D44B14C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5.09</c:v>
                </c:pt>
                <c:pt idx="2">
                  <c:v>#N/A</c:v>
                </c:pt>
                <c:pt idx="3">
                  <c:v>4.5199999999999996</c:v>
                </c:pt>
                <c:pt idx="4">
                  <c:v>#N/A</c:v>
                </c:pt>
                <c:pt idx="5">
                  <c:v>5.0199999999999996</c:v>
                </c:pt>
                <c:pt idx="6">
                  <c:v>#N/A</c:v>
                </c:pt>
                <c:pt idx="7">
                  <c:v>5.27</c:v>
                </c:pt>
                <c:pt idx="8">
                  <c:v>#N/A</c:v>
                </c:pt>
                <c:pt idx="9">
                  <c:v>5.7</c:v>
                </c:pt>
              </c:numCache>
            </c:numRef>
          </c:val>
          <c:extLst xmlns:c16r2="http://schemas.microsoft.com/office/drawing/2015/06/chart">
            <c:ext xmlns:c16="http://schemas.microsoft.com/office/drawing/2014/chart" uri="{C3380CC4-5D6E-409C-BE32-E72D297353CC}">
              <c16:uniqueId val="{00000009-70F1-4F24-9C49-913D44B14C69}"/>
            </c:ext>
          </c:extLst>
        </c:ser>
        <c:dLbls>
          <c:showLegendKey val="0"/>
          <c:showVal val="0"/>
          <c:showCatName val="0"/>
          <c:showSerName val="0"/>
          <c:showPercent val="0"/>
          <c:showBubbleSize val="0"/>
        </c:dLbls>
        <c:gapWidth val="150"/>
        <c:overlap val="100"/>
        <c:axId val="363353720"/>
        <c:axId val="363354896"/>
      </c:barChart>
      <c:catAx>
        <c:axId val="36335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354896"/>
        <c:crosses val="autoZero"/>
        <c:auto val="1"/>
        <c:lblAlgn val="ctr"/>
        <c:lblOffset val="100"/>
        <c:tickLblSkip val="1"/>
        <c:tickMarkSkip val="1"/>
        <c:noMultiLvlLbl val="0"/>
      </c:catAx>
      <c:valAx>
        <c:axId val="36335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353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2784</c:v>
                </c:pt>
                <c:pt idx="5">
                  <c:v>2703</c:v>
                </c:pt>
                <c:pt idx="8">
                  <c:v>2735</c:v>
                </c:pt>
                <c:pt idx="11">
                  <c:v>2720</c:v>
                </c:pt>
                <c:pt idx="14">
                  <c:v>2602</c:v>
                </c:pt>
              </c:numCache>
            </c:numRef>
          </c:val>
          <c:extLst xmlns:c16r2="http://schemas.microsoft.com/office/drawing/2015/06/chart">
            <c:ext xmlns:c16="http://schemas.microsoft.com/office/drawing/2014/chart" uri="{C3380CC4-5D6E-409C-BE32-E72D297353CC}">
              <c16:uniqueId val="{00000000-805F-4EEF-AA02-580665F53E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05F-4EEF-AA02-580665F53E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c:v>
                </c:pt>
                <c:pt idx="3">
                  <c:v>28</c:v>
                </c:pt>
                <c:pt idx="6">
                  <c:v>22</c:v>
                </c:pt>
                <c:pt idx="9">
                  <c:v>10</c:v>
                </c:pt>
                <c:pt idx="12">
                  <c:v>7</c:v>
                </c:pt>
              </c:numCache>
            </c:numRef>
          </c:val>
          <c:extLst xmlns:c16r2="http://schemas.microsoft.com/office/drawing/2015/06/chart">
            <c:ext xmlns:c16="http://schemas.microsoft.com/office/drawing/2014/chart" uri="{C3380CC4-5D6E-409C-BE32-E72D297353CC}">
              <c16:uniqueId val="{00000002-805F-4EEF-AA02-580665F53E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13</c:v>
                </c:pt>
                <c:pt idx="6">
                  <c:v>0</c:v>
                </c:pt>
                <c:pt idx="9">
                  <c:v>0</c:v>
                </c:pt>
                <c:pt idx="12">
                  <c:v>0</c:v>
                </c:pt>
              </c:numCache>
            </c:numRef>
          </c:val>
          <c:extLst xmlns:c16r2="http://schemas.microsoft.com/office/drawing/2015/06/chart">
            <c:ext xmlns:c16="http://schemas.microsoft.com/office/drawing/2014/chart" uri="{C3380CC4-5D6E-409C-BE32-E72D297353CC}">
              <c16:uniqueId val="{00000003-805F-4EEF-AA02-580665F53E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835</c:v>
                </c:pt>
                <c:pt idx="3">
                  <c:v>723</c:v>
                </c:pt>
                <c:pt idx="6">
                  <c:v>707</c:v>
                </c:pt>
                <c:pt idx="9">
                  <c:v>702</c:v>
                </c:pt>
                <c:pt idx="12">
                  <c:v>641</c:v>
                </c:pt>
              </c:numCache>
            </c:numRef>
          </c:val>
          <c:extLst xmlns:c16r2="http://schemas.microsoft.com/office/drawing/2015/06/chart">
            <c:ext xmlns:c16="http://schemas.microsoft.com/office/drawing/2014/chart" uri="{C3380CC4-5D6E-409C-BE32-E72D297353CC}">
              <c16:uniqueId val="{00000004-805F-4EEF-AA02-580665F53E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5F-4EEF-AA02-580665F53E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05F-4EEF-AA02-580665F53E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2962</c:v>
                </c:pt>
                <c:pt idx="3">
                  <c:v>2773</c:v>
                </c:pt>
                <c:pt idx="6">
                  <c:v>2834</c:v>
                </c:pt>
                <c:pt idx="9">
                  <c:v>2689</c:v>
                </c:pt>
                <c:pt idx="12">
                  <c:v>2649</c:v>
                </c:pt>
              </c:numCache>
            </c:numRef>
          </c:val>
          <c:extLst xmlns:c16r2="http://schemas.microsoft.com/office/drawing/2015/06/chart">
            <c:ext xmlns:c16="http://schemas.microsoft.com/office/drawing/2014/chart" uri="{C3380CC4-5D6E-409C-BE32-E72D297353CC}">
              <c16:uniqueId val="{00000007-805F-4EEF-AA02-580665F53EB3}"/>
            </c:ext>
          </c:extLst>
        </c:ser>
        <c:dLbls>
          <c:showLegendKey val="0"/>
          <c:showVal val="0"/>
          <c:showCatName val="0"/>
          <c:showSerName val="0"/>
          <c:showPercent val="0"/>
          <c:showBubbleSize val="0"/>
        </c:dLbls>
        <c:gapWidth val="100"/>
        <c:overlap val="100"/>
        <c:axId val="363351760"/>
        <c:axId val="363352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1081</c:v>
                </c:pt>
                <c:pt idx="2">
                  <c:v>#N/A</c:v>
                </c:pt>
                <c:pt idx="3">
                  <c:v>#N/A</c:v>
                </c:pt>
                <c:pt idx="4">
                  <c:v>834</c:v>
                </c:pt>
                <c:pt idx="5">
                  <c:v>#N/A</c:v>
                </c:pt>
                <c:pt idx="6">
                  <c:v>#N/A</c:v>
                </c:pt>
                <c:pt idx="7">
                  <c:v>828</c:v>
                </c:pt>
                <c:pt idx="8">
                  <c:v>#N/A</c:v>
                </c:pt>
                <c:pt idx="9">
                  <c:v>#N/A</c:v>
                </c:pt>
                <c:pt idx="10">
                  <c:v>681</c:v>
                </c:pt>
                <c:pt idx="11">
                  <c:v>#N/A</c:v>
                </c:pt>
                <c:pt idx="12">
                  <c:v>#N/A</c:v>
                </c:pt>
                <c:pt idx="13">
                  <c:v>695</c:v>
                </c:pt>
                <c:pt idx="14">
                  <c:v>#N/A</c:v>
                </c:pt>
              </c:numCache>
            </c:numRef>
          </c:val>
          <c:smooth val="0"/>
          <c:extLst xmlns:c16r2="http://schemas.microsoft.com/office/drawing/2015/06/chart">
            <c:ext xmlns:c16="http://schemas.microsoft.com/office/drawing/2014/chart" uri="{C3380CC4-5D6E-409C-BE32-E72D297353CC}">
              <c16:uniqueId val="{00000008-805F-4EEF-AA02-580665F53EB3}"/>
            </c:ext>
          </c:extLst>
        </c:ser>
        <c:dLbls>
          <c:showLegendKey val="0"/>
          <c:showVal val="0"/>
          <c:showCatName val="0"/>
          <c:showSerName val="0"/>
          <c:showPercent val="0"/>
          <c:showBubbleSize val="0"/>
        </c:dLbls>
        <c:marker val="1"/>
        <c:smooth val="0"/>
        <c:axId val="363351760"/>
        <c:axId val="363352152"/>
      </c:lineChart>
      <c:catAx>
        <c:axId val="36335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352152"/>
        <c:crosses val="autoZero"/>
        <c:auto val="1"/>
        <c:lblAlgn val="ctr"/>
        <c:lblOffset val="100"/>
        <c:tickLblSkip val="1"/>
        <c:tickMarkSkip val="1"/>
        <c:noMultiLvlLbl val="0"/>
      </c:catAx>
      <c:valAx>
        <c:axId val="363352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35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24616</c:v>
                </c:pt>
                <c:pt idx="5">
                  <c:v>24449</c:v>
                </c:pt>
                <c:pt idx="8">
                  <c:v>24217</c:v>
                </c:pt>
                <c:pt idx="11">
                  <c:v>24221</c:v>
                </c:pt>
                <c:pt idx="14">
                  <c:v>25153</c:v>
                </c:pt>
              </c:numCache>
            </c:numRef>
          </c:val>
          <c:extLst xmlns:c16r2="http://schemas.microsoft.com/office/drawing/2015/06/chart">
            <c:ext xmlns:c16="http://schemas.microsoft.com/office/drawing/2014/chart" uri="{C3380CC4-5D6E-409C-BE32-E72D297353CC}">
              <c16:uniqueId val="{00000000-6D9E-4BB7-8867-6D7DDCB68F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1242</c:v>
                </c:pt>
                <c:pt idx="5">
                  <c:v>1086</c:v>
                </c:pt>
                <c:pt idx="8">
                  <c:v>906</c:v>
                </c:pt>
                <c:pt idx="11">
                  <c:v>777</c:v>
                </c:pt>
                <c:pt idx="14">
                  <c:v>552</c:v>
                </c:pt>
              </c:numCache>
            </c:numRef>
          </c:val>
          <c:extLst xmlns:c16r2="http://schemas.microsoft.com/office/drawing/2015/06/chart">
            <c:ext xmlns:c16="http://schemas.microsoft.com/office/drawing/2014/chart" uri="{C3380CC4-5D6E-409C-BE32-E72D297353CC}">
              <c16:uniqueId val="{00000001-6D9E-4BB7-8867-6D7DDCB68F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4511</c:v>
                </c:pt>
                <c:pt idx="5">
                  <c:v>4694</c:v>
                </c:pt>
                <c:pt idx="8">
                  <c:v>4618</c:v>
                </c:pt>
                <c:pt idx="11">
                  <c:v>5284</c:v>
                </c:pt>
                <c:pt idx="14">
                  <c:v>4876</c:v>
                </c:pt>
              </c:numCache>
            </c:numRef>
          </c:val>
          <c:extLst xmlns:c16r2="http://schemas.microsoft.com/office/drawing/2015/06/chart">
            <c:ext xmlns:c16="http://schemas.microsoft.com/office/drawing/2014/chart" uri="{C3380CC4-5D6E-409C-BE32-E72D297353CC}">
              <c16:uniqueId val="{00000002-6D9E-4BB7-8867-6D7DDCB68F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D9E-4BB7-8867-6D7DDCB68F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D9E-4BB7-8867-6D7DDCB68F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9E-4BB7-8867-6D7DDCB68F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3512</c:v>
                </c:pt>
                <c:pt idx="3">
                  <c:v>3412</c:v>
                </c:pt>
                <c:pt idx="6">
                  <c:v>3375</c:v>
                </c:pt>
                <c:pt idx="9">
                  <c:v>3218</c:v>
                </c:pt>
                <c:pt idx="12">
                  <c:v>3188</c:v>
                </c:pt>
              </c:numCache>
            </c:numRef>
          </c:val>
          <c:extLst xmlns:c16r2="http://schemas.microsoft.com/office/drawing/2015/06/chart">
            <c:ext xmlns:c16="http://schemas.microsoft.com/office/drawing/2014/chart" uri="{C3380CC4-5D6E-409C-BE32-E72D297353CC}">
              <c16:uniqueId val="{00000006-6D9E-4BB7-8867-6D7DDCB68F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D9E-4BB7-8867-6D7DDCB68F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7444</c:v>
                </c:pt>
                <c:pt idx="3">
                  <c:v>7149</c:v>
                </c:pt>
                <c:pt idx="6">
                  <c:v>6617</c:v>
                </c:pt>
                <c:pt idx="9">
                  <c:v>6202</c:v>
                </c:pt>
                <c:pt idx="12">
                  <c:v>6070</c:v>
                </c:pt>
              </c:numCache>
            </c:numRef>
          </c:val>
          <c:extLst xmlns:c16r2="http://schemas.microsoft.com/office/drawing/2015/06/chart">
            <c:ext xmlns:c16="http://schemas.microsoft.com/office/drawing/2014/chart" uri="{C3380CC4-5D6E-409C-BE32-E72D297353CC}">
              <c16:uniqueId val="{00000008-6D9E-4BB7-8867-6D7DDCB68F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69</c:v>
                </c:pt>
                <c:pt idx="3">
                  <c:v>43</c:v>
                </c:pt>
                <c:pt idx="6">
                  <c:v>24</c:v>
                </c:pt>
                <c:pt idx="9">
                  <c:v>17</c:v>
                </c:pt>
                <c:pt idx="12">
                  <c:v>11</c:v>
                </c:pt>
              </c:numCache>
            </c:numRef>
          </c:val>
          <c:extLst xmlns:c16r2="http://schemas.microsoft.com/office/drawing/2015/06/chart">
            <c:ext xmlns:c16="http://schemas.microsoft.com/office/drawing/2014/chart" uri="{C3380CC4-5D6E-409C-BE32-E72D297353CC}">
              <c16:uniqueId val="{00000009-6D9E-4BB7-8867-6D7DDCB68F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23038</c:v>
                </c:pt>
                <c:pt idx="3">
                  <c:v>22739</c:v>
                </c:pt>
                <c:pt idx="6">
                  <c:v>21917</c:v>
                </c:pt>
                <c:pt idx="9">
                  <c:v>21710</c:v>
                </c:pt>
                <c:pt idx="12">
                  <c:v>23854</c:v>
                </c:pt>
              </c:numCache>
            </c:numRef>
          </c:val>
          <c:extLst xmlns:c16r2="http://schemas.microsoft.com/office/drawing/2015/06/chart">
            <c:ext xmlns:c16="http://schemas.microsoft.com/office/drawing/2014/chart" uri="{C3380CC4-5D6E-409C-BE32-E72D297353CC}">
              <c16:uniqueId val="{0000000A-6D9E-4BB7-8867-6D7DDCB68F06}"/>
            </c:ext>
          </c:extLst>
        </c:ser>
        <c:dLbls>
          <c:showLegendKey val="0"/>
          <c:showVal val="0"/>
          <c:showCatName val="0"/>
          <c:showSerName val="0"/>
          <c:showPercent val="0"/>
          <c:showBubbleSize val="0"/>
        </c:dLbls>
        <c:gapWidth val="100"/>
        <c:overlap val="100"/>
        <c:axId val="413115416"/>
        <c:axId val="413111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3701</c:v>
                </c:pt>
                <c:pt idx="2">
                  <c:v>#N/A</c:v>
                </c:pt>
                <c:pt idx="3">
                  <c:v>#N/A</c:v>
                </c:pt>
                <c:pt idx="4">
                  <c:v>3114</c:v>
                </c:pt>
                <c:pt idx="5">
                  <c:v>#N/A</c:v>
                </c:pt>
                <c:pt idx="6">
                  <c:v>#N/A</c:v>
                </c:pt>
                <c:pt idx="7">
                  <c:v>2191</c:v>
                </c:pt>
                <c:pt idx="8">
                  <c:v>#N/A</c:v>
                </c:pt>
                <c:pt idx="9">
                  <c:v>#N/A</c:v>
                </c:pt>
                <c:pt idx="10">
                  <c:v>865</c:v>
                </c:pt>
                <c:pt idx="11">
                  <c:v>#N/A</c:v>
                </c:pt>
                <c:pt idx="12">
                  <c:v>#N/A</c:v>
                </c:pt>
                <c:pt idx="13">
                  <c:v>2542</c:v>
                </c:pt>
                <c:pt idx="14">
                  <c:v>#N/A</c:v>
                </c:pt>
              </c:numCache>
            </c:numRef>
          </c:val>
          <c:smooth val="0"/>
          <c:extLst xmlns:c16r2="http://schemas.microsoft.com/office/drawing/2015/06/chart">
            <c:ext xmlns:c16="http://schemas.microsoft.com/office/drawing/2014/chart" uri="{C3380CC4-5D6E-409C-BE32-E72D297353CC}">
              <c16:uniqueId val="{0000000B-6D9E-4BB7-8867-6D7DDCB68F06}"/>
            </c:ext>
          </c:extLst>
        </c:ser>
        <c:dLbls>
          <c:showLegendKey val="0"/>
          <c:showVal val="0"/>
          <c:showCatName val="0"/>
          <c:showSerName val="0"/>
          <c:showPercent val="0"/>
          <c:showBubbleSize val="0"/>
        </c:dLbls>
        <c:marker val="1"/>
        <c:smooth val="0"/>
        <c:axId val="413115416"/>
        <c:axId val="413111888"/>
      </c:lineChart>
      <c:catAx>
        <c:axId val="41311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111888"/>
        <c:crosses val="autoZero"/>
        <c:auto val="1"/>
        <c:lblAlgn val="ctr"/>
        <c:lblOffset val="100"/>
        <c:tickLblSkip val="1"/>
        <c:tickMarkSkip val="1"/>
        <c:noMultiLvlLbl val="0"/>
      </c:catAx>
      <c:valAx>
        <c:axId val="41311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11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2003</c:v>
                </c:pt>
                <c:pt idx="1">
                  <c:v>2325</c:v>
                </c:pt>
                <c:pt idx="2">
                  <c:v>2290</c:v>
                </c:pt>
              </c:numCache>
            </c:numRef>
          </c:val>
          <c:extLst xmlns:c16r2="http://schemas.microsoft.com/office/drawing/2015/06/chart">
            <c:ext xmlns:c16="http://schemas.microsoft.com/office/drawing/2014/chart" uri="{C3380CC4-5D6E-409C-BE32-E72D297353CC}">
              <c16:uniqueId val="{00000000-FF70-4899-909A-451B5C2FEA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86</c:v>
                </c:pt>
                <c:pt idx="1">
                  <c:v>86</c:v>
                </c:pt>
                <c:pt idx="2">
                  <c:v>86</c:v>
                </c:pt>
              </c:numCache>
            </c:numRef>
          </c:val>
          <c:extLst xmlns:c16r2="http://schemas.microsoft.com/office/drawing/2015/06/chart">
            <c:ext xmlns:c16="http://schemas.microsoft.com/office/drawing/2014/chart" uri="{C3380CC4-5D6E-409C-BE32-E72D297353CC}">
              <c16:uniqueId val="{00000001-FF70-4899-909A-451B5C2FEA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4297</c:v>
                </c:pt>
                <c:pt idx="1">
                  <c:v>4190</c:v>
                </c:pt>
                <c:pt idx="2">
                  <c:v>3659</c:v>
                </c:pt>
              </c:numCache>
            </c:numRef>
          </c:val>
          <c:extLst xmlns:c16r2="http://schemas.microsoft.com/office/drawing/2015/06/chart">
            <c:ext xmlns:c16="http://schemas.microsoft.com/office/drawing/2014/chart" uri="{C3380CC4-5D6E-409C-BE32-E72D297353CC}">
              <c16:uniqueId val="{00000002-FF70-4899-909A-451B5C2FEA6E}"/>
            </c:ext>
          </c:extLst>
        </c:ser>
        <c:dLbls>
          <c:showLegendKey val="0"/>
          <c:showVal val="0"/>
          <c:showCatName val="0"/>
          <c:showSerName val="0"/>
          <c:showPercent val="0"/>
          <c:showBubbleSize val="0"/>
        </c:dLbls>
        <c:gapWidth val="120"/>
        <c:overlap val="100"/>
        <c:axId val="413116200"/>
        <c:axId val="413112280"/>
      </c:barChart>
      <c:catAx>
        <c:axId val="41311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112280"/>
        <c:crosses val="autoZero"/>
        <c:auto val="1"/>
        <c:lblAlgn val="ctr"/>
        <c:lblOffset val="100"/>
        <c:tickLblSkip val="1"/>
        <c:tickMarkSkip val="1"/>
        <c:noMultiLvlLbl val="0"/>
      </c:catAx>
      <c:valAx>
        <c:axId val="413112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116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BB2-4EEB-AA8E-624DB4DBA820}"/>
                </c:ext>
                <c:ext xmlns:c15="http://schemas.microsoft.com/office/drawing/2012/chart" uri="{CE6537A1-D6FC-4f65-9D91-7224C49458BB}">
                  <c15:dlblFieldTable>
                    <c15:dlblFTEntry>
                      <c15:txfldGUID>{AD896DD5-4388-43D6-A4BF-C887A43E2232}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BB2-4EEB-AA8E-624DB4DBA820}"/>
                </c:ext>
                <c:ext xmlns:c15="http://schemas.microsoft.com/office/drawing/2012/chart" uri="{CE6537A1-D6FC-4f65-9D91-7224C49458BB}">
                  <c15:dlblFieldTable>
                    <c15:dlblFTEntry>
                      <c15:txfldGUID>{F6029B5F-BA5A-45B9-B0C7-1AB833A92DFE}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BB2-4EEB-AA8E-624DB4DBA820}"/>
                </c:ext>
                <c:ext xmlns:c15="http://schemas.microsoft.com/office/drawing/2012/chart" uri="{CE6537A1-D6FC-4f65-9D91-7224C49458BB}">
                  <c15:dlblFieldTable>
                    <c15:dlblFTEntry>
                      <c15:txfldGUID>{5BCBFB93-043A-4A57-985A-9A9B27413223}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BB2-4EEB-AA8E-624DB4DBA820}"/>
                </c:ext>
                <c:ext xmlns:c15="http://schemas.microsoft.com/office/drawing/2012/chart" uri="{CE6537A1-D6FC-4f65-9D91-7224C49458BB}">
                  <c15:dlblFieldTable>
                    <c15:dlblFTEntry>
                      <c15:txfldGUID>{9152BF29-567B-461A-9DDA-2591A438A05C}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BB2-4EEB-AA8E-624DB4DBA820}"/>
                </c:ext>
                <c:ext xmlns:c15="http://schemas.microsoft.com/office/drawing/2012/chart" uri="{CE6537A1-D6FC-4f65-9D91-7224C49458BB}">
                  <c15:dlblFieldTable>
                    <c15:dlblFTEntry>
                      <c15:txfldGUID>{0FDF044D-F112-4712-83AE-246633AC6F32}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BB2-4EEB-AA8E-624DB4DBA820}"/>
                </c:ext>
                <c:ext xmlns:c15="http://schemas.microsoft.com/office/drawing/2012/chart" uri="{CE6537A1-D6FC-4f65-9D91-7224C49458BB}">
                  <c15:dlblFieldTable>
                    <c15:dlblFTEntry>
                      <c15:txfldGUID>{3B5D6B8D-F65F-4327-8F18-1F076E1840F9}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BB2-4EEB-AA8E-624DB4DBA820}"/>
                </c:ext>
                <c:ext xmlns:c15="http://schemas.microsoft.com/office/drawing/2012/chart" uri="{CE6537A1-D6FC-4f65-9D91-7224C49458BB}">
                  <c15:dlblFieldTable>
                    <c15:dlblFTEntry>
                      <c15:txfldGUID>{3AAAB8BA-21BA-4438-99C0-BB61E5D21530}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BB2-4EEB-AA8E-624DB4DBA820}"/>
                </c:ext>
                <c:ext xmlns:c15="http://schemas.microsoft.com/office/drawing/2012/chart" uri="{CE6537A1-D6FC-4f65-9D91-7224C49458BB}">
                  <c15:dlblFieldTable>
                    <c15:dlblFTEntry>
                      <c15:txfldGUID>{5C1FDEFA-4885-4C37-BB0B-0C87DD07D77C}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BB2-4EEB-AA8E-624DB4DBA820}"/>
                </c:ext>
                <c:ext xmlns:c15="http://schemas.microsoft.com/office/drawing/2012/chart" uri="{CE6537A1-D6FC-4f65-9D91-7224C49458BB}">
                  <c15:dlblFieldTable>
                    <c15:dlblFTEntry>
                      <c15:txfldGUID>{9F7473E7-1EC7-4839-B766-A3B015B9AA7D}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57.7</c:v>
                </c:pt>
                <c:pt idx="16">
                  <c:v>59.6</c:v>
                </c:pt>
                <c:pt idx="24">
                  <c:v>61.1</c:v>
                </c:pt>
                <c:pt idx="32">
                  <c:v>61.3</c:v>
                </c:pt>
              </c:numCache>
            </c:numRef>
          </c:xVal>
          <c:yVal>
            <c:numRef>
              <c:f>公会計指標分析・財政指標組合せ分析表!$BP$51:$DC$51</c:f>
              <c:numCache>
                <c:formatCode>#,##0.0;"▲ "#,##0.0</c:formatCode>
                <c:ptCount val="40"/>
                <c:pt idx="0">
                  <c:v>34.200000000000003</c:v>
                </c:pt>
                <c:pt idx="8">
                  <c:v>29.9</c:v>
                </c:pt>
                <c:pt idx="16">
                  <c:v>21.5</c:v>
                </c:pt>
                <c:pt idx="24">
                  <c:v>8.6</c:v>
                </c:pt>
                <c:pt idx="32">
                  <c:v>26</c:v>
                </c:pt>
              </c:numCache>
            </c:numRef>
          </c:yVal>
          <c:smooth val="0"/>
          <c:extLst xmlns:c16r2="http://schemas.microsoft.com/office/drawing/2015/06/chart">
            <c:ext xmlns:c16="http://schemas.microsoft.com/office/drawing/2014/chart" uri="{C3380CC4-5D6E-409C-BE32-E72D297353CC}">
              <c16:uniqueId val="{00000009-1BB2-4EEB-AA8E-624DB4DBA8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BB2-4EEB-AA8E-624DB4DBA820}"/>
                </c:ext>
                <c:ext xmlns:c15="http://schemas.microsoft.com/office/drawing/2012/chart" uri="{CE6537A1-D6FC-4f65-9D91-7224C49458BB}">
                  <c15:dlblFieldTable>
                    <c15:dlblFTEntry>
                      <c15:txfldGUID>{248079C8-9982-4DB4-A6C5-408A35F81F90}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BB2-4EEB-AA8E-624DB4DBA820}"/>
                </c:ext>
                <c:ext xmlns:c15="http://schemas.microsoft.com/office/drawing/2012/chart" uri="{CE6537A1-D6FC-4f65-9D91-7224C49458BB}">
                  <c15:dlblFieldTable>
                    <c15:dlblFTEntry>
                      <c15:txfldGUID>{AA147605-91F7-4D07-AC2C-68E5915665F1}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BB2-4EEB-AA8E-624DB4DBA820}"/>
                </c:ext>
                <c:ext xmlns:c15="http://schemas.microsoft.com/office/drawing/2012/chart" uri="{CE6537A1-D6FC-4f65-9D91-7224C49458BB}">
                  <c15:dlblFieldTable>
                    <c15:dlblFTEntry>
                      <c15:txfldGUID>{331D762B-FF33-4EA6-A657-B705F4EB27B2}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BB2-4EEB-AA8E-624DB4DBA820}"/>
                </c:ext>
                <c:ext xmlns:c15="http://schemas.microsoft.com/office/drawing/2012/chart" uri="{CE6537A1-D6FC-4f65-9D91-7224C49458BB}">
                  <c15:dlblFieldTable>
                    <c15:dlblFTEntry>
                      <c15:txfldGUID>{2B2DA491-70D1-4B0B-BE4C-93F39A53B0CE}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BB2-4EEB-AA8E-624DB4DBA820}"/>
                </c:ext>
                <c:ext xmlns:c15="http://schemas.microsoft.com/office/drawing/2012/chart" uri="{CE6537A1-D6FC-4f65-9D91-7224C49458BB}">
                  <c15:dlblFieldTable>
                    <c15:dlblFTEntry>
                      <c15:txfldGUID>{CBA95E49-3B68-47B6-AA1F-081E7C232EB8}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BB2-4EEB-AA8E-624DB4DBA820}"/>
                </c:ext>
                <c:ext xmlns:c15="http://schemas.microsoft.com/office/drawing/2012/chart" uri="{CE6537A1-D6FC-4f65-9D91-7224C49458BB}">
                  <c15:dlblFieldTable>
                    <c15:dlblFTEntry>
                      <c15:txfldGUID>{37B1280F-0B2F-453B-9E1B-E74617090857}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BB2-4EEB-AA8E-624DB4DBA820}"/>
                </c:ext>
                <c:ext xmlns:c15="http://schemas.microsoft.com/office/drawing/2012/chart" uri="{CE6537A1-D6FC-4f65-9D91-7224C49458BB}">
                  <c15:dlblFieldTable>
                    <c15:dlblFTEntry>
                      <c15:txfldGUID>{0262CCA6-BD83-4506-BDD7-39379B58B65A}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BB2-4EEB-AA8E-624DB4DBA820}"/>
                </c:ext>
                <c:ext xmlns:c15="http://schemas.microsoft.com/office/drawing/2012/chart" uri="{CE6537A1-D6FC-4f65-9D91-7224C49458BB}">
                  <c15:dlblFieldTable>
                    <c15:dlblFTEntry>
                      <c15:txfldGUID>{1ABF2BD1-FBFE-4025-9CA6-7F28390968EE}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BB2-4EEB-AA8E-624DB4DBA820}"/>
                </c:ext>
                <c:ext xmlns:c15="http://schemas.microsoft.com/office/drawing/2012/chart" uri="{CE6537A1-D6FC-4f65-9D91-7224C49458BB}">
                  <c15:dlblFieldTable>
                    <c15:dlblFTEntry>
                      <c15:txfldGUID>{65CC42C2-DB48-424B-AC7D-01478BE82DD3}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1BB2-4EEB-AA8E-624DB4DBA820}"/>
            </c:ext>
          </c:extLst>
        </c:ser>
        <c:dLbls>
          <c:showLegendKey val="0"/>
          <c:showVal val="1"/>
          <c:showCatName val="0"/>
          <c:showSerName val="0"/>
          <c:showPercent val="0"/>
          <c:showBubbleSize val="0"/>
        </c:dLbls>
        <c:axId val="413116984"/>
        <c:axId val="413117376"/>
      </c:scatterChart>
      <c:valAx>
        <c:axId val="413116984"/>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117376"/>
        <c:crosses val="autoZero"/>
        <c:crossBetween val="midCat"/>
      </c:valAx>
      <c:valAx>
        <c:axId val="413117376"/>
        <c:scaling>
          <c:orientation val="minMax"/>
          <c:max val="6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116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A04-4165-8F48-CEE26A5C694B}"/>
                </c:ext>
                <c:ext xmlns:c15="http://schemas.microsoft.com/office/drawing/2012/chart" uri="{CE6537A1-D6FC-4f65-9D91-7224C49458BB}">
                  <c15:dlblFieldTable>
                    <c15:dlblFTEntry>
                      <c15:txfldGUID>{43058338-7968-4176-B44C-8A9DFB66C1A2}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A04-4165-8F48-CEE26A5C694B}"/>
                </c:ext>
                <c:ext xmlns:c15="http://schemas.microsoft.com/office/drawing/2012/chart" uri="{CE6537A1-D6FC-4f65-9D91-7224C49458BB}">
                  <c15:dlblFieldTable>
                    <c15:dlblFTEntry>
                      <c15:txfldGUID>{852CC801-6320-4AD9-81D4-4858D675725E}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A04-4165-8F48-CEE26A5C694B}"/>
                </c:ext>
                <c:ext xmlns:c15="http://schemas.microsoft.com/office/drawing/2012/chart" uri="{CE6537A1-D6FC-4f65-9D91-7224C49458BB}">
                  <c15:dlblFieldTable>
                    <c15:dlblFTEntry>
                      <c15:txfldGUID>{375AD51F-67AF-4987-8C28-9E6B078A22F2}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A04-4165-8F48-CEE26A5C694B}"/>
                </c:ext>
                <c:ext xmlns:c15="http://schemas.microsoft.com/office/drawing/2012/chart" uri="{CE6537A1-D6FC-4f65-9D91-7224C49458BB}">
                  <c15:dlblFieldTable>
                    <c15:dlblFTEntry>
                      <c15:txfldGUID>{CBFB5313-E118-4506-8F6D-D89026EC7092}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A04-4165-8F48-CEE26A5C694B}"/>
                </c:ext>
                <c:ext xmlns:c15="http://schemas.microsoft.com/office/drawing/2012/chart" uri="{CE6537A1-D6FC-4f65-9D91-7224C49458BB}">
                  <c15:dlblFieldTable>
                    <c15:dlblFTEntry>
                      <c15:txfldGUID>{275B9404-B6BB-48DC-832D-9644478ACA1B}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A04-4165-8F48-CEE26A5C694B}"/>
                </c:ext>
                <c:ext xmlns:c15="http://schemas.microsoft.com/office/drawing/2012/chart" uri="{CE6537A1-D6FC-4f65-9D91-7224C49458BB}">
                  <c15:dlblFieldTable>
                    <c15:dlblFTEntry>
                      <c15:txfldGUID>{51BE8F0F-CFB7-4D8C-A3C5-1D785968D4B0}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A04-4165-8F48-CEE26A5C694B}"/>
                </c:ext>
                <c:ext xmlns:c15="http://schemas.microsoft.com/office/drawing/2012/chart" uri="{CE6537A1-D6FC-4f65-9D91-7224C49458BB}">
                  <c15:dlblFieldTable>
                    <c15:dlblFTEntry>
                      <c15:txfldGUID>{D9B0AEFA-7B62-4A11-9524-B133823EAF45}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A04-4165-8F48-CEE26A5C694B}"/>
                </c:ext>
                <c:ext xmlns:c15="http://schemas.microsoft.com/office/drawing/2012/chart" uri="{CE6537A1-D6FC-4f65-9D91-7224C49458BB}">
                  <c15:dlblFieldTable>
                    <c15:dlblFTEntry>
                      <c15:txfldGUID>{51523D57-4D07-47FB-8AF3-F4B4D5BA1E12}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A04-4165-8F48-CEE26A5C694B}"/>
                </c:ext>
                <c:ext xmlns:c15="http://schemas.microsoft.com/office/drawing/2012/chart" uri="{CE6537A1-D6FC-4f65-9D91-7224C49458BB}">
                  <c15:dlblFieldTable>
                    <c15:dlblFTEntry>
                      <c15:txfldGUID>{B82EBF35-8F2F-4D2A-BCC2-60570E3B301B}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9.3000000000000007</c:v>
                </c:pt>
                <c:pt idx="16">
                  <c:v>8.6999999999999993</c:v>
                </c:pt>
                <c:pt idx="24">
                  <c:v>7.6</c:v>
                </c:pt>
                <c:pt idx="32">
                  <c:v>7.3</c:v>
                </c:pt>
              </c:numCache>
            </c:numRef>
          </c:xVal>
          <c:yVal>
            <c:numRef>
              <c:f>公会計指標分析・財政指標組合せ分析表!$BP$73:$DC$73</c:f>
              <c:numCache>
                <c:formatCode>#,##0.0;"▲ "#,##0.0</c:formatCode>
                <c:ptCount val="40"/>
                <c:pt idx="0">
                  <c:v>34.200000000000003</c:v>
                </c:pt>
                <c:pt idx="8">
                  <c:v>29.9</c:v>
                </c:pt>
                <c:pt idx="16">
                  <c:v>21.5</c:v>
                </c:pt>
                <c:pt idx="24">
                  <c:v>8.6</c:v>
                </c:pt>
                <c:pt idx="32">
                  <c:v>26</c:v>
                </c:pt>
              </c:numCache>
            </c:numRef>
          </c:yVal>
          <c:smooth val="0"/>
          <c:extLst xmlns:c16r2="http://schemas.microsoft.com/office/drawing/2015/06/chart">
            <c:ext xmlns:c16="http://schemas.microsoft.com/office/drawing/2014/chart" uri="{C3380CC4-5D6E-409C-BE32-E72D297353CC}">
              <c16:uniqueId val="{00000009-4A04-4165-8F48-CEE26A5C69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A04-4165-8F48-CEE26A5C694B}"/>
                </c:ext>
                <c:ext xmlns:c15="http://schemas.microsoft.com/office/drawing/2012/chart" uri="{CE6537A1-D6FC-4f65-9D91-7224C49458BB}">
                  <c15:dlblFieldTable>
                    <c15:dlblFTEntry>
                      <c15:txfldGUID>{4EB8EAA5-61E7-4B78-AC44-A0C882B7BAF9}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A04-4165-8F48-CEE26A5C694B}"/>
                </c:ext>
                <c:ext xmlns:c15="http://schemas.microsoft.com/office/drawing/2012/chart" uri="{CE6537A1-D6FC-4f65-9D91-7224C49458BB}">
                  <c15:dlblFieldTable>
                    <c15:dlblFTEntry>
                      <c15:txfldGUID>{C082014F-7341-4952-9E54-F1F05AC467AF}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A04-4165-8F48-CEE26A5C694B}"/>
                </c:ext>
                <c:ext xmlns:c15="http://schemas.microsoft.com/office/drawing/2012/chart" uri="{CE6537A1-D6FC-4f65-9D91-7224C49458BB}">
                  <c15:dlblFieldTable>
                    <c15:dlblFTEntry>
                      <c15:txfldGUID>{D5FA9E00-7B5F-46EA-AA6D-00AA101BBF21}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A04-4165-8F48-CEE26A5C694B}"/>
                </c:ext>
                <c:ext xmlns:c15="http://schemas.microsoft.com/office/drawing/2012/chart" uri="{CE6537A1-D6FC-4f65-9D91-7224C49458BB}">
                  <c15:dlblFieldTable>
                    <c15:dlblFTEntry>
                      <c15:txfldGUID>{77C6DA02-DD66-49DD-8BF1-BACCAF9173E5}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A04-4165-8F48-CEE26A5C694B}"/>
                </c:ext>
                <c:ext xmlns:c15="http://schemas.microsoft.com/office/drawing/2012/chart" uri="{CE6537A1-D6FC-4f65-9D91-7224C49458BB}">
                  <c15:dlblFieldTable>
                    <c15:dlblFTEntry>
                      <c15:txfldGUID>{67A42B70-A0B1-4283-9284-728FC6C13E6A}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A04-4165-8F48-CEE26A5C694B}"/>
                </c:ext>
                <c:ext xmlns:c15="http://schemas.microsoft.com/office/drawing/2012/chart" uri="{CE6537A1-D6FC-4f65-9D91-7224C49458BB}">
                  <c15:dlblFieldTable>
                    <c15:dlblFTEntry>
                      <c15:txfldGUID>{F98CF12B-0F49-4D4D-8E84-5C3385212CBC}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A04-4165-8F48-CEE26A5C694B}"/>
                </c:ext>
                <c:ext xmlns:c15="http://schemas.microsoft.com/office/drawing/2012/chart" uri="{CE6537A1-D6FC-4f65-9D91-7224C49458BB}">
                  <c15:dlblFieldTable>
                    <c15:dlblFTEntry>
                      <c15:txfldGUID>{8A08FDDA-8026-43CA-8217-BC4D6CF92906}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9037610619469162E-2"/>
                  <c:y val="-5.008863578296425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A04-4165-8F48-CEE26A5C694B}"/>
                </c:ext>
                <c:ext xmlns:c15="http://schemas.microsoft.com/office/drawing/2012/chart" uri="{CE6537A1-D6FC-4f65-9D91-7224C49458BB}">
                  <c15:dlblFieldTable>
                    <c15:dlblFTEntry>
                      <c15:txfldGUID>{B1248B19-7C8B-4AB1-8003-BC790BF2D523}</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4230723724717194E-2"/>
                  <c:y val="-7.47446583926236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A04-4165-8F48-CEE26A5C694B}"/>
                </c:ext>
                <c:ext xmlns:c15="http://schemas.microsoft.com/office/drawing/2012/chart" uri="{CE6537A1-D6FC-4f65-9D91-7224C49458BB}">
                  <c15:dlblFieldTable>
                    <c15:dlblFTEntry>
                      <c15:txfldGUID>{5BD5C3BB-3C78-4941-8E24-8B4EE12EC9D5}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4A04-4165-8F48-CEE26A5C694B}"/>
            </c:ext>
          </c:extLst>
        </c:ser>
        <c:dLbls>
          <c:showLegendKey val="0"/>
          <c:showVal val="1"/>
          <c:showCatName val="0"/>
          <c:showSerName val="0"/>
          <c:showPercent val="0"/>
          <c:showBubbleSize val="0"/>
        </c:dLbls>
        <c:axId val="413115024"/>
        <c:axId val="413113064"/>
      </c:scatterChart>
      <c:valAx>
        <c:axId val="413115024"/>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113064"/>
        <c:crosses val="autoZero"/>
        <c:crossBetween val="midCat"/>
      </c:valAx>
      <c:valAx>
        <c:axId val="413113064"/>
        <c:scaling>
          <c:orientation val="minMax"/>
          <c:max val="6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115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ＭＳ Ｐゴシック" pitchFamily="50" charset="-128"/>
              <a:ea typeface="ＭＳ Ｐゴシック" pitchFamily="50" charset="-128"/>
              <a:cs typeface="+mn-cs"/>
            </a:rPr>
            <a:t>　平成</a:t>
          </a:r>
          <a:r>
            <a:rPr kumimoji="1" lang="en-US" altLang="ja-JP" sz="1200" baseline="0">
              <a:solidFill>
                <a:schemeClr val="dk1"/>
              </a:solidFill>
              <a:effectLst/>
              <a:latin typeface="ＭＳ Ｐゴシック" pitchFamily="50" charset="-128"/>
              <a:ea typeface="ＭＳ Ｐゴシック" pitchFamily="50" charset="-128"/>
              <a:cs typeface="+mn-cs"/>
            </a:rPr>
            <a:t>25</a:t>
          </a:r>
          <a:r>
            <a:rPr kumimoji="1" lang="ja-JP" altLang="ja-JP" sz="1200" baseline="0">
              <a:solidFill>
                <a:schemeClr val="dk1"/>
              </a:solidFill>
              <a:effectLst/>
              <a:latin typeface="ＭＳ Ｐゴシック" pitchFamily="50" charset="-128"/>
              <a:ea typeface="ＭＳ Ｐゴシック" pitchFamily="50" charset="-128"/>
              <a:cs typeface="+mn-cs"/>
            </a:rPr>
            <a:t>年度から改善傾向が続いており、</a:t>
          </a:r>
          <a:r>
            <a:rPr kumimoji="1" lang="ja-JP" altLang="en-US" sz="1200" baseline="0">
              <a:solidFill>
                <a:schemeClr val="dk1"/>
              </a:solidFill>
              <a:effectLst/>
              <a:latin typeface="ＭＳ Ｐゴシック" pitchFamily="50" charset="-128"/>
              <a:ea typeface="ＭＳ Ｐゴシック" pitchFamily="50" charset="-128"/>
              <a:cs typeface="+mn-cs"/>
            </a:rPr>
            <a:t>令和元</a:t>
          </a:r>
          <a:r>
            <a:rPr kumimoji="1" lang="ja-JP" altLang="ja-JP" sz="1200" baseline="0">
              <a:solidFill>
                <a:schemeClr val="dk1"/>
              </a:solidFill>
              <a:effectLst/>
              <a:latin typeface="ＭＳ Ｐゴシック" pitchFamily="50" charset="-128"/>
              <a:ea typeface="ＭＳ Ｐゴシック" pitchFamily="50" charset="-128"/>
              <a:cs typeface="+mn-cs"/>
            </a:rPr>
            <a:t>年度も</a:t>
          </a:r>
          <a:r>
            <a:rPr kumimoji="1" lang="en-US" altLang="ja-JP" sz="1200" baseline="0">
              <a:solidFill>
                <a:schemeClr val="dk1"/>
              </a:solidFill>
              <a:effectLst/>
              <a:latin typeface="ＭＳ Ｐゴシック" pitchFamily="50" charset="-128"/>
              <a:ea typeface="ＭＳ Ｐゴシック" pitchFamily="50" charset="-128"/>
              <a:cs typeface="+mn-cs"/>
            </a:rPr>
            <a:t>0.3</a:t>
          </a:r>
          <a:r>
            <a:rPr kumimoji="1" lang="ja-JP" altLang="ja-JP" sz="1200" baseline="0">
              <a:solidFill>
                <a:schemeClr val="dk1"/>
              </a:solidFill>
              <a:effectLst/>
              <a:latin typeface="ＭＳ Ｐゴシック" pitchFamily="50" charset="-128"/>
              <a:ea typeface="ＭＳ Ｐゴシック" pitchFamily="50" charset="-128"/>
              <a:cs typeface="+mn-cs"/>
            </a:rPr>
            <a:t>％の改善となった。</a:t>
          </a:r>
          <a:r>
            <a:rPr kumimoji="1" lang="ja-JP" altLang="en-US" sz="1200" baseline="0">
              <a:solidFill>
                <a:schemeClr val="dk1"/>
              </a:solidFill>
              <a:effectLst/>
              <a:latin typeface="ＭＳ Ｐゴシック" pitchFamily="50" charset="-128"/>
              <a:ea typeface="ＭＳ Ｐゴシック" pitchFamily="50" charset="-128"/>
              <a:cs typeface="+mn-cs"/>
            </a:rPr>
            <a:t>主な要因としては、特定財源が減少している中で、近年実施してきた交付税措置率の低い地方債の発行抑制により、元利償還金が大きく減少したことが挙げられる。</a:t>
          </a:r>
        </a:p>
        <a:p>
          <a:r>
            <a:rPr kumimoji="1" lang="ja-JP" altLang="en-US" sz="1200" baseline="0">
              <a:solidFill>
                <a:schemeClr val="dk1"/>
              </a:solidFill>
              <a:effectLst/>
              <a:latin typeface="ＭＳ Ｐゴシック" pitchFamily="50" charset="-128"/>
              <a:ea typeface="ＭＳ Ｐゴシック" pitchFamily="50" charset="-128"/>
              <a:cs typeface="+mn-cs"/>
            </a:rPr>
            <a:t>　しかしながら、令和</a:t>
          </a:r>
          <a:r>
            <a:rPr kumimoji="1" lang="en-US" altLang="ja-JP" sz="1200" baseline="0">
              <a:solidFill>
                <a:schemeClr val="dk1"/>
              </a:solidFill>
              <a:effectLst/>
              <a:latin typeface="ＭＳ Ｐゴシック" pitchFamily="50" charset="-128"/>
              <a:ea typeface="ＭＳ Ｐゴシック" pitchFamily="50" charset="-128"/>
              <a:cs typeface="+mn-cs"/>
            </a:rPr>
            <a:t>2</a:t>
          </a:r>
          <a:r>
            <a:rPr kumimoji="1" lang="ja-JP" altLang="en-US" sz="1200" baseline="0">
              <a:solidFill>
                <a:schemeClr val="dk1"/>
              </a:solidFill>
              <a:effectLst/>
              <a:latin typeface="ＭＳ Ｐゴシック" pitchFamily="50" charset="-128"/>
              <a:ea typeface="ＭＳ Ｐゴシック" pitchFamily="50" charset="-128"/>
              <a:cs typeface="+mn-cs"/>
            </a:rPr>
            <a:t>年度以降は近年実施してきた本庁舎建設や光ファイバー網整備等の大型事業の償還開始による元利償還金の増加から、実質公債費比率は上昇していくことが予想される。</a:t>
          </a:r>
          <a:endParaRPr kumimoji="1" lang="ja-JP" altLang="en-US" sz="1200">
            <a:latin typeface="ＭＳ Ｐゴシック" pitchFamily="50" charset="-128"/>
            <a:ea typeface="ＭＳ Ｐゴシック"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itchFamily="50" charset="-128"/>
              <a:ea typeface="ＭＳ Ｐゴシック" pitchFamily="50" charset="-128"/>
              <a:cs typeface="+mn-cs"/>
            </a:rPr>
            <a:t>　該当なし</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　</a:t>
          </a:r>
          <a:r>
            <a:rPr kumimoji="1" lang="ja-JP" altLang="ja-JP" sz="1200">
              <a:solidFill>
                <a:schemeClr val="dk1"/>
              </a:solidFill>
              <a:effectLst/>
              <a:latin typeface="ＭＳ Ｐゴシック" pitchFamily="50" charset="-128"/>
              <a:ea typeface="ＭＳ Ｐゴシック" pitchFamily="50" charset="-128"/>
              <a:cs typeface="+mn-cs"/>
            </a:rPr>
            <a:t>前年度に比べ</a:t>
          </a:r>
          <a:r>
            <a:rPr kumimoji="1" lang="en-US" altLang="ja-JP" sz="1200">
              <a:latin typeface="ＭＳ Ｐゴシック" pitchFamily="50" charset="-128"/>
              <a:ea typeface="ＭＳ Ｐゴシック" pitchFamily="50" charset="-128"/>
            </a:rPr>
            <a:t>17.4</a:t>
          </a:r>
          <a:r>
            <a:rPr kumimoji="1" lang="ja-JP" altLang="en-US" sz="1200">
              <a:latin typeface="ＭＳ Ｐゴシック" pitchFamily="50" charset="-128"/>
              <a:ea typeface="ＭＳ Ｐゴシック" pitchFamily="50" charset="-128"/>
            </a:rPr>
            <a:t>％悪化しており、この主な要因としては、充当可能基金及び充当可能特定歳入が減少している中で、基準財政需要額算入見込額の増加により、充当可能財源が増加しているものの、近年実施してきた本庁舎建設や光ファイバー網整備等の大型事業の実施による地方債残高が大きく増加したことが挙げられる。</a:t>
          </a:r>
        </a:p>
        <a:p>
          <a:r>
            <a:rPr kumimoji="1" lang="ja-JP" altLang="en-US" sz="1200">
              <a:latin typeface="ＭＳ Ｐゴシック" pitchFamily="50" charset="-128"/>
              <a:ea typeface="ＭＳ Ｐゴシック" pitchFamily="50" charset="-128"/>
            </a:rPr>
            <a:t>　そして、令和</a:t>
          </a:r>
          <a:r>
            <a:rPr kumimoji="1" lang="en-US" altLang="ja-JP" sz="1200">
              <a:latin typeface="ＭＳ Ｐゴシック" pitchFamily="50" charset="-128"/>
              <a:ea typeface="ＭＳ Ｐゴシック" pitchFamily="50" charset="-128"/>
            </a:rPr>
            <a:t>2</a:t>
          </a:r>
          <a:r>
            <a:rPr kumimoji="1" lang="ja-JP" altLang="en-US" sz="1200">
              <a:latin typeface="ＭＳ Ｐゴシック" pitchFamily="50" charset="-128"/>
              <a:ea typeface="ＭＳ Ｐゴシック" pitchFamily="50" charset="-128"/>
            </a:rPr>
            <a:t>年度以降も光ファイバー網整備等の大型事業の実施による地方債残高の増加から、将来負担比率は少しずつ悪化していくことが予想される。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山口県長門市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（増減理由）</a:t>
          </a:r>
          <a:endParaRPr kumimoji="1" lang="en-US" altLang="ja-JP" sz="12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itchFamily="50" charset="-128"/>
              <a:ea typeface="ＭＳ Ｐゴシック" pitchFamily="50" charset="-128"/>
              <a:cs typeface="+mn-cs"/>
            </a:rPr>
            <a:t>・</a:t>
          </a:r>
          <a:r>
            <a:rPr kumimoji="1" lang="ja-JP" altLang="ja-JP" sz="1200">
              <a:solidFill>
                <a:schemeClr val="dk1"/>
              </a:solidFill>
              <a:effectLst/>
              <a:latin typeface="ＭＳ Ｐゴシック" pitchFamily="50" charset="-128"/>
              <a:ea typeface="ＭＳ Ｐゴシック" pitchFamily="50" charset="-128"/>
              <a:cs typeface="+mn-cs"/>
            </a:rPr>
            <a:t>本庁舎建設事業の実施により「庁舎建設基金」を</a:t>
          </a:r>
          <a:r>
            <a:rPr kumimoji="1" lang="en-US" altLang="ja-JP" sz="1200">
              <a:solidFill>
                <a:schemeClr val="dk1"/>
              </a:solidFill>
              <a:effectLst/>
              <a:latin typeface="ＭＳ Ｐゴシック" pitchFamily="50" charset="-128"/>
              <a:ea typeface="ＭＳ Ｐゴシック" pitchFamily="50" charset="-128"/>
              <a:cs typeface="+mn-cs"/>
            </a:rPr>
            <a:t>459</a:t>
          </a:r>
          <a:r>
            <a:rPr kumimoji="1" lang="ja-JP" altLang="ja-JP" sz="1200">
              <a:solidFill>
                <a:schemeClr val="dk1"/>
              </a:solidFill>
              <a:effectLst/>
              <a:latin typeface="ＭＳ Ｐゴシック" pitchFamily="50" charset="-128"/>
              <a:ea typeface="ＭＳ Ｐゴシック" pitchFamily="50" charset="-128"/>
              <a:cs typeface="+mn-cs"/>
            </a:rPr>
            <a:t>百万円取崩したこと、「地域活性化基金」を地域振興事業のために</a:t>
          </a:r>
          <a:r>
            <a:rPr kumimoji="1" lang="en-US" altLang="ja-JP" sz="1200">
              <a:solidFill>
                <a:schemeClr val="dk1"/>
              </a:solidFill>
              <a:effectLst/>
              <a:latin typeface="ＭＳ Ｐゴシック" pitchFamily="50" charset="-128"/>
              <a:ea typeface="ＭＳ Ｐゴシック" pitchFamily="50" charset="-128"/>
              <a:cs typeface="+mn-cs"/>
            </a:rPr>
            <a:t>88</a:t>
          </a:r>
          <a:r>
            <a:rPr kumimoji="1" lang="ja-JP" altLang="ja-JP" sz="1200">
              <a:solidFill>
                <a:schemeClr val="dk1"/>
              </a:solidFill>
              <a:effectLst/>
              <a:latin typeface="ＭＳ Ｐゴシック" pitchFamily="50" charset="-128"/>
              <a:ea typeface="ＭＳ Ｐゴシック" pitchFamily="50" charset="-128"/>
              <a:cs typeface="+mn-cs"/>
            </a:rPr>
            <a:t>百万円の取崩した事等により、基金全体として</a:t>
          </a:r>
          <a:r>
            <a:rPr kumimoji="1" lang="en-US" altLang="ja-JP" sz="1200">
              <a:solidFill>
                <a:schemeClr val="dk1"/>
              </a:solidFill>
              <a:effectLst/>
              <a:latin typeface="ＭＳ Ｐゴシック" pitchFamily="50" charset="-128"/>
              <a:ea typeface="ＭＳ Ｐゴシック" pitchFamily="50" charset="-128"/>
              <a:cs typeface="+mn-cs"/>
            </a:rPr>
            <a:t>567</a:t>
          </a:r>
          <a:r>
            <a:rPr kumimoji="1" lang="ja-JP" altLang="ja-JP" sz="1200">
              <a:solidFill>
                <a:schemeClr val="dk1"/>
              </a:solidFill>
              <a:effectLst/>
              <a:latin typeface="ＭＳ Ｐゴシック" pitchFamily="50" charset="-128"/>
              <a:ea typeface="ＭＳ Ｐゴシック" pitchFamily="50" charset="-128"/>
              <a:cs typeface="+mn-cs"/>
            </a:rPr>
            <a:t>百万円の減となった。</a:t>
          </a:r>
          <a:endParaRPr lang="ja-JP" altLang="ja-JP" sz="1200">
            <a:effectLst/>
            <a:latin typeface="ＭＳ Ｐゴシック" pitchFamily="50" charset="-128"/>
            <a:ea typeface="ＭＳ Ｐゴシック" pitchFamily="50" charset="-128"/>
          </a:endParaRPr>
        </a:p>
        <a:p>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（今後の方針）</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ja-JP" sz="1200">
              <a:solidFill>
                <a:schemeClr val="dk1"/>
              </a:solidFill>
              <a:effectLst/>
              <a:latin typeface="ＭＳ Ｐゴシック" pitchFamily="50" charset="-128"/>
              <a:ea typeface="ＭＳ Ｐゴシック" pitchFamily="50" charset="-128"/>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新型コロナウイルス感染症による経済減退に伴う市税等の自主財源の減少や</a:t>
          </a:r>
          <a:r>
            <a:rPr lang="ja-JP" altLang="en-US" sz="1200" b="0" i="0" baseline="0">
              <a:solidFill>
                <a:schemeClr val="dk1"/>
              </a:solidFill>
              <a:effectLst/>
              <a:latin typeface="ＭＳ Ｐゴシック" pitchFamily="50" charset="-128"/>
              <a:ea typeface="ＭＳ Ｐゴシック" pitchFamily="50" charset="-128"/>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国勢調査における人口減少の影響によ</a:t>
          </a:r>
          <a:r>
            <a:rPr lang="ja-JP" altLang="en-US" sz="1200" b="0" i="0" baseline="0">
              <a:solidFill>
                <a:schemeClr val="dk1"/>
              </a:solidFill>
              <a:effectLst/>
              <a:latin typeface="ＭＳ Ｐゴシック" pitchFamily="50" charset="-128"/>
              <a:ea typeface="ＭＳ Ｐゴシック" pitchFamily="50" charset="-128"/>
              <a:cs typeface="+mn-cs"/>
            </a:rPr>
            <a:t>る</a:t>
          </a:r>
          <a:r>
            <a:rPr lang="ja-JP" altLang="ja-JP" sz="1200" b="0" i="0" baseline="0">
              <a:solidFill>
                <a:schemeClr val="dk1"/>
              </a:solidFill>
              <a:effectLst/>
              <a:latin typeface="ＭＳ Ｐゴシック" pitchFamily="50" charset="-128"/>
              <a:ea typeface="ＭＳ Ｐゴシック" pitchFamily="50" charset="-128"/>
              <a:cs typeface="+mn-cs"/>
            </a:rPr>
            <a:t>普通交付税の減額、</a:t>
          </a:r>
          <a:r>
            <a:rPr kumimoji="1" lang="ja-JP" altLang="ja-JP" sz="1200">
              <a:solidFill>
                <a:schemeClr val="dk1"/>
              </a:solidFill>
              <a:effectLst/>
              <a:latin typeface="ＭＳ Ｐゴシック" pitchFamily="50" charset="-128"/>
              <a:ea typeface="ＭＳ Ｐゴシック" pitchFamily="50" charset="-128"/>
              <a:cs typeface="+mn-cs"/>
            </a:rPr>
            <a:t>扶助費の増加</a:t>
          </a:r>
          <a:r>
            <a:rPr kumimoji="1" lang="ja-JP" altLang="en-US" sz="1200">
              <a:solidFill>
                <a:schemeClr val="dk1"/>
              </a:solidFill>
              <a:effectLst/>
              <a:latin typeface="ＭＳ Ｐゴシック" pitchFamily="50" charset="-128"/>
              <a:ea typeface="ＭＳ Ｐゴシック" pitchFamily="50" charset="-128"/>
              <a:cs typeface="+mn-cs"/>
            </a:rPr>
            <a:t>が</a:t>
          </a:r>
          <a:r>
            <a:rPr kumimoji="1" lang="ja-JP" altLang="ja-JP" sz="1200">
              <a:solidFill>
                <a:schemeClr val="dk1"/>
              </a:solidFill>
              <a:effectLst/>
              <a:latin typeface="ＭＳ Ｐゴシック" pitchFamily="50" charset="-128"/>
              <a:ea typeface="ＭＳ Ｐゴシック" pitchFamily="50" charset="-128"/>
              <a:cs typeface="+mn-cs"/>
            </a:rPr>
            <a:t>見込まれることから、特定目的基金については、それぞれの目的に沿って効果的に活用を図っていく。</a:t>
          </a:r>
          <a:endParaRPr kumimoji="1" lang="en-US" altLang="ja-JP" sz="12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a:solidFill>
                <a:schemeClr val="dk1"/>
              </a:solidFill>
              <a:effectLst/>
              <a:latin typeface="ＭＳ ゴシック" pitchFamily="49" charset="-128"/>
              <a:ea typeface="ＭＳ ゴシック" pitchFamily="49" charset="-128"/>
              <a:cs typeface="+mn-cs"/>
            </a:rPr>
            <a:t>　・</a:t>
          </a:r>
          <a:r>
            <a:rPr lang="en-US" altLang="ja-JP" sz="1200" b="0">
              <a:solidFill>
                <a:schemeClr val="dk1"/>
              </a:solidFill>
              <a:effectLst/>
              <a:latin typeface="ＭＳ ゴシック" pitchFamily="49" charset="-128"/>
              <a:ea typeface="ＭＳ ゴシック" pitchFamily="49" charset="-128"/>
              <a:cs typeface="+mn-cs"/>
            </a:rPr>
            <a:t>地域活性化基金：地域住民の連帯強化と地域振興のため。</a:t>
          </a:r>
          <a:endParaRPr lang="ja-JP" altLang="ja-JP" sz="1200">
            <a:effectLst/>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a:solidFill>
                <a:schemeClr val="dk1"/>
              </a:solidFill>
              <a:effectLst/>
              <a:latin typeface="ＭＳ ゴシック" pitchFamily="49" charset="-128"/>
              <a:ea typeface="ＭＳ ゴシック" pitchFamily="49" charset="-128"/>
              <a:cs typeface="+mn-cs"/>
            </a:rPr>
            <a:t>　</a:t>
          </a:r>
          <a:r>
            <a:rPr lang="en-US" altLang="ja-JP" sz="1200" b="0">
              <a:solidFill>
                <a:schemeClr val="dk1"/>
              </a:solidFill>
              <a:effectLst/>
              <a:latin typeface="ＭＳ ゴシック" pitchFamily="49" charset="-128"/>
              <a:ea typeface="ＭＳ ゴシック" pitchFamily="49" charset="-128"/>
              <a:cs typeface="+mn-cs"/>
            </a:rPr>
            <a:t>・職員退職手当基金：退職手当の財源不足を補うため。</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・庁舎建設基金：本庁舎の建設に要する経費に充てるため。</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・地域福祉振興基金：地域福祉を生活環境向上のため。</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・香月泰男美術館運営基金：香月泰男美術館の管理運営に充てるため。</a:t>
          </a:r>
          <a:endParaRPr lang="ja-JP" altLang="ja-JP" sz="1200">
            <a:effectLst/>
            <a:latin typeface="ＭＳ ゴシック" pitchFamily="49" charset="-128"/>
            <a:ea typeface="ＭＳ ゴシック"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200" b="0">
              <a:solidFill>
                <a:schemeClr val="dk1"/>
              </a:solidFill>
              <a:effectLst/>
              <a:latin typeface="ＭＳ ゴシック" pitchFamily="49" charset="-128"/>
              <a:ea typeface="ＭＳ ゴシック" pitchFamily="49" charset="-128"/>
              <a:cs typeface="+mn-cs"/>
            </a:rPr>
            <a:t>　・地域活性化基金：新市建設計画に基づく</a:t>
          </a:r>
          <a:r>
            <a:rPr lang="ja-JP" altLang="ja-JP" sz="1200" b="0">
              <a:solidFill>
                <a:schemeClr val="dk1"/>
              </a:solidFill>
              <a:effectLst/>
              <a:latin typeface="ＭＳ ゴシック" pitchFamily="49" charset="-128"/>
              <a:ea typeface="ＭＳ ゴシック" pitchFamily="49" charset="-128"/>
              <a:cs typeface="+mn-cs"/>
            </a:rPr>
            <a:t>ながと成長戦略推進</a:t>
          </a:r>
          <a:r>
            <a:rPr lang="en-US" altLang="ja-JP" sz="1200" b="0">
              <a:solidFill>
                <a:schemeClr val="dk1"/>
              </a:solidFill>
              <a:effectLst/>
              <a:latin typeface="ＭＳ ゴシック" pitchFamily="49" charset="-128"/>
              <a:ea typeface="ＭＳ ゴシック" pitchFamily="49" charset="-128"/>
              <a:cs typeface="+mn-cs"/>
            </a:rPr>
            <a:t>事業や</a:t>
          </a:r>
          <a:r>
            <a:rPr lang="ja-JP" altLang="en-US" sz="1200" b="0">
              <a:solidFill>
                <a:schemeClr val="dk1"/>
              </a:solidFill>
              <a:effectLst/>
              <a:latin typeface="ＭＳ ゴシック" pitchFamily="49" charset="-128"/>
              <a:ea typeface="ＭＳ ゴシック" pitchFamily="49" charset="-128"/>
              <a:cs typeface="+mn-cs"/>
            </a:rPr>
            <a:t>三隅地区工場用地整備事業</a:t>
          </a:r>
          <a:r>
            <a:rPr lang="en-US" altLang="ja-JP" sz="1200" b="0">
              <a:solidFill>
                <a:schemeClr val="dk1"/>
              </a:solidFill>
              <a:effectLst/>
              <a:latin typeface="ＭＳ ゴシック" pitchFamily="49" charset="-128"/>
              <a:ea typeface="ＭＳ ゴシック" pitchFamily="49" charset="-128"/>
              <a:cs typeface="+mn-cs"/>
            </a:rPr>
            <a:t>等に88百万円を充当したことにより減少。</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・庁舎建設基金：本庁舎建設事業の財源として459百万円を充当したことにより減少。</a:t>
          </a:r>
          <a:endParaRPr lang="ja-JP" altLang="ja-JP" sz="1200">
            <a:effectLst/>
            <a:latin typeface="ＭＳ ゴシック" pitchFamily="49" charset="-128"/>
            <a:ea typeface="ＭＳ ゴシック" pitchFamily="49" charset="-128"/>
          </a:endParaRPr>
        </a:p>
        <a:p>
          <a:r>
            <a:rPr lang="ja-JP" altLang="ja-JP" sz="1200" b="0">
              <a:solidFill>
                <a:schemeClr val="dk1"/>
              </a:solidFill>
              <a:effectLst/>
              <a:latin typeface="ＭＳ ゴシック" pitchFamily="49" charset="-128"/>
              <a:ea typeface="ＭＳ ゴシック" pitchFamily="49" charset="-128"/>
              <a:cs typeface="+mn-cs"/>
            </a:rPr>
            <a:t>　・</a:t>
          </a:r>
          <a:r>
            <a:rPr lang="en-US" altLang="ja-JP" sz="1200" b="0">
              <a:solidFill>
                <a:schemeClr val="dk1"/>
              </a:solidFill>
              <a:effectLst/>
              <a:latin typeface="ＭＳ ゴシック" pitchFamily="49" charset="-128"/>
              <a:ea typeface="ＭＳ ゴシック" pitchFamily="49" charset="-128"/>
              <a:cs typeface="+mn-cs"/>
            </a:rPr>
            <a:t>香月泰男美術館運営基金：</a:t>
          </a:r>
          <a:r>
            <a:rPr lang="ja-JP" altLang="ja-JP" sz="1200" b="0">
              <a:solidFill>
                <a:schemeClr val="dk1"/>
              </a:solidFill>
              <a:effectLst/>
              <a:latin typeface="ＭＳ ゴシック" pitchFamily="49" charset="-128"/>
              <a:ea typeface="ＭＳ ゴシック" pitchFamily="49" charset="-128"/>
              <a:cs typeface="+mn-cs"/>
            </a:rPr>
            <a:t>収蔵作品の修復等に</a:t>
          </a:r>
          <a:r>
            <a:rPr lang="en-US" altLang="ja-JP" sz="1200" b="0">
              <a:solidFill>
                <a:schemeClr val="dk1"/>
              </a:solidFill>
              <a:effectLst/>
              <a:latin typeface="ＭＳ ゴシック" pitchFamily="49" charset="-128"/>
              <a:ea typeface="ＭＳ ゴシック" pitchFamily="49" charset="-128"/>
              <a:cs typeface="+mn-cs"/>
            </a:rPr>
            <a:t>1</a:t>
          </a:r>
          <a:r>
            <a:rPr lang="ja-JP" altLang="ja-JP" sz="1200" b="0">
              <a:solidFill>
                <a:schemeClr val="dk1"/>
              </a:solidFill>
              <a:effectLst/>
              <a:latin typeface="ＭＳ ゴシック" pitchFamily="49" charset="-128"/>
              <a:ea typeface="ＭＳ ゴシック" pitchFamily="49" charset="-128"/>
              <a:cs typeface="+mn-cs"/>
            </a:rPr>
            <a:t>百万円を充当したことにより減少</a:t>
          </a:r>
          <a:r>
            <a:rPr lang="ja-JP" altLang="en-US" sz="1200" b="0">
              <a:solidFill>
                <a:schemeClr val="dk1"/>
              </a:solidFill>
              <a:effectLst/>
              <a:latin typeface="ＭＳ ゴシック" pitchFamily="49" charset="-128"/>
              <a:ea typeface="ＭＳ ゴシック" pitchFamily="49" charset="-128"/>
              <a:cs typeface="+mn-cs"/>
            </a:rPr>
            <a:t>。</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・その他の基金：運用利子の積立による増。</a:t>
          </a:r>
          <a:endParaRPr lang="ja-JP" altLang="ja-JP" sz="1200">
            <a:effectLst/>
            <a:latin typeface="ＭＳ ゴシック" pitchFamily="49" charset="-128"/>
            <a:ea typeface="ＭＳ ゴシック"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a:solidFill>
                <a:schemeClr val="dk1"/>
              </a:solidFill>
              <a:effectLst/>
              <a:latin typeface="ＭＳ ゴシック" pitchFamily="49" charset="-128"/>
              <a:ea typeface="ＭＳ ゴシック" pitchFamily="49" charset="-128"/>
              <a:cs typeface="+mn-cs"/>
            </a:rPr>
            <a:t>　・</a:t>
          </a:r>
          <a:r>
            <a:rPr lang="en-US" altLang="ja-JP" sz="1200" b="0">
              <a:solidFill>
                <a:schemeClr val="dk1"/>
              </a:solidFill>
              <a:effectLst/>
              <a:latin typeface="ＭＳ ゴシック" pitchFamily="49" charset="-128"/>
              <a:ea typeface="ＭＳ ゴシック" pitchFamily="49" charset="-128"/>
              <a:cs typeface="+mn-cs"/>
            </a:rPr>
            <a:t>庁舎建設基金：</a:t>
          </a:r>
          <a:r>
            <a:rPr lang="ja-JP" altLang="ja-JP" sz="1200" b="0">
              <a:solidFill>
                <a:schemeClr val="dk1"/>
              </a:solidFill>
              <a:effectLst/>
              <a:latin typeface="ＭＳ ゴシック" pitchFamily="49" charset="-128"/>
              <a:ea typeface="ＭＳ ゴシック" pitchFamily="49" charset="-128"/>
              <a:cs typeface="+mn-cs"/>
            </a:rPr>
            <a:t>令和２</a:t>
          </a:r>
          <a:r>
            <a:rPr lang="en-US" altLang="ja-JP" sz="1200" b="0">
              <a:solidFill>
                <a:schemeClr val="dk1"/>
              </a:solidFill>
              <a:effectLst/>
              <a:latin typeface="ＭＳ ゴシック" pitchFamily="49" charset="-128"/>
              <a:ea typeface="ＭＳ ゴシック" pitchFamily="49" charset="-128"/>
              <a:cs typeface="+mn-cs"/>
            </a:rPr>
            <a:t>年度</a:t>
          </a:r>
          <a:r>
            <a:rPr lang="ja-JP" altLang="ja-JP" sz="1200" b="0">
              <a:solidFill>
                <a:schemeClr val="dk1"/>
              </a:solidFill>
              <a:effectLst/>
              <a:latin typeface="ＭＳ ゴシック" pitchFamily="49" charset="-128"/>
              <a:ea typeface="ＭＳ ゴシック" pitchFamily="49" charset="-128"/>
              <a:cs typeface="+mn-cs"/>
            </a:rPr>
            <a:t>完了</a:t>
          </a:r>
          <a:r>
            <a:rPr lang="en-US" altLang="ja-JP" sz="1200" b="0">
              <a:solidFill>
                <a:schemeClr val="dk1"/>
              </a:solidFill>
              <a:effectLst/>
              <a:latin typeface="ＭＳ ゴシック" pitchFamily="49" charset="-128"/>
              <a:ea typeface="ＭＳ ゴシック" pitchFamily="49" charset="-128"/>
              <a:cs typeface="+mn-cs"/>
            </a:rPr>
            <a:t>予定の本庁舎建設事業に充当し、</a:t>
          </a:r>
          <a:r>
            <a:rPr lang="ja-JP" altLang="ja-JP" sz="1200" b="0">
              <a:solidFill>
                <a:schemeClr val="dk1"/>
              </a:solidFill>
              <a:effectLst/>
              <a:latin typeface="ＭＳ ゴシック" pitchFamily="49" charset="-128"/>
              <a:ea typeface="ＭＳ ゴシック" pitchFamily="49" charset="-128"/>
              <a:cs typeface="+mn-cs"/>
            </a:rPr>
            <a:t>令和</a:t>
          </a:r>
          <a:r>
            <a:rPr lang="ja-JP" altLang="en-US" sz="1200" b="0">
              <a:solidFill>
                <a:schemeClr val="dk1"/>
              </a:solidFill>
              <a:effectLst/>
              <a:latin typeface="ＭＳ ゴシック" pitchFamily="49" charset="-128"/>
              <a:ea typeface="ＭＳ ゴシック" pitchFamily="49" charset="-128"/>
              <a:cs typeface="+mn-cs"/>
            </a:rPr>
            <a:t>３</a:t>
          </a:r>
          <a:r>
            <a:rPr lang="en-US" altLang="ja-JP" sz="1200" b="0">
              <a:solidFill>
                <a:schemeClr val="dk1"/>
              </a:solidFill>
              <a:effectLst/>
              <a:latin typeface="ＭＳ ゴシック" pitchFamily="49" charset="-128"/>
              <a:ea typeface="ＭＳ ゴシック" pitchFamily="49" charset="-128"/>
              <a:cs typeface="+mn-cs"/>
            </a:rPr>
            <a:t>年度</a:t>
          </a:r>
          <a:r>
            <a:rPr lang="ja-JP" altLang="en-US" sz="1200" b="0">
              <a:solidFill>
                <a:schemeClr val="dk1"/>
              </a:solidFill>
              <a:effectLst/>
              <a:latin typeface="ＭＳ ゴシック" pitchFamily="49" charset="-128"/>
              <a:ea typeface="ＭＳ ゴシック" pitchFamily="49" charset="-128"/>
              <a:cs typeface="+mn-cs"/>
            </a:rPr>
            <a:t>中</a:t>
          </a:r>
          <a:r>
            <a:rPr lang="en-US" altLang="ja-JP" sz="1200" b="0">
              <a:solidFill>
                <a:schemeClr val="dk1"/>
              </a:solidFill>
              <a:effectLst/>
              <a:latin typeface="ＭＳ ゴシック" pitchFamily="49" charset="-128"/>
              <a:ea typeface="ＭＳ ゴシック" pitchFamily="49" charset="-128"/>
              <a:cs typeface="+mn-cs"/>
            </a:rPr>
            <a:t>に廃止の予定。</a:t>
          </a:r>
          <a:endParaRPr lang="ja-JP" altLang="ja-JP" sz="1200">
            <a:effectLst/>
            <a:latin typeface="ＭＳ ゴシック" pitchFamily="49" charset="-128"/>
            <a:ea typeface="ＭＳ ゴシック" pitchFamily="49" charset="-128"/>
          </a:endParaRPr>
        </a:p>
        <a:p>
          <a:r>
            <a:rPr lang="en-US" altLang="ja-JP" sz="1200" b="0">
              <a:solidFill>
                <a:schemeClr val="dk1"/>
              </a:solidFill>
              <a:effectLst/>
              <a:latin typeface="ＭＳ ゴシック" pitchFamily="49" charset="-128"/>
              <a:ea typeface="ＭＳ ゴシック" pitchFamily="49" charset="-128"/>
              <a:cs typeface="+mn-cs"/>
            </a:rPr>
            <a:t>　・その他の基金：それぞれの目的に沿って効果的に活用</a:t>
          </a:r>
          <a:r>
            <a:rPr lang="ja-JP" altLang="ja-JP" sz="1200" b="0">
              <a:solidFill>
                <a:schemeClr val="dk1"/>
              </a:solidFill>
              <a:effectLst/>
              <a:latin typeface="ＭＳ ゴシック" pitchFamily="49" charset="-128"/>
              <a:ea typeface="ＭＳ ゴシック" pitchFamily="49" charset="-128"/>
              <a:cs typeface="+mn-cs"/>
            </a:rPr>
            <a:t>を図る</a:t>
          </a:r>
          <a:r>
            <a:rPr lang="en-US" altLang="ja-JP" sz="1200" b="0">
              <a:solidFill>
                <a:schemeClr val="dk1"/>
              </a:solidFill>
              <a:effectLst/>
              <a:latin typeface="ＭＳ ゴシック" pitchFamily="49" charset="-128"/>
              <a:ea typeface="ＭＳ ゴシック" pitchFamily="49" charset="-128"/>
              <a:cs typeface="+mn-cs"/>
            </a:rPr>
            <a:t>。</a:t>
          </a:r>
          <a:endParaRPr lang="ja-JP" altLang="ja-JP" sz="1200">
            <a:effectLst/>
            <a:latin typeface="ＭＳ ゴシック" pitchFamily="49" charset="-128"/>
            <a:ea typeface="ＭＳ ゴシック"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（増減理由）</a:t>
          </a:r>
          <a:endParaRPr kumimoji="1" lang="en-US" altLang="ja-JP" sz="12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itchFamily="50" charset="-128"/>
              <a:ea typeface="ＭＳ Ｐゴシック" pitchFamily="50" charset="-128"/>
              <a:cs typeface="+mn-cs"/>
            </a:rPr>
            <a:t>・地方財政法第７条に基づく積立てを</a:t>
          </a:r>
          <a:r>
            <a:rPr kumimoji="1" lang="en-US" altLang="ja-JP" sz="1200">
              <a:solidFill>
                <a:schemeClr val="dk1"/>
              </a:solidFill>
              <a:effectLst/>
              <a:latin typeface="ＭＳ Ｐゴシック" pitchFamily="50" charset="-128"/>
              <a:ea typeface="ＭＳ Ｐゴシック" pitchFamily="50" charset="-128"/>
              <a:cs typeface="+mn-cs"/>
            </a:rPr>
            <a:t>331</a:t>
          </a:r>
          <a:r>
            <a:rPr kumimoji="1" lang="ja-JP" altLang="en-US" sz="1200">
              <a:solidFill>
                <a:schemeClr val="dk1"/>
              </a:solidFill>
              <a:effectLst/>
              <a:latin typeface="ＭＳ Ｐゴシック" pitchFamily="50" charset="-128"/>
              <a:ea typeface="ＭＳ Ｐゴシック" pitchFamily="50" charset="-128"/>
              <a:cs typeface="+mn-cs"/>
            </a:rPr>
            <a:t>百万円</a:t>
          </a:r>
          <a:r>
            <a:rPr kumimoji="1" lang="ja-JP" altLang="ja-JP" sz="1200">
              <a:solidFill>
                <a:schemeClr val="dk1"/>
              </a:solidFill>
              <a:effectLst/>
              <a:latin typeface="ＭＳ Ｐゴシック" pitchFamily="50" charset="-128"/>
              <a:ea typeface="ＭＳ Ｐゴシック" pitchFamily="50" charset="-128"/>
              <a:cs typeface="+mn-cs"/>
            </a:rPr>
            <a:t>行った</a:t>
          </a:r>
          <a:r>
            <a:rPr kumimoji="1" lang="ja-JP" altLang="en-US" sz="1200">
              <a:solidFill>
                <a:schemeClr val="dk1"/>
              </a:solidFill>
              <a:effectLst/>
              <a:latin typeface="ＭＳ Ｐゴシック" pitchFamily="50" charset="-128"/>
              <a:ea typeface="ＭＳ Ｐゴシック" pitchFamily="50" charset="-128"/>
              <a:cs typeface="+mn-cs"/>
            </a:rPr>
            <a:t>ものの、地方税の減少</a:t>
          </a:r>
          <a:r>
            <a:rPr kumimoji="1" lang="ja-JP" altLang="ja-JP" sz="1200">
              <a:solidFill>
                <a:schemeClr val="dk1"/>
              </a:solidFill>
              <a:effectLst/>
              <a:latin typeface="ＭＳ Ｐゴシック" pitchFamily="50" charset="-128"/>
              <a:ea typeface="ＭＳ Ｐゴシック" pitchFamily="50" charset="-128"/>
              <a:cs typeface="+mn-cs"/>
            </a:rPr>
            <a:t>や扶助費の増加に</a:t>
          </a:r>
          <a:r>
            <a:rPr kumimoji="1" lang="ja-JP" altLang="en-US" sz="1200">
              <a:solidFill>
                <a:schemeClr val="dk1"/>
              </a:solidFill>
              <a:effectLst/>
              <a:latin typeface="ＭＳ Ｐゴシック" pitchFamily="50" charset="-128"/>
              <a:ea typeface="ＭＳ Ｐゴシック" pitchFamily="50" charset="-128"/>
              <a:cs typeface="+mn-cs"/>
            </a:rPr>
            <a:t>より</a:t>
          </a:r>
          <a:r>
            <a:rPr kumimoji="1" lang="en-US" altLang="ja-JP" sz="1200">
              <a:solidFill>
                <a:schemeClr val="dk1"/>
              </a:solidFill>
              <a:effectLst/>
              <a:latin typeface="ＭＳ Ｐゴシック" pitchFamily="50" charset="-128"/>
              <a:ea typeface="ＭＳ Ｐゴシック" pitchFamily="50" charset="-128"/>
              <a:cs typeface="+mn-cs"/>
            </a:rPr>
            <a:t>369</a:t>
          </a:r>
          <a:r>
            <a:rPr kumimoji="1" lang="ja-JP" altLang="en-US" sz="1200">
              <a:solidFill>
                <a:schemeClr val="dk1"/>
              </a:solidFill>
              <a:effectLst/>
              <a:latin typeface="ＭＳ Ｐゴシック" pitchFamily="50" charset="-128"/>
              <a:ea typeface="ＭＳ Ｐゴシック" pitchFamily="50" charset="-128"/>
              <a:cs typeface="+mn-cs"/>
            </a:rPr>
            <a:t>百万円の</a:t>
          </a:r>
          <a:r>
            <a:rPr kumimoji="1" lang="ja-JP" altLang="ja-JP" sz="1200">
              <a:solidFill>
                <a:schemeClr val="dk1"/>
              </a:solidFill>
              <a:effectLst/>
              <a:latin typeface="ＭＳ Ｐゴシック" pitchFamily="50" charset="-128"/>
              <a:ea typeface="ＭＳ Ｐゴシック" pitchFamily="50" charset="-128"/>
              <a:cs typeface="+mn-cs"/>
            </a:rPr>
            <a:t>取り崩しを行ったこ</a:t>
          </a:r>
          <a:r>
            <a:rPr kumimoji="1" lang="ja-JP" altLang="en-US" sz="1200">
              <a:solidFill>
                <a:schemeClr val="dk1"/>
              </a:solidFill>
              <a:effectLst/>
              <a:latin typeface="ＭＳ Ｐゴシック" pitchFamily="50" charset="-128"/>
              <a:ea typeface="ＭＳ Ｐゴシック" pitchFamily="50" charset="-128"/>
              <a:cs typeface="+mn-cs"/>
            </a:rPr>
            <a:t>とで減となった。</a:t>
          </a:r>
          <a:endParaRPr kumimoji="1" lang="en-US" altLang="ja-JP" sz="1200">
            <a:solidFill>
              <a:schemeClr val="dk1"/>
            </a:solidFill>
            <a:effectLst/>
            <a:latin typeface="ＭＳ Ｐゴシック" pitchFamily="50" charset="-128"/>
            <a:ea typeface="ＭＳ Ｐゴシック" pitchFamily="50" charset="-128"/>
            <a:cs typeface="+mn-cs"/>
          </a:endParaRPr>
        </a:p>
        <a:p>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（今後の方針）</a:t>
          </a:r>
          <a:endParaRPr kumimoji="1" lang="en-US" altLang="ja-JP" sz="12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itchFamily="50" charset="-128"/>
              <a:ea typeface="ＭＳ Ｐゴシック" pitchFamily="50" charset="-128"/>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新型コロナウイルス感染症による経済減退に伴う市税等の自主財源の減少や</a:t>
          </a:r>
          <a:r>
            <a:rPr lang="ja-JP" altLang="en-US" sz="1200" b="0" i="0" baseline="0">
              <a:solidFill>
                <a:schemeClr val="dk1"/>
              </a:solidFill>
              <a:effectLst/>
              <a:latin typeface="ＭＳ Ｐゴシック" pitchFamily="50" charset="-128"/>
              <a:ea typeface="ＭＳ Ｐゴシック" pitchFamily="50" charset="-128"/>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国勢調査における人口減少の影響によ</a:t>
          </a:r>
          <a:r>
            <a:rPr lang="ja-JP" altLang="en-US" sz="1200" b="0" i="0" baseline="0">
              <a:solidFill>
                <a:schemeClr val="dk1"/>
              </a:solidFill>
              <a:effectLst/>
              <a:latin typeface="ＭＳ Ｐゴシック" pitchFamily="50" charset="-128"/>
              <a:ea typeface="ＭＳ Ｐゴシック" pitchFamily="50" charset="-128"/>
              <a:cs typeface="+mn-cs"/>
            </a:rPr>
            <a:t>る</a:t>
          </a:r>
          <a:r>
            <a:rPr lang="ja-JP" altLang="ja-JP" sz="1200" b="0" i="0" baseline="0">
              <a:solidFill>
                <a:schemeClr val="dk1"/>
              </a:solidFill>
              <a:effectLst/>
              <a:latin typeface="ＭＳ Ｐゴシック" pitchFamily="50" charset="-128"/>
              <a:ea typeface="ＭＳ Ｐゴシック" pitchFamily="50" charset="-128"/>
              <a:cs typeface="+mn-cs"/>
            </a:rPr>
            <a:t>普通交付税の減額、</a:t>
          </a:r>
          <a:r>
            <a:rPr kumimoji="1" lang="ja-JP" altLang="ja-JP" sz="1200">
              <a:solidFill>
                <a:schemeClr val="dk1"/>
              </a:solidFill>
              <a:effectLst/>
              <a:latin typeface="ＭＳ Ｐゴシック" pitchFamily="50" charset="-128"/>
              <a:ea typeface="ＭＳ Ｐゴシック" pitchFamily="50" charset="-128"/>
              <a:cs typeface="+mn-cs"/>
            </a:rPr>
            <a:t>扶助費の増加により減少が見込まれるが、災害等不測の事態に備えて、標準財政規模の</a:t>
          </a:r>
          <a:r>
            <a:rPr kumimoji="1" lang="en-US" altLang="ja-JP" sz="1200">
              <a:solidFill>
                <a:schemeClr val="dk1"/>
              </a:solidFill>
              <a:effectLst/>
              <a:latin typeface="ＭＳ Ｐゴシック" pitchFamily="50" charset="-128"/>
              <a:ea typeface="ＭＳ Ｐゴシック" pitchFamily="50" charset="-128"/>
              <a:cs typeface="+mn-cs"/>
            </a:rPr>
            <a:t>10</a:t>
          </a:r>
          <a:r>
            <a:rPr kumimoji="1" lang="ja-JP" altLang="ja-JP" sz="1200">
              <a:solidFill>
                <a:schemeClr val="dk1"/>
              </a:solidFill>
              <a:effectLst/>
              <a:latin typeface="ＭＳ Ｐゴシック" pitchFamily="50" charset="-128"/>
              <a:ea typeface="ＭＳ Ｐゴシック" pitchFamily="50" charset="-128"/>
              <a:cs typeface="+mn-cs"/>
            </a:rPr>
            <a:t>％以上は確保していきたい。</a:t>
          </a:r>
          <a:endParaRPr lang="ja-JP" altLang="ja-JP" sz="1200">
            <a:effectLst/>
            <a:latin typeface="ＭＳ Ｐゴシック" pitchFamily="50" charset="-128"/>
            <a:ea typeface="ＭＳ Ｐゴシック" pitchFamily="50" charset="-128"/>
          </a:endParaRPr>
        </a:p>
        <a:p>
          <a:endParaRPr kumimoji="1" lang="en-US" altLang="ja-JP" sz="12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itchFamily="49" charset="-128"/>
              <a:ea typeface="ＭＳ ゴシック" pitchFamily="49" charset="-128"/>
              <a:cs typeface="+mn-cs"/>
            </a:rPr>
            <a:t>　・運用利子の積立による増。</a:t>
          </a:r>
          <a:endParaRPr lang="ja-JP" altLang="ja-JP" sz="1200">
            <a:effectLst/>
            <a:latin typeface="ＭＳ ゴシック" pitchFamily="49" charset="-128"/>
            <a:ea typeface="ＭＳ ゴシック"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itchFamily="49" charset="-128"/>
              <a:ea typeface="ＭＳ ゴシック" pitchFamily="49" charset="-128"/>
              <a:cs typeface="+mn-cs"/>
            </a:rPr>
            <a:t>　・当面、取り崩しの予定はない。</a:t>
          </a:r>
          <a:endParaRPr lang="ja-JP" altLang="ja-JP" sz="12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施設の老朽化により、有形固定資産減価償却率は上昇傾向にあることから、平成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月に策定した公共施設等総合管理計画に沿って、公共施設の最適化を図っていく。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50292</xdr:rowOff>
    </xdr:from>
    <xdr:to>
      <xdr:col>23</xdr:col>
      <xdr:colOff>136525</xdr:colOff>
      <xdr:row>29</xdr:row>
      <xdr:rowOff>151892</xdr:rowOff>
    </xdr:to>
    <xdr:sp macro="" textlink="">
      <xdr:nvSpPr>
        <xdr:cNvPr id="79" name="楕円 78"/>
        <xdr:cNvSpPr/>
      </xdr:nvSpPr>
      <xdr:spPr>
        <a:xfrm>
          <a:off x="47117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73169</xdr:rowOff>
    </xdr:from>
    <xdr:ext cx="405111" cy="259045"/>
    <xdr:sp macro="" textlink="">
      <xdr:nvSpPr>
        <xdr:cNvPr id="80" name="有形固定資産減価償却率該当値テキスト"/>
        <xdr:cNvSpPr txBox="1"/>
      </xdr:nvSpPr>
      <xdr:spPr>
        <a:xfrm>
          <a:off x="4813300" y="564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45974</xdr:rowOff>
    </xdr:from>
    <xdr:to>
      <xdr:col>19</xdr:col>
      <xdr:colOff>187325</xdr:colOff>
      <xdr:row>29</xdr:row>
      <xdr:rowOff>147574</xdr:rowOff>
    </xdr:to>
    <xdr:sp macro="" textlink="">
      <xdr:nvSpPr>
        <xdr:cNvPr id="81" name="楕円 80"/>
        <xdr:cNvSpPr/>
      </xdr:nvSpPr>
      <xdr:spPr>
        <a:xfrm>
          <a:off x="4000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96774</xdr:rowOff>
    </xdr:from>
    <xdr:to>
      <xdr:col>23</xdr:col>
      <xdr:colOff>85725</xdr:colOff>
      <xdr:row>29</xdr:row>
      <xdr:rowOff>101092</xdr:rowOff>
    </xdr:to>
    <xdr:cxnSp macro="">
      <xdr:nvCxnSpPr>
        <xdr:cNvPr id="82" name="直線コネクタ 81"/>
        <xdr:cNvCxnSpPr/>
      </xdr:nvCxnSpPr>
      <xdr:spPr>
        <a:xfrm>
          <a:off x="4051300" y="5840349"/>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3" name="楕円 82"/>
        <xdr:cNvSpPr/>
      </xdr:nvSpPr>
      <xdr:spPr>
        <a:xfrm>
          <a:off x="3238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64389</xdr:rowOff>
    </xdr:from>
    <xdr:to>
      <xdr:col>19</xdr:col>
      <xdr:colOff>136525</xdr:colOff>
      <xdr:row>29</xdr:row>
      <xdr:rowOff>96774</xdr:rowOff>
    </xdr:to>
    <xdr:cxnSp macro="">
      <xdr:nvCxnSpPr>
        <xdr:cNvPr id="84" name="直線コネクタ 83"/>
        <xdr:cNvCxnSpPr/>
      </xdr:nvCxnSpPr>
      <xdr:spPr>
        <a:xfrm>
          <a:off x="3289300" y="580796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144018</xdr:rowOff>
    </xdr:from>
    <xdr:to>
      <xdr:col>11</xdr:col>
      <xdr:colOff>187325</xdr:colOff>
      <xdr:row>29</xdr:row>
      <xdr:rowOff>74168</xdr:rowOff>
    </xdr:to>
    <xdr:sp macro="" textlink="">
      <xdr:nvSpPr>
        <xdr:cNvPr id="85" name="楕円 84"/>
        <xdr:cNvSpPr/>
      </xdr:nvSpPr>
      <xdr:spPr>
        <a:xfrm>
          <a:off x="2476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23368</xdr:rowOff>
    </xdr:from>
    <xdr:to>
      <xdr:col>15</xdr:col>
      <xdr:colOff>136525</xdr:colOff>
      <xdr:row>29</xdr:row>
      <xdr:rowOff>64389</xdr:rowOff>
    </xdr:to>
    <xdr:cxnSp macro="">
      <xdr:nvCxnSpPr>
        <xdr:cNvPr id="86" name="直線コネクタ 85"/>
        <xdr:cNvCxnSpPr/>
      </xdr:nvCxnSpPr>
      <xdr:spPr>
        <a:xfrm>
          <a:off x="2527300" y="576694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113792</xdr:rowOff>
    </xdr:from>
    <xdr:to>
      <xdr:col>7</xdr:col>
      <xdr:colOff>187325</xdr:colOff>
      <xdr:row>29</xdr:row>
      <xdr:rowOff>43942</xdr:rowOff>
    </xdr:to>
    <xdr:sp macro="" textlink="">
      <xdr:nvSpPr>
        <xdr:cNvPr id="87" name="楕円 86"/>
        <xdr:cNvSpPr/>
      </xdr:nvSpPr>
      <xdr:spPr>
        <a:xfrm>
          <a:off x="1714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164592</xdr:rowOff>
    </xdr:from>
    <xdr:to>
      <xdr:col>11</xdr:col>
      <xdr:colOff>136525</xdr:colOff>
      <xdr:row>29</xdr:row>
      <xdr:rowOff>23368</xdr:rowOff>
    </xdr:to>
    <xdr:cxnSp macro="">
      <xdr:nvCxnSpPr>
        <xdr:cNvPr id="88" name="直線コネクタ 87"/>
        <xdr:cNvCxnSpPr/>
      </xdr:nvCxnSpPr>
      <xdr:spPr>
        <a:xfrm>
          <a:off x="1765300" y="573671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138701</xdr:rowOff>
    </xdr:from>
    <xdr:ext cx="405111" cy="259045"/>
    <xdr:sp macro="" textlink="">
      <xdr:nvSpPr>
        <xdr:cNvPr id="93" name="n_1mainValue有形固定資産減価償却率"/>
        <xdr:cNvSpPr txBox="1"/>
      </xdr:nvSpPr>
      <xdr:spPr>
        <a:xfrm>
          <a:off x="38360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4" name="n_2main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90695</xdr:rowOff>
    </xdr:from>
    <xdr:ext cx="405111" cy="259045"/>
    <xdr:sp macro="" textlink="">
      <xdr:nvSpPr>
        <xdr:cNvPr id="95" name="n_3mainValue有形固定資産減価償却率"/>
        <xdr:cNvSpPr txBox="1"/>
      </xdr:nvSpPr>
      <xdr:spPr>
        <a:xfrm>
          <a:off x="2324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35069</xdr:rowOff>
    </xdr:from>
    <xdr:ext cx="405111" cy="259045"/>
    <xdr:sp macro="" textlink="">
      <xdr:nvSpPr>
        <xdr:cNvPr id="96" name="n_4mainValue有形固定資産減価償却率"/>
        <xdr:cNvSpPr txBox="1"/>
      </xdr:nvSpPr>
      <xdr:spPr>
        <a:xfrm>
          <a:off x="1562744" y="577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債務償還比率は、近年実施してきた市債の繰上償還や発行抑制により将来負担額が減少し、類似団体の平均より低くなっている。</a:t>
          </a:r>
          <a:endParaRPr lang="ja-JP" altLang="ja-JP">
            <a:effectLst/>
          </a:endParaRPr>
        </a:p>
        <a:p>
          <a:r>
            <a:rPr kumimoji="1" lang="ja-JP" altLang="ja-JP" sz="1100">
              <a:solidFill>
                <a:schemeClr val="dk1"/>
              </a:solidFill>
              <a:effectLst/>
              <a:latin typeface="+mn-lt"/>
              <a:ea typeface="+mn-ea"/>
              <a:cs typeface="+mn-cs"/>
            </a:rPr>
            <a:t>　今後も交付税措置率の低い市債の発行をできるだけ抑え、将来負担額の抑制を図っていく。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19383</xdr:rowOff>
    </xdr:from>
    <xdr:to>
      <xdr:col>76</xdr:col>
      <xdr:colOff>73025</xdr:colOff>
      <xdr:row>30</xdr:row>
      <xdr:rowOff>120983</xdr:rowOff>
    </xdr:to>
    <xdr:sp macro="" textlink="">
      <xdr:nvSpPr>
        <xdr:cNvPr id="143" name="楕円 142"/>
        <xdr:cNvSpPr/>
      </xdr:nvSpPr>
      <xdr:spPr>
        <a:xfrm>
          <a:off x="14744700" y="59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42260</xdr:rowOff>
    </xdr:from>
    <xdr:ext cx="469744" cy="259045"/>
    <xdr:sp macro="" textlink="">
      <xdr:nvSpPr>
        <xdr:cNvPr id="144" name="債務償還比率該当値テキスト"/>
        <xdr:cNvSpPr txBox="1"/>
      </xdr:nvSpPr>
      <xdr:spPr>
        <a:xfrm>
          <a:off x="14846300" y="578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44432</xdr:rowOff>
    </xdr:from>
    <xdr:to>
      <xdr:col>72</xdr:col>
      <xdr:colOff>123825</xdr:colOff>
      <xdr:row>29</xdr:row>
      <xdr:rowOff>146032</xdr:rowOff>
    </xdr:to>
    <xdr:sp macro="" textlink="">
      <xdr:nvSpPr>
        <xdr:cNvPr id="145" name="楕円 144"/>
        <xdr:cNvSpPr/>
      </xdr:nvSpPr>
      <xdr:spPr>
        <a:xfrm>
          <a:off x="14033500" y="5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95232</xdr:rowOff>
    </xdr:from>
    <xdr:to>
      <xdr:col>76</xdr:col>
      <xdr:colOff>22225</xdr:colOff>
      <xdr:row>30</xdr:row>
      <xdr:rowOff>70183</xdr:rowOff>
    </xdr:to>
    <xdr:cxnSp macro="">
      <xdr:nvCxnSpPr>
        <xdr:cNvPr id="146" name="直線コネクタ 145"/>
        <xdr:cNvCxnSpPr/>
      </xdr:nvCxnSpPr>
      <xdr:spPr>
        <a:xfrm>
          <a:off x="14084300" y="5838807"/>
          <a:ext cx="711200" cy="14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41759</xdr:rowOff>
    </xdr:from>
    <xdr:to>
      <xdr:col>68</xdr:col>
      <xdr:colOff>123825</xdr:colOff>
      <xdr:row>29</xdr:row>
      <xdr:rowOff>143359</xdr:rowOff>
    </xdr:to>
    <xdr:sp macro="" textlink="">
      <xdr:nvSpPr>
        <xdr:cNvPr id="147" name="楕円 146"/>
        <xdr:cNvSpPr/>
      </xdr:nvSpPr>
      <xdr:spPr>
        <a:xfrm>
          <a:off x="13271500" y="5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92559</xdr:rowOff>
    </xdr:from>
    <xdr:to>
      <xdr:col>72</xdr:col>
      <xdr:colOff>73025</xdr:colOff>
      <xdr:row>29</xdr:row>
      <xdr:rowOff>95232</xdr:rowOff>
    </xdr:to>
    <xdr:cxnSp macro="">
      <xdr:nvCxnSpPr>
        <xdr:cNvPr id="148" name="直線コネクタ 147"/>
        <xdr:cNvCxnSpPr/>
      </xdr:nvCxnSpPr>
      <xdr:spPr>
        <a:xfrm>
          <a:off x="13322300" y="5836134"/>
          <a:ext cx="762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22636</xdr:rowOff>
    </xdr:from>
    <xdr:to>
      <xdr:col>64</xdr:col>
      <xdr:colOff>123825</xdr:colOff>
      <xdr:row>29</xdr:row>
      <xdr:rowOff>124236</xdr:rowOff>
    </xdr:to>
    <xdr:sp macro="" textlink="">
      <xdr:nvSpPr>
        <xdr:cNvPr id="149" name="楕円 148"/>
        <xdr:cNvSpPr/>
      </xdr:nvSpPr>
      <xdr:spPr>
        <a:xfrm>
          <a:off x="12509500" y="57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73436</xdr:rowOff>
    </xdr:from>
    <xdr:to>
      <xdr:col>68</xdr:col>
      <xdr:colOff>73025</xdr:colOff>
      <xdr:row>29</xdr:row>
      <xdr:rowOff>92559</xdr:rowOff>
    </xdr:to>
    <xdr:cxnSp macro="">
      <xdr:nvCxnSpPr>
        <xdr:cNvPr id="150" name="直線コネクタ 149"/>
        <xdr:cNvCxnSpPr/>
      </xdr:nvCxnSpPr>
      <xdr:spPr>
        <a:xfrm>
          <a:off x="12560300" y="5817011"/>
          <a:ext cx="762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171057</xdr:rowOff>
    </xdr:from>
    <xdr:to>
      <xdr:col>60</xdr:col>
      <xdr:colOff>123825</xdr:colOff>
      <xdr:row>29</xdr:row>
      <xdr:rowOff>101207</xdr:rowOff>
    </xdr:to>
    <xdr:sp macro="" textlink="">
      <xdr:nvSpPr>
        <xdr:cNvPr id="151" name="楕円 150"/>
        <xdr:cNvSpPr/>
      </xdr:nvSpPr>
      <xdr:spPr>
        <a:xfrm>
          <a:off x="11747500" y="574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50407</xdr:rowOff>
    </xdr:from>
    <xdr:to>
      <xdr:col>64</xdr:col>
      <xdr:colOff>73025</xdr:colOff>
      <xdr:row>29</xdr:row>
      <xdr:rowOff>73436</xdr:rowOff>
    </xdr:to>
    <xdr:cxnSp macro="">
      <xdr:nvCxnSpPr>
        <xdr:cNvPr id="152" name="直線コネクタ 151"/>
        <xdr:cNvCxnSpPr/>
      </xdr:nvCxnSpPr>
      <xdr:spPr>
        <a:xfrm>
          <a:off x="11798300" y="5793982"/>
          <a:ext cx="762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162559</xdr:rowOff>
    </xdr:from>
    <xdr:ext cx="469744" cy="259045"/>
    <xdr:sp macro="" textlink="">
      <xdr:nvSpPr>
        <xdr:cNvPr id="157" name="n_1mainValue債務償還比率"/>
        <xdr:cNvSpPr txBox="1"/>
      </xdr:nvSpPr>
      <xdr:spPr>
        <a:xfrm>
          <a:off x="13836727" y="556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159886</xdr:rowOff>
    </xdr:from>
    <xdr:ext cx="469744" cy="259045"/>
    <xdr:sp macro="" textlink="">
      <xdr:nvSpPr>
        <xdr:cNvPr id="158" name="n_2mainValue債務償還比率"/>
        <xdr:cNvSpPr txBox="1"/>
      </xdr:nvSpPr>
      <xdr:spPr>
        <a:xfrm>
          <a:off x="13087427" y="556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140763</xdr:rowOff>
    </xdr:from>
    <xdr:ext cx="469744" cy="259045"/>
    <xdr:sp macro="" textlink="">
      <xdr:nvSpPr>
        <xdr:cNvPr id="159" name="n_3mainValue債務償還比率"/>
        <xdr:cNvSpPr txBox="1"/>
      </xdr:nvSpPr>
      <xdr:spPr>
        <a:xfrm>
          <a:off x="12325427" y="554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117734</xdr:rowOff>
    </xdr:from>
    <xdr:ext cx="469744" cy="259045"/>
    <xdr:sp macro="" textlink="">
      <xdr:nvSpPr>
        <xdr:cNvPr id="160" name="n_4mainValue債務償還比率"/>
        <xdr:cNvSpPr txBox="1"/>
      </xdr:nvSpPr>
      <xdr:spPr>
        <a:xfrm>
          <a:off x="11563427" y="551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31931</xdr:rowOff>
    </xdr:from>
    <xdr:to>
      <xdr:col>24</xdr:col>
      <xdr:colOff>114300</xdr:colOff>
      <xdr:row>38</xdr:row>
      <xdr:rowOff>133531</xdr:rowOff>
    </xdr:to>
    <xdr:sp macro="" textlink="">
      <xdr:nvSpPr>
        <xdr:cNvPr id="74" name="楕円 73"/>
        <xdr:cNvSpPr/>
      </xdr:nvSpPr>
      <xdr:spPr>
        <a:xfrm>
          <a:off x="4584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54808</xdr:rowOff>
    </xdr:from>
    <xdr:ext cx="405111" cy="259045"/>
    <xdr:sp macro="" textlink="">
      <xdr:nvSpPr>
        <xdr:cNvPr id="75" name="【道路】&#10;有形固定資産減価償却率該当値テキスト"/>
        <xdr:cNvSpPr txBox="1"/>
      </xdr:nvSpPr>
      <xdr:spPr>
        <a:xfrm>
          <a:off x="4673600" y="639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123553</xdr:rowOff>
    </xdr:to>
    <xdr:cxnSp macro="">
      <xdr:nvCxnSpPr>
        <xdr:cNvPr id="77" name="直線コネクタ 76"/>
        <xdr:cNvCxnSpPr/>
      </xdr:nvCxnSpPr>
      <xdr:spPr>
        <a:xfrm flipV="1">
          <a:off x="3797300" y="659783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123553</xdr:rowOff>
    </xdr:to>
    <xdr:cxnSp macro="">
      <xdr:nvCxnSpPr>
        <xdr:cNvPr id="79" name="直線コネクタ 78"/>
        <xdr:cNvCxnSpPr/>
      </xdr:nvCxnSpPr>
      <xdr:spPr>
        <a:xfrm>
          <a:off x="2908300" y="66092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xdr:rowOff>
    </xdr:from>
    <xdr:to>
      <xdr:col>10</xdr:col>
      <xdr:colOff>165100</xdr:colOff>
      <xdr:row>38</xdr:row>
      <xdr:rowOff>113937</xdr:rowOff>
    </xdr:to>
    <xdr:sp macro="" textlink="">
      <xdr:nvSpPr>
        <xdr:cNvPr id="80" name="楕円 79"/>
        <xdr:cNvSpPr/>
      </xdr:nvSpPr>
      <xdr:spPr>
        <a:xfrm>
          <a:off x="1968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38</xdr:row>
      <xdr:rowOff>94162</xdr:rowOff>
    </xdr:to>
    <xdr:cxnSp macro="">
      <xdr:nvCxnSpPr>
        <xdr:cNvPr id="81" name="直線コネクタ 80"/>
        <xdr:cNvCxnSpPr/>
      </xdr:nvCxnSpPr>
      <xdr:spPr>
        <a:xfrm>
          <a:off x="2019300" y="65782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154396</xdr:rowOff>
    </xdr:from>
    <xdr:to>
      <xdr:col>6</xdr:col>
      <xdr:colOff>38100</xdr:colOff>
      <xdr:row>38</xdr:row>
      <xdr:rowOff>84545</xdr:rowOff>
    </xdr:to>
    <xdr:sp macro="" textlink="">
      <xdr:nvSpPr>
        <xdr:cNvPr id="82" name="楕円 81"/>
        <xdr:cNvSpPr/>
      </xdr:nvSpPr>
      <xdr:spPr>
        <a:xfrm>
          <a:off x="1079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33746</xdr:rowOff>
    </xdr:from>
    <xdr:to>
      <xdr:col>10</xdr:col>
      <xdr:colOff>114300</xdr:colOff>
      <xdr:row>38</xdr:row>
      <xdr:rowOff>63137</xdr:rowOff>
    </xdr:to>
    <xdr:cxnSp macro="">
      <xdr:nvCxnSpPr>
        <xdr:cNvPr id="83" name="直線コネクタ 82"/>
        <xdr:cNvCxnSpPr/>
      </xdr:nvCxnSpPr>
      <xdr:spPr>
        <a:xfrm>
          <a:off x="1130300" y="65488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19430</xdr:rowOff>
    </xdr:from>
    <xdr:ext cx="405111" cy="259045"/>
    <xdr:sp macro="" textlink="">
      <xdr:nvSpPr>
        <xdr:cNvPr id="88" name="n_1mainValue【道路】&#10;有形固定資産減価償却率"/>
        <xdr:cNvSpPr txBox="1"/>
      </xdr:nvSpPr>
      <xdr:spPr>
        <a:xfrm>
          <a:off x="35820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161488</xdr:rowOff>
    </xdr:from>
    <xdr:ext cx="405111" cy="259045"/>
    <xdr:sp macro="" textlink="">
      <xdr:nvSpPr>
        <xdr:cNvPr id="89" name="n_2mainValue【道路】&#10;有形固定資産減価償却率"/>
        <xdr:cNvSpPr txBox="1"/>
      </xdr:nvSpPr>
      <xdr:spPr>
        <a:xfrm>
          <a:off x="2705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90" name="n_3mainValue【道路】&#10;有形固定資産減価償却率"/>
        <xdr:cNvSpPr txBox="1"/>
      </xdr:nvSpPr>
      <xdr:spPr>
        <a:xfrm>
          <a:off x="181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75673</xdr:rowOff>
    </xdr:from>
    <xdr:ext cx="405111" cy="259045"/>
    <xdr:sp macro="" textlink="">
      <xdr:nvSpPr>
        <xdr:cNvPr id="91" name="n_4mainValue【道路】&#10;有形固定資産減価償却率"/>
        <xdr:cNvSpPr txBox="1"/>
      </xdr:nvSpPr>
      <xdr:spPr>
        <a:xfrm>
          <a:off x="927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150225</xdr:rowOff>
    </xdr:from>
    <xdr:to>
      <xdr:col>55</xdr:col>
      <xdr:colOff>50800</xdr:colOff>
      <xdr:row>40</xdr:row>
      <xdr:rowOff>80375</xdr:rowOff>
    </xdr:to>
    <xdr:sp macro="" textlink="">
      <xdr:nvSpPr>
        <xdr:cNvPr id="129" name="楕円 128"/>
        <xdr:cNvSpPr/>
      </xdr:nvSpPr>
      <xdr:spPr>
        <a:xfrm>
          <a:off x="10426700" y="6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1652</xdr:rowOff>
    </xdr:from>
    <xdr:ext cx="534377" cy="259045"/>
    <xdr:sp macro="" textlink="">
      <xdr:nvSpPr>
        <xdr:cNvPr id="130" name="【道路】&#10;一人当たり延長該当値テキスト"/>
        <xdr:cNvSpPr txBox="1"/>
      </xdr:nvSpPr>
      <xdr:spPr>
        <a:xfrm>
          <a:off x="10515600" y="66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155821</xdr:rowOff>
    </xdr:from>
    <xdr:to>
      <xdr:col>50</xdr:col>
      <xdr:colOff>165100</xdr:colOff>
      <xdr:row>40</xdr:row>
      <xdr:rowOff>85971</xdr:rowOff>
    </xdr:to>
    <xdr:sp macro="" textlink="">
      <xdr:nvSpPr>
        <xdr:cNvPr id="131" name="楕円 130"/>
        <xdr:cNvSpPr/>
      </xdr:nvSpPr>
      <xdr:spPr>
        <a:xfrm>
          <a:off x="9588500" y="6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29575</xdr:rowOff>
    </xdr:from>
    <xdr:to>
      <xdr:col>55</xdr:col>
      <xdr:colOff>0</xdr:colOff>
      <xdr:row>40</xdr:row>
      <xdr:rowOff>35171</xdr:rowOff>
    </xdr:to>
    <xdr:cxnSp macro="">
      <xdr:nvCxnSpPr>
        <xdr:cNvPr id="132" name="直線コネクタ 131"/>
        <xdr:cNvCxnSpPr/>
      </xdr:nvCxnSpPr>
      <xdr:spPr>
        <a:xfrm flipV="1">
          <a:off x="9639300" y="6887575"/>
          <a:ext cx="8382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160430</xdr:rowOff>
    </xdr:from>
    <xdr:to>
      <xdr:col>46</xdr:col>
      <xdr:colOff>38100</xdr:colOff>
      <xdr:row>40</xdr:row>
      <xdr:rowOff>90580</xdr:rowOff>
    </xdr:to>
    <xdr:sp macro="" textlink="">
      <xdr:nvSpPr>
        <xdr:cNvPr id="133" name="楕円 132"/>
        <xdr:cNvSpPr/>
      </xdr:nvSpPr>
      <xdr:spPr>
        <a:xfrm>
          <a:off x="8699500" y="68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35171</xdr:rowOff>
    </xdr:from>
    <xdr:to>
      <xdr:col>50</xdr:col>
      <xdr:colOff>114300</xdr:colOff>
      <xdr:row>40</xdr:row>
      <xdr:rowOff>39780</xdr:rowOff>
    </xdr:to>
    <xdr:cxnSp macro="">
      <xdr:nvCxnSpPr>
        <xdr:cNvPr id="134" name="直線コネクタ 133"/>
        <xdr:cNvCxnSpPr/>
      </xdr:nvCxnSpPr>
      <xdr:spPr>
        <a:xfrm flipV="1">
          <a:off x="8750300" y="6893171"/>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165614</xdr:rowOff>
    </xdr:from>
    <xdr:to>
      <xdr:col>41</xdr:col>
      <xdr:colOff>101600</xdr:colOff>
      <xdr:row>40</xdr:row>
      <xdr:rowOff>95764</xdr:rowOff>
    </xdr:to>
    <xdr:sp macro="" textlink="">
      <xdr:nvSpPr>
        <xdr:cNvPr id="135" name="楕円 134"/>
        <xdr:cNvSpPr/>
      </xdr:nvSpPr>
      <xdr:spPr>
        <a:xfrm>
          <a:off x="7810500" y="68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39780</xdr:rowOff>
    </xdr:from>
    <xdr:to>
      <xdr:col>45</xdr:col>
      <xdr:colOff>177800</xdr:colOff>
      <xdr:row>40</xdr:row>
      <xdr:rowOff>44964</xdr:rowOff>
    </xdr:to>
    <xdr:cxnSp macro="">
      <xdr:nvCxnSpPr>
        <xdr:cNvPr id="136" name="直線コネクタ 135"/>
        <xdr:cNvCxnSpPr/>
      </xdr:nvCxnSpPr>
      <xdr:spPr>
        <a:xfrm flipV="1">
          <a:off x="7861300" y="6897780"/>
          <a:ext cx="8890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169738</xdr:rowOff>
    </xdr:from>
    <xdr:to>
      <xdr:col>36</xdr:col>
      <xdr:colOff>165100</xdr:colOff>
      <xdr:row>40</xdr:row>
      <xdr:rowOff>99888</xdr:rowOff>
    </xdr:to>
    <xdr:sp macro="" textlink="">
      <xdr:nvSpPr>
        <xdr:cNvPr id="137" name="楕円 136"/>
        <xdr:cNvSpPr/>
      </xdr:nvSpPr>
      <xdr:spPr>
        <a:xfrm>
          <a:off x="6921500" y="68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44964</xdr:rowOff>
    </xdr:from>
    <xdr:to>
      <xdr:col>41</xdr:col>
      <xdr:colOff>50800</xdr:colOff>
      <xdr:row>40</xdr:row>
      <xdr:rowOff>49088</xdr:rowOff>
    </xdr:to>
    <xdr:cxnSp macro="">
      <xdr:nvCxnSpPr>
        <xdr:cNvPr id="138" name="直線コネクタ 137"/>
        <xdr:cNvCxnSpPr/>
      </xdr:nvCxnSpPr>
      <xdr:spPr>
        <a:xfrm flipV="1">
          <a:off x="6972300" y="6902964"/>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102498</xdr:rowOff>
    </xdr:from>
    <xdr:ext cx="534377" cy="259045"/>
    <xdr:sp macro="" textlink="">
      <xdr:nvSpPr>
        <xdr:cNvPr id="143" name="n_1mainValue【道路】&#10;一人当たり延長"/>
        <xdr:cNvSpPr txBox="1"/>
      </xdr:nvSpPr>
      <xdr:spPr>
        <a:xfrm>
          <a:off x="9359411" y="66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107107</xdr:rowOff>
    </xdr:from>
    <xdr:ext cx="534377" cy="259045"/>
    <xdr:sp macro="" textlink="">
      <xdr:nvSpPr>
        <xdr:cNvPr id="144" name="n_2mainValue【道路】&#10;一人当たり延長"/>
        <xdr:cNvSpPr txBox="1"/>
      </xdr:nvSpPr>
      <xdr:spPr>
        <a:xfrm>
          <a:off x="8483111" y="66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112291</xdr:rowOff>
    </xdr:from>
    <xdr:ext cx="534377" cy="259045"/>
    <xdr:sp macro="" textlink="">
      <xdr:nvSpPr>
        <xdr:cNvPr id="145" name="n_3mainValue【道路】&#10;一人当たり延長"/>
        <xdr:cNvSpPr txBox="1"/>
      </xdr:nvSpPr>
      <xdr:spPr>
        <a:xfrm>
          <a:off x="7594111" y="66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116415</xdr:rowOff>
    </xdr:from>
    <xdr:ext cx="534377" cy="259045"/>
    <xdr:sp macro="" textlink="">
      <xdr:nvSpPr>
        <xdr:cNvPr id="146" name="n_4mainValue【道路】&#10;一人当たり延長"/>
        <xdr:cNvSpPr txBox="1"/>
      </xdr:nvSpPr>
      <xdr:spPr>
        <a:xfrm>
          <a:off x="6705111" y="66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145415</xdr:rowOff>
    </xdr:from>
    <xdr:to>
      <xdr:col>24</xdr:col>
      <xdr:colOff>114300</xdr:colOff>
      <xdr:row>63</xdr:row>
      <xdr:rowOff>75565</xdr:rowOff>
    </xdr:to>
    <xdr:sp macro="" textlink="">
      <xdr:nvSpPr>
        <xdr:cNvPr id="186" name="楕円 185"/>
        <xdr:cNvSpPr/>
      </xdr:nvSpPr>
      <xdr:spPr>
        <a:xfrm>
          <a:off x="4584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123842</xdr:rowOff>
    </xdr:from>
    <xdr:ext cx="405111" cy="259045"/>
    <xdr:sp macro="" textlink="">
      <xdr:nvSpPr>
        <xdr:cNvPr id="187" name="【橋りょう・トンネル】&#10;有形固定資産減価償却率該当値テキスト"/>
        <xdr:cNvSpPr txBox="1"/>
      </xdr:nvSpPr>
      <xdr:spPr>
        <a:xfrm>
          <a:off x="4673600"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139700</xdr:rowOff>
    </xdr:from>
    <xdr:to>
      <xdr:col>20</xdr:col>
      <xdr:colOff>38100</xdr:colOff>
      <xdr:row>63</xdr:row>
      <xdr:rowOff>69850</xdr:rowOff>
    </xdr:to>
    <xdr:sp macro="" textlink="">
      <xdr:nvSpPr>
        <xdr:cNvPr id="188" name="楕円 187"/>
        <xdr:cNvSpPr/>
      </xdr:nvSpPr>
      <xdr:spPr>
        <a:xfrm>
          <a:off x="3746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19050</xdr:rowOff>
    </xdr:from>
    <xdr:to>
      <xdr:col>24</xdr:col>
      <xdr:colOff>63500</xdr:colOff>
      <xdr:row>63</xdr:row>
      <xdr:rowOff>24765</xdr:rowOff>
    </xdr:to>
    <xdr:cxnSp macro="">
      <xdr:nvCxnSpPr>
        <xdr:cNvPr id="189" name="直線コネクタ 188"/>
        <xdr:cNvCxnSpPr/>
      </xdr:nvCxnSpPr>
      <xdr:spPr>
        <a:xfrm>
          <a:off x="3797300" y="108204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120650</xdr:rowOff>
    </xdr:from>
    <xdr:to>
      <xdr:col>15</xdr:col>
      <xdr:colOff>101600</xdr:colOff>
      <xdr:row>63</xdr:row>
      <xdr:rowOff>50800</xdr:rowOff>
    </xdr:to>
    <xdr:sp macro="" textlink="">
      <xdr:nvSpPr>
        <xdr:cNvPr id="190" name="楕円 189"/>
        <xdr:cNvSpPr/>
      </xdr:nvSpPr>
      <xdr:spPr>
        <a:xfrm>
          <a:off x="2857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0</xdr:rowOff>
    </xdr:from>
    <xdr:to>
      <xdr:col>19</xdr:col>
      <xdr:colOff>177800</xdr:colOff>
      <xdr:row>63</xdr:row>
      <xdr:rowOff>19050</xdr:rowOff>
    </xdr:to>
    <xdr:cxnSp macro="">
      <xdr:nvCxnSpPr>
        <xdr:cNvPr id="191" name="直線コネクタ 190"/>
        <xdr:cNvCxnSpPr/>
      </xdr:nvCxnSpPr>
      <xdr:spPr>
        <a:xfrm>
          <a:off x="2908300" y="1080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2" name="楕円 191"/>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63</xdr:row>
      <xdr:rowOff>0</xdr:rowOff>
    </xdr:to>
    <xdr:cxnSp macro="">
      <xdr:nvCxnSpPr>
        <xdr:cNvPr id="193" name="直線コネクタ 192"/>
        <xdr:cNvCxnSpPr/>
      </xdr:nvCxnSpPr>
      <xdr:spPr>
        <a:xfrm>
          <a:off x="2019300" y="1077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166370</xdr:rowOff>
    </xdr:from>
    <xdr:to>
      <xdr:col>6</xdr:col>
      <xdr:colOff>38100</xdr:colOff>
      <xdr:row>63</xdr:row>
      <xdr:rowOff>96520</xdr:rowOff>
    </xdr:to>
    <xdr:sp macro="" textlink="">
      <xdr:nvSpPr>
        <xdr:cNvPr id="194" name="楕円 193"/>
        <xdr:cNvSpPr/>
      </xdr:nvSpPr>
      <xdr:spPr>
        <a:xfrm>
          <a:off x="107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144780</xdr:rowOff>
    </xdr:from>
    <xdr:to>
      <xdr:col>10</xdr:col>
      <xdr:colOff>114300</xdr:colOff>
      <xdr:row>63</xdr:row>
      <xdr:rowOff>45720</xdr:rowOff>
    </xdr:to>
    <xdr:cxnSp macro="">
      <xdr:nvCxnSpPr>
        <xdr:cNvPr id="195" name="直線コネクタ 194"/>
        <xdr:cNvCxnSpPr/>
      </xdr:nvCxnSpPr>
      <xdr:spPr>
        <a:xfrm flipV="1">
          <a:off x="1130300" y="10774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60977</xdr:rowOff>
    </xdr:from>
    <xdr:ext cx="405111" cy="259045"/>
    <xdr:sp macro="" textlink="">
      <xdr:nvSpPr>
        <xdr:cNvPr id="200" name="n_1mainValue【橋りょう・トンネル】&#10;有形固定資産減価償却率"/>
        <xdr:cNvSpPr txBox="1"/>
      </xdr:nvSpPr>
      <xdr:spPr>
        <a:xfrm>
          <a:off x="3582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41927</xdr:rowOff>
    </xdr:from>
    <xdr:ext cx="405111" cy="259045"/>
    <xdr:sp macro="" textlink="">
      <xdr:nvSpPr>
        <xdr:cNvPr id="201" name="n_2mainValue【橋りょう・トンネル】&#10;有形固定資産減価償却率"/>
        <xdr:cNvSpPr txBox="1"/>
      </xdr:nvSpPr>
      <xdr:spPr>
        <a:xfrm>
          <a:off x="2705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2" name="n_3mainValue【橋りょう・トンネル】&#10;有形固定資産減価償却率"/>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87647</xdr:rowOff>
    </xdr:from>
    <xdr:ext cx="405111" cy="259045"/>
    <xdr:sp macro="" textlink="">
      <xdr:nvSpPr>
        <xdr:cNvPr id="203" name="n_4mainValue【橋りょう・トンネル】&#10;有形固定資産減価償却率"/>
        <xdr:cNvSpPr txBox="1"/>
      </xdr:nvSpPr>
      <xdr:spPr>
        <a:xfrm>
          <a:off x="927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147975</xdr:rowOff>
    </xdr:from>
    <xdr:to>
      <xdr:col>55</xdr:col>
      <xdr:colOff>50800</xdr:colOff>
      <xdr:row>62</xdr:row>
      <xdr:rowOff>78125</xdr:rowOff>
    </xdr:to>
    <xdr:sp macro="" textlink="">
      <xdr:nvSpPr>
        <xdr:cNvPr id="241" name="楕円 240"/>
        <xdr:cNvSpPr/>
      </xdr:nvSpPr>
      <xdr:spPr>
        <a:xfrm>
          <a:off x="10426700" y="106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126402</xdr:rowOff>
    </xdr:from>
    <xdr:ext cx="599010" cy="259045"/>
    <xdr:sp macro="" textlink="">
      <xdr:nvSpPr>
        <xdr:cNvPr id="242" name="【橋りょう・トンネル】&#10;一人当たり有形固定資産（償却資産）額該当値テキスト"/>
        <xdr:cNvSpPr txBox="1"/>
      </xdr:nvSpPr>
      <xdr:spPr>
        <a:xfrm>
          <a:off x="10515600" y="1058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153981</xdr:rowOff>
    </xdr:from>
    <xdr:to>
      <xdr:col>50</xdr:col>
      <xdr:colOff>165100</xdr:colOff>
      <xdr:row>62</xdr:row>
      <xdr:rowOff>84131</xdr:rowOff>
    </xdr:to>
    <xdr:sp macro="" textlink="">
      <xdr:nvSpPr>
        <xdr:cNvPr id="243" name="楕円 242"/>
        <xdr:cNvSpPr/>
      </xdr:nvSpPr>
      <xdr:spPr>
        <a:xfrm>
          <a:off x="9588500" y="106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27325</xdr:rowOff>
    </xdr:from>
    <xdr:to>
      <xdr:col>55</xdr:col>
      <xdr:colOff>0</xdr:colOff>
      <xdr:row>62</xdr:row>
      <xdr:rowOff>33331</xdr:rowOff>
    </xdr:to>
    <xdr:cxnSp macro="">
      <xdr:nvCxnSpPr>
        <xdr:cNvPr id="244" name="直線コネクタ 243"/>
        <xdr:cNvCxnSpPr/>
      </xdr:nvCxnSpPr>
      <xdr:spPr>
        <a:xfrm flipV="1">
          <a:off x="9639300" y="10657225"/>
          <a:ext cx="8382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161365</xdr:rowOff>
    </xdr:from>
    <xdr:to>
      <xdr:col>46</xdr:col>
      <xdr:colOff>38100</xdr:colOff>
      <xdr:row>62</xdr:row>
      <xdr:rowOff>91515</xdr:rowOff>
    </xdr:to>
    <xdr:sp macro="" textlink="">
      <xdr:nvSpPr>
        <xdr:cNvPr id="245" name="楕円 244"/>
        <xdr:cNvSpPr/>
      </xdr:nvSpPr>
      <xdr:spPr>
        <a:xfrm>
          <a:off x="8699500" y="106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33331</xdr:rowOff>
    </xdr:from>
    <xdr:to>
      <xdr:col>50</xdr:col>
      <xdr:colOff>114300</xdr:colOff>
      <xdr:row>62</xdr:row>
      <xdr:rowOff>40715</xdr:rowOff>
    </xdr:to>
    <xdr:cxnSp macro="">
      <xdr:nvCxnSpPr>
        <xdr:cNvPr id="246" name="直線コネクタ 245"/>
        <xdr:cNvCxnSpPr/>
      </xdr:nvCxnSpPr>
      <xdr:spPr>
        <a:xfrm flipV="1">
          <a:off x="8750300" y="10663231"/>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167820</xdr:rowOff>
    </xdr:from>
    <xdr:to>
      <xdr:col>41</xdr:col>
      <xdr:colOff>101600</xdr:colOff>
      <xdr:row>62</xdr:row>
      <xdr:rowOff>97970</xdr:rowOff>
    </xdr:to>
    <xdr:sp macro="" textlink="">
      <xdr:nvSpPr>
        <xdr:cNvPr id="247" name="楕円 246"/>
        <xdr:cNvSpPr/>
      </xdr:nvSpPr>
      <xdr:spPr>
        <a:xfrm>
          <a:off x="7810500" y="106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40715</xdr:rowOff>
    </xdr:from>
    <xdr:to>
      <xdr:col>45</xdr:col>
      <xdr:colOff>177800</xdr:colOff>
      <xdr:row>62</xdr:row>
      <xdr:rowOff>47170</xdr:rowOff>
    </xdr:to>
    <xdr:cxnSp macro="">
      <xdr:nvCxnSpPr>
        <xdr:cNvPr id="248" name="直線コネクタ 247"/>
        <xdr:cNvCxnSpPr/>
      </xdr:nvCxnSpPr>
      <xdr:spPr>
        <a:xfrm flipV="1">
          <a:off x="7861300" y="10670615"/>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62279</xdr:rowOff>
    </xdr:from>
    <xdr:to>
      <xdr:col>36</xdr:col>
      <xdr:colOff>165100</xdr:colOff>
      <xdr:row>62</xdr:row>
      <xdr:rowOff>163879</xdr:rowOff>
    </xdr:to>
    <xdr:sp macro="" textlink="">
      <xdr:nvSpPr>
        <xdr:cNvPr id="249" name="楕円 248"/>
        <xdr:cNvSpPr/>
      </xdr:nvSpPr>
      <xdr:spPr>
        <a:xfrm>
          <a:off x="6921500" y="106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47170</xdr:rowOff>
    </xdr:from>
    <xdr:to>
      <xdr:col>41</xdr:col>
      <xdr:colOff>50800</xdr:colOff>
      <xdr:row>62</xdr:row>
      <xdr:rowOff>113079</xdr:rowOff>
    </xdr:to>
    <xdr:cxnSp macro="">
      <xdr:nvCxnSpPr>
        <xdr:cNvPr id="250" name="直線コネクタ 249"/>
        <xdr:cNvCxnSpPr/>
      </xdr:nvCxnSpPr>
      <xdr:spPr>
        <a:xfrm flipV="1">
          <a:off x="6972300" y="10677070"/>
          <a:ext cx="889000" cy="6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75258</xdr:rowOff>
    </xdr:from>
    <xdr:ext cx="599010" cy="259045"/>
    <xdr:sp macro="" textlink="">
      <xdr:nvSpPr>
        <xdr:cNvPr id="255" name="n_1mainValue【橋りょう・トンネル】&#10;一人当たり有形固定資産（償却資産）額"/>
        <xdr:cNvSpPr txBox="1"/>
      </xdr:nvSpPr>
      <xdr:spPr>
        <a:xfrm>
          <a:off x="9327095" y="1070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82642</xdr:rowOff>
    </xdr:from>
    <xdr:ext cx="599010" cy="259045"/>
    <xdr:sp macro="" textlink="">
      <xdr:nvSpPr>
        <xdr:cNvPr id="256" name="n_2mainValue【橋りょう・トンネル】&#10;一人当たり有形固定資産（償却資産）額"/>
        <xdr:cNvSpPr txBox="1"/>
      </xdr:nvSpPr>
      <xdr:spPr>
        <a:xfrm>
          <a:off x="8450795" y="1071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89097</xdr:rowOff>
    </xdr:from>
    <xdr:ext cx="599010" cy="259045"/>
    <xdr:sp macro="" textlink="">
      <xdr:nvSpPr>
        <xdr:cNvPr id="257" name="n_3mainValue【橋りょう・トンネル】&#10;一人当たり有形固定資産（償却資産）額"/>
        <xdr:cNvSpPr txBox="1"/>
      </xdr:nvSpPr>
      <xdr:spPr>
        <a:xfrm>
          <a:off x="7561795" y="1071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155006</xdr:rowOff>
    </xdr:from>
    <xdr:ext cx="599010" cy="259045"/>
    <xdr:sp macro="" textlink="">
      <xdr:nvSpPr>
        <xdr:cNvPr id="258" name="n_4mainValue【橋りょう・トンネル】&#10;一人当たり有形固定資産（償却資産）額"/>
        <xdr:cNvSpPr txBox="1"/>
      </xdr:nvSpPr>
      <xdr:spPr>
        <a:xfrm>
          <a:off x="6672795" y="1078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9" name="楕円 298"/>
        <xdr:cNvSpPr/>
      </xdr:nvSpPr>
      <xdr:spPr>
        <a:xfrm>
          <a:off x="4584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42563</xdr:rowOff>
    </xdr:from>
    <xdr:ext cx="405111" cy="259045"/>
    <xdr:sp macro="" textlink="">
      <xdr:nvSpPr>
        <xdr:cNvPr id="300" name="【公営住宅】&#10;有形固定資産減価償却率該当値テキスト"/>
        <xdr:cNvSpPr txBox="1"/>
      </xdr:nvSpPr>
      <xdr:spPr>
        <a:xfrm>
          <a:off x="4673600"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301" name="楕円 300"/>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82</xdr:row>
      <xdr:rowOff>70486</xdr:rowOff>
    </xdr:to>
    <xdr:cxnSp macro="">
      <xdr:nvCxnSpPr>
        <xdr:cNvPr id="302" name="直線コネクタ 301"/>
        <xdr:cNvCxnSpPr/>
      </xdr:nvCxnSpPr>
      <xdr:spPr>
        <a:xfrm>
          <a:off x="3797300" y="140893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303" name="楕円 302"/>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30480</xdr:rowOff>
    </xdr:to>
    <xdr:cxnSp macro="">
      <xdr:nvCxnSpPr>
        <xdr:cNvPr id="304" name="直線コネクタ 303"/>
        <xdr:cNvCxnSpPr/>
      </xdr:nvCxnSpPr>
      <xdr:spPr>
        <a:xfrm>
          <a:off x="2908300" y="1404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05" name="楕円 304"/>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116205</xdr:rowOff>
    </xdr:from>
    <xdr:to>
      <xdr:col>15</xdr:col>
      <xdr:colOff>50800</xdr:colOff>
      <xdr:row>81</xdr:row>
      <xdr:rowOff>160020</xdr:rowOff>
    </xdr:to>
    <xdr:cxnSp macro="">
      <xdr:nvCxnSpPr>
        <xdr:cNvPr id="306" name="直線コネクタ 305"/>
        <xdr:cNvCxnSpPr/>
      </xdr:nvCxnSpPr>
      <xdr:spPr>
        <a:xfrm>
          <a:off x="2019300" y="140036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xdr:rowOff>
    </xdr:from>
    <xdr:to>
      <xdr:col>6</xdr:col>
      <xdr:colOff>38100</xdr:colOff>
      <xdr:row>81</xdr:row>
      <xdr:rowOff>115570</xdr:rowOff>
    </xdr:to>
    <xdr:sp macro="" textlink="">
      <xdr:nvSpPr>
        <xdr:cNvPr id="307" name="楕円 306"/>
        <xdr:cNvSpPr/>
      </xdr:nvSpPr>
      <xdr:spPr>
        <a:xfrm>
          <a:off x="1079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64770</xdr:rowOff>
    </xdr:from>
    <xdr:to>
      <xdr:col>10</xdr:col>
      <xdr:colOff>114300</xdr:colOff>
      <xdr:row>81</xdr:row>
      <xdr:rowOff>116205</xdr:rowOff>
    </xdr:to>
    <xdr:cxnSp macro="">
      <xdr:nvCxnSpPr>
        <xdr:cNvPr id="308" name="直線コネクタ 307"/>
        <xdr:cNvCxnSpPr/>
      </xdr:nvCxnSpPr>
      <xdr:spPr>
        <a:xfrm>
          <a:off x="1130300" y="13952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97807</xdr:rowOff>
    </xdr:from>
    <xdr:ext cx="405111" cy="259045"/>
    <xdr:sp macro="" textlink="">
      <xdr:nvSpPr>
        <xdr:cNvPr id="313" name="n_1main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314" name="n_2main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12082</xdr:rowOff>
    </xdr:from>
    <xdr:ext cx="405111" cy="259045"/>
    <xdr:sp macro="" textlink="">
      <xdr:nvSpPr>
        <xdr:cNvPr id="315" name="n_3mainValue【公営住宅】&#10;有形固定資産減価償却率"/>
        <xdr:cNvSpPr txBox="1"/>
      </xdr:nvSpPr>
      <xdr:spPr>
        <a:xfrm>
          <a:off x="1816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132097</xdr:rowOff>
    </xdr:from>
    <xdr:ext cx="405111" cy="259045"/>
    <xdr:sp macro="" textlink="">
      <xdr:nvSpPr>
        <xdr:cNvPr id="316" name="n_4mainValue【公営住宅】&#10;有形固定資産減価償却率"/>
        <xdr:cNvSpPr txBox="1"/>
      </xdr:nvSpPr>
      <xdr:spPr>
        <a:xfrm>
          <a:off x="927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107910</xdr:rowOff>
    </xdr:from>
    <xdr:to>
      <xdr:col>55</xdr:col>
      <xdr:colOff>50800</xdr:colOff>
      <xdr:row>86</xdr:row>
      <xdr:rowOff>38060</xdr:rowOff>
    </xdr:to>
    <xdr:sp macro="" textlink="">
      <xdr:nvSpPr>
        <xdr:cNvPr id="354" name="楕円 353"/>
        <xdr:cNvSpPr/>
      </xdr:nvSpPr>
      <xdr:spPr>
        <a:xfrm>
          <a:off x="10426700" y="146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108733</xdr:rowOff>
    </xdr:from>
    <xdr:to>
      <xdr:col>50</xdr:col>
      <xdr:colOff>165100</xdr:colOff>
      <xdr:row>86</xdr:row>
      <xdr:rowOff>38883</xdr:rowOff>
    </xdr:to>
    <xdr:sp macro="" textlink="">
      <xdr:nvSpPr>
        <xdr:cNvPr id="356" name="楕円 355"/>
        <xdr:cNvSpPr/>
      </xdr:nvSpPr>
      <xdr:spPr>
        <a:xfrm>
          <a:off x="9588500" y="146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158710</xdr:rowOff>
    </xdr:from>
    <xdr:to>
      <xdr:col>55</xdr:col>
      <xdr:colOff>0</xdr:colOff>
      <xdr:row>85</xdr:row>
      <xdr:rowOff>159533</xdr:rowOff>
    </xdr:to>
    <xdr:cxnSp macro="">
      <xdr:nvCxnSpPr>
        <xdr:cNvPr id="357" name="直線コネクタ 356"/>
        <xdr:cNvCxnSpPr/>
      </xdr:nvCxnSpPr>
      <xdr:spPr>
        <a:xfrm flipV="1">
          <a:off x="9639300" y="14731960"/>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109875</xdr:rowOff>
    </xdr:from>
    <xdr:to>
      <xdr:col>46</xdr:col>
      <xdr:colOff>38100</xdr:colOff>
      <xdr:row>86</xdr:row>
      <xdr:rowOff>40025</xdr:rowOff>
    </xdr:to>
    <xdr:sp macro="" textlink="">
      <xdr:nvSpPr>
        <xdr:cNvPr id="358" name="楕円 357"/>
        <xdr:cNvSpPr/>
      </xdr:nvSpPr>
      <xdr:spPr>
        <a:xfrm>
          <a:off x="8699500" y="146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159533</xdr:rowOff>
    </xdr:from>
    <xdr:to>
      <xdr:col>50</xdr:col>
      <xdr:colOff>114300</xdr:colOff>
      <xdr:row>85</xdr:row>
      <xdr:rowOff>160675</xdr:rowOff>
    </xdr:to>
    <xdr:cxnSp macro="">
      <xdr:nvCxnSpPr>
        <xdr:cNvPr id="359" name="直線コネクタ 358"/>
        <xdr:cNvCxnSpPr/>
      </xdr:nvCxnSpPr>
      <xdr:spPr>
        <a:xfrm flipV="1">
          <a:off x="8750300" y="1473278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109829</xdr:rowOff>
    </xdr:from>
    <xdr:to>
      <xdr:col>41</xdr:col>
      <xdr:colOff>101600</xdr:colOff>
      <xdr:row>86</xdr:row>
      <xdr:rowOff>39979</xdr:rowOff>
    </xdr:to>
    <xdr:sp macro="" textlink="">
      <xdr:nvSpPr>
        <xdr:cNvPr id="360" name="楕円 359"/>
        <xdr:cNvSpPr/>
      </xdr:nvSpPr>
      <xdr:spPr>
        <a:xfrm>
          <a:off x="7810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160629</xdr:rowOff>
    </xdr:from>
    <xdr:to>
      <xdr:col>45</xdr:col>
      <xdr:colOff>177800</xdr:colOff>
      <xdr:row>85</xdr:row>
      <xdr:rowOff>160675</xdr:rowOff>
    </xdr:to>
    <xdr:cxnSp macro="">
      <xdr:nvCxnSpPr>
        <xdr:cNvPr id="361" name="直線コネクタ 360"/>
        <xdr:cNvCxnSpPr/>
      </xdr:nvCxnSpPr>
      <xdr:spPr>
        <a:xfrm>
          <a:off x="7861300" y="1473387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110516</xdr:rowOff>
    </xdr:from>
    <xdr:to>
      <xdr:col>36</xdr:col>
      <xdr:colOff>165100</xdr:colOff>
      <xdr:row>86</xdr:row>
      <xdr:rowOff>40666</xdr:rowOff>
    </xdr:to>
    <xdr:sp macro="" textlink="">
      <xdr:nvSpPr>
        <xdr:cNvPr id="362" name="楕円 361"/>
        <xdr:cNvSpPr/>
      </xdr:nvSpPr>
      <xdr:spPr>
        <a:xfrm>
          <a:off x="6921500" y="146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160629</xdr:rowOff>
    </xdr:from>
    <xdr:to>
      <xdr:col>41</xdr:col>
      <xdr:colOff>50800</xdr:colOff>
      <xdr:row>85</xdr:row>
      <xdr:rowOff>161316</xdr:rowOff>
    </xdr:to>
    <xdr:cxnSp macro="">
      <xdr:nvCxnSpPr>
        <xdr:cNvPr id="363" name="直線コネクタ 362"/>
        <xdr:cNvCxnSpPr/>
      </xdr:nvCxnSpPr>
      <xdr:spPr>
        <a:xfrm flipV="1">
          <a:off x="6972300" y="1473387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30010</xdr:rowOff>
    </xdr:from>
    <xdr:ext cx="469744" cy="259045"/>
    <xdr:sp macro="" textlink="">
      <xdr:nvSpPr>
        <xdr:cNvPr id="368" name="n_1mainValue【公営住宅】&#10;一人当たり面積"/>
        <xdr:cNvSpPr txBox="1"/>
      </xdr:nvSpPr>
      <xdr:spPr>
        <a:xfrm>
          <a:off x="9391727" y="1477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31152</xdr:rowOff>
    </xdr:from>
    <xdr:ext cx="469744" cy="259045"/>
    <xdr:sp macro="" textlink="">
      <xdr:nvSpPr>
        <xdr:cNvPr id="369" name="n_2mainValue【公営住宅】&#10;一人当たり面積"/>
        <xdr:cNvSpPr txBox="1"/>
      </xdr:nvSpPr>
      <xdr:spPr>
        <a:xfrm>
          <a:off x="8515427" y="1477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31106</xdr:rowOff>
    </xdr:from>
    <xdr:ext cx="469744" cy="259045"/>
    <xdr:sp macro="" textlink="">
      <xdr:nvSpPr>
        <xdr:cNvPr id="370" name="n_3mainValue【公営住宅】&#10;一人当たり面積"/>
        <xdr:cNvSpPr txBox="1"/>
      </xdr:nvSpPr>
      <xdr:spPr>
        <a:xfrm>
          <a:off x="7626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31793</xdr:rowOff>
    </xdr:from>
    <xdr:ext cx="469744" cy="259045"/>
    <xdr:sp macro="" textlink="">
      <xdr:nvSpPr>
        <xdr:cNvPr id="371" name="n_4mainValue【公営住宅】&#10;一人当たり面積"/>
        <xdr:cNvSpPr txBox="1"/>
      </xdr:nvSpPr>
      <xdr:spPr>
        <a:xfrm>
          <a:off x="6737427" y="1477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79284</xdr:rowOff>
    </xdr:from>
    <xdr:to>
      <xdr:col>24</xdr:col>
      <xdr:colOff>114300</xdr:colOff>
      <xdr:row>107</xdr:row>
      <xdr:rowOff>9434</xdr:rowOff>
    </xdr:to>
    <xdr:sp macro="" textlink="">
      <xdr:nvSpPr>
        <xdr:cNvPr id="413" name="楕円 412"/>
        <xdr:cNvSpPr/>
      </xdr:nvSpPr>
      <xdr:spPr>
        <a:xfrm>
          <a:off x="4584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57711</xdr:rowOff>
    </xdr:from>
    <xdr:ext cx="405111" cy="259045"/>
    <xdr:sp macro="" textlink="">
      <xdr:nvSpPr>
        <xdr:cNvPr id="414" name="【港湾・漁港】&#10;有形固定資産減価償却率該当値テキスト"/>
        <xdr:cNvSpPr txBox="1"/>
      </xdr:nvSpPr>
      <xdr:spPr>
        <a:xfrm>
          <a:off x="4673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51526</xdr:rowOff>
    </xdr:from>
    <xdr:to>
      <xdr:col>20</xdr:col>
      <xdr:colOff>38100</xdr:colOff>
      <xdr:row>106</xdr:row>
      <xdr:rowOff>153126</xdr:rowOff>
    </xdr:to>
    <xdr:sp macro="" textlink="">
      <xdr:nvSpPr>
        <xdr:cNvPr id="415" name="楕円 414"/>
        <xdr:cNvSpPr/>
      </xdr:nvSpPr>
      <xdr:spPr>
        <a:xfrm>
          <a:off x="3746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102326</xdr:rowOff>
    </xdr:from>
    <xdr:to>
      <xdr:col>24</xdr:col>
      <xdr:colOff>63500</xdr:colOff>
      <xdr:row>106</xdr:row>
      <xdr:rowOff>130084</xdr:rowOff>
    </xdr:to>
    <xdr:cxnSp macro="">
      <xdr:nvCxnSpPr>
        <xdr:cNvPr id="416" name="直線コネクタ 415"/>
        <xdr:cNvCxnSpPr/>
      </xdr:nvCxnSpPr>
      <xdr:spPr>
        <a:xfrm>
          <a:off x="3797300" y="182760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18869</xdr:rowOff>
    </xdr:from>
    <xdr:to>
      <xdr:col>15</xdr:col>
      <xdr:colOff>101600</xdr:colOff>
      <xdr:row>106</xdr:row>
      <xdr:rowOff>120469</xdr:rowOff>
    </xdr:to>
    <xdr:sp macro="" textlink="">
      <xdr:nvSpPr>
        <xdr:cNvPr id="417" name="楕円 416"/>
        <xdr:cNvSpPr/>
      </xdr:nvSpPr>
      <xdr:spPr>
        <a:xfrm>
          <a:off x="2857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69669</xdr:rowOff>
    </xdr:from>
    <xdr:to>
      <xdr:col>19</xdr:col>
      <xdr:colOff>177800</xdr:colOff>
      <xdr:row>106</xdr:row>
      <xdr:rowOff>102326</xdr:rowOff>
    </xdr:to>
    <xdr:cxnSp macro="">
      <xdr:nvCxnSpPr>
        <xdr:cNvPr id="418" name="直線コネクタ 417"/>
        <xdr:cNvCxnSpPr/>
      </xdr:nvCxnSpPr>
      <xdr:spPr>
        <a:xfrm>
          <a:off x="2908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156029</xdr:rowOff>
    </xdr:from>
    <xdr:to>
      <xdr:col>10</xdr:col>
      <xdr:colOff>165100</xdr:colOff>
      <xdr:row>106</xdr:row>
      <xdr:rowOff>86179</xdr:rowOff>
    </xdr:to>
    <xdr:sp macro="" textlink="">
      <xdr:nvSpPr>
        <xdr:cNvPr id="419" name="楕円 418"/>
        <xdr:cNvSpPr/>
      </xdr:nvSpPr>
      <xdr:spPr>
        <a:xfrm>
          <a:off x="1968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35379</xdr:rowOff>
    </xdr:from>
    <xdr:to>
      <xdr:col>15</xdr:col>
      <xdr:colOff>50800</xdr:colOff>
      <xdr:row>106</xdr:row>
      <xdr:rowOff>69669</xdr:rowOff>
    </xdr:to>
    <xdr:cxnSp macro="">
      <xdr:nvCxnSpPr>
        <xdr:cNvPr id="420" name="直線コネクタ 419"/>
        <xdr:cNvCxnSpPr/>
      </xdr:nvCxnSpPr>
      <xdr:spPr>
        <a:xfrm>
          <a:off x="2019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121738</xdr:rowOff>
    </xdr:from>
    <xdr:to>
      <xdr:col>6</xdr:col>
      <xdr:colOff>38100</xdr:colOff>
      <xdr:row>106</xdr:row>
      <xdr:rowOff>51888</xdr:rowOff>
    </xdr:to>
    <xdr:sp macro="" textlink="">
      <xdr:nvSpPr>
        <xdr:cNvPr id="421" name="楕円 420"/>
        <xdr:cNvSpPr/>
      </xdr:nvSpPr>
      <xdr:spPr>
        <a:xfrm>
          <a:off x="1079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1088</xdr:rowOff>
    </xdr:from>
    <xdr:to>
      <xdr:col>10</xdr:col>
      <xdr:colOff>114300</xdr:colOff>
      <xdr:row>106</xdr:row>
      <xdr:rowOff>35379</xdr:rowOff>
    </xdr:to>
    <xdr:cxnSp macro="">
      <xdr:nvCxnSpPr>
        <xdr:cNvPr id="422" name="直線コネクタ 421"/>
        <xdr:cNvCxnSpPr/>
      </xdr:nvCxnSpPr>
      <xdr:spPr>
        <a:xfrm>
          <a:off x="1130300" y="181747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144253</xdr:rowOff>
    </xdr:from>
    <xdr:ext cx="405111" cy="259045"/>
    <xdr:sp macro="" textlink="">
      <xdr:nvSpPr>
        <xdr:cNvPr id="427" name="n_1mainValue【港湾・漁港】&#10;有形固定資産減価償却率"/>
        <xdr:cNvSpPr txBox="1"/>
      </xdr:nvSpPr>
      <xdr:spPr>
        <a:xfrm>
          <a:off x="3582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111596</xdr:rowOff>
    </xdr:from>
    <xdr:ext cx="405111" cy="259045"/>
    <xdr:sp macro="" textlink="">
      <xdr:nvSpPr>
        <xdr:cNvPr id="428" name="n_2mainValue【港湾・漁港】&#10;有形固定資産減価償却率"/>
        <xdr:cNvSpPr txBox="1"/>
      </xdr:nvSpPr>
      <xdr:spPr>
        <a:xfrm>
          <a:off x="2705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77306</xdr:rowOff>
    </xdr:from>
    <xdr:ext cx="405111" cy="259045"/>
    <xdr:sp macro="" textlink="">
      <xdr:nvSpPr>
        <xdr:cNvPr id="429" name="n_3mainValue【港湾・漁港】&#10;有形固定資産減価償却率"/>
        <xdr:cNvSpPr txBox="1"/>
      </xdr:nvSpPr>
      <xdr:spPr>
        <a:xfrm>
          <a:off x="1816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43015</xdr:rowOff>
    </xdr:from>
    <xdr:ext cx="405111" cy="259045"/>
    <xdr:sp macro="" textlink="">
      <xdr:nvSpPr>
        <xdr:cNvPr id="430" name="n_4mainValue【港湾・漁港】&#10;有形固定資産減価償却率"/>
        <xdr:cNvSpPr txBox="1"/>
      </xdr:nvSpPr>
      <xdr:spPr>
        <a:xfrm>
          <a:off x="927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57"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7155</xdr:rowOff>
    </xdr:from>
    <xdr:to>
      <xdr:col>55</xdr:col>
      <xdr:colOff>50800</xdr:colOff>
      <xdr:row>106</xdr:row>
      <xdr:rowOff>108755</xdr:rowOff>
    </xdr:to>
    <xdr:sp macro="" textlink="">
      <xdr:nvSpPr>
        <xdr:cNvPr id="468" name="楕円 467"/>
        <xdr:cNvSpPr/>
      </xdr:nvSpPr>
      <xdr:spPr>
        <a:xfrm>
          <a:off x="10426700" y="18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30032</xdr:rowOff>
    </xdr:from>
    <xdr:ext cx="599010" cy="259045"/>
    <xdr:sp macro="" textlink="">
      <xdr:nvSpPr>
        <xdr:cNvPr id="469" name="【港湾・漁港】&#10;一人当たり有形固定資産（償却資産）額該当値テキスト"/>
        <xdr:cNvSpPr txBox="1"/>
      </xdr:nvSpPr>
      <xdr:spPr>
        <a:xfrm>
          <a:off x="10515600" y="180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166346</xdr:rowOff>
    </xdr:from>
    <xdr:to>
      <xdr:col>50</xdr:col>
      <xdr:colOff>165100</xdr:colOff>
      <xdr:row>106</xdr:row>
      <xdr:rowOff>96496</xdr:rowOff>
    </xdr:to>
    <xdr:sp macro="" textlink="">
      <xdr:nvSpPr>
        <xdr:cNvPr id="470" name="楕円 469"/>
        <xdr:cNvSpPr/>
      </xdr:nvSpPr>
      <xdr:spPr>
        <a:xfrm>
          <a:off x="9588500" y="181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45696</xdr:rowOff>
    </xdr:from>
    <xdr:to>
      <xdr:col>55</xdr:col>
      <xdr:colOff>0</xdr:colOff>
      <xdr:row>106</xdr:row>
      <xdr:rowOff>57955</xdr:rowOff>
    </xdr:to>
    <xdr:cxnSp macro="">
      <xdr:nvCxnSpPr>
        <xdr:cNvPr id="471" name="直線コネクタ 470"/>
        <xdr:cNvCxnSpPr/>
      </xdr:nvCxnSpPr>
      <xdr:spPr>
        <a:xfrm>
          <a:off x="9639300" y="18219396"/>
          <a:ext cx="838200" cy="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1189</xdr:rowOff>
    </xdr:from>
    <xdr:to>
      <xdr:col>46</xdr:col>
      <xdr:colOff>38100</xdr:colOff>
      <xdr:row>106</xdr:row>
      <xdr:rowOff>102789</xdr:rowOff>
    </xdr:to>
    <xdr:sp macro="" textlink="">
      <xdr:nvSpPr>
        <xdr:cNvPr id="472" name="楕円 471"/>
        <xdr:cNvSpPr/>
      </xdr:nvSpPr>
      <xdr:spPr>
        <a:xfrm>
          <a:off x="8699500" y="181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45696</xdr:rowOff>
    </xdr:from>
    <xdr:to>
      <xdr:col>50</xdr:col>
      <xdr:colOff>114300</xdr:colOff>
      <xdr:row>106</xdr:row>
      <xdr:rowOff>51989</xdr:rowOff>
    </xdr:to>
    <xdr:cxnSp macro="">
      <xdr:nvCxnSpPr>
        <xdr:cNvPr id="473" name="直線コネクタ 472"/>
        <xdr:cNvCxnSpPr/>
      </xdr:nvCxnSpPr>
      <xdr:spPr>
        <a:xfrm flipV="1">
          <a:off x="8750300" y="18219396"/>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8080</xdr:rowOff>
    </xdr:from>
    <xdr:to>
      <xdr:col>41</xdr:col>
      <xdr:colOff>101600</xdr:colOff>
      <xdr:row>106</xdr:row>
      <xdr:rowOff>109680</xdr:rowOff>
    </xdr:to>
    <xdr:sp macro="" textlink="">
      <xdr:nvSpPr>
        <xdr:cNvPr id="474" name="楕円 473"/>
        <xdr:cNvSpPr/>
      </xdr:nvSpPr>
      <xdr:spPr>
        <a:xfrm>
          <a:off x="7810500" y="181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51989</xdr:rowOff>
    </xdr:from>
    <xdr:to>
      <xdr:col>45</xdr:col>
      <xdr:colOff>177800</xdr:colOff>
      <xdr:row>106</xdr:row>
      <xdr:rowOff>58880</xdr:rowOff>
    </xdr:to>
    <xdr:cxnSp macro="">
      <xdr:nvCxnSpPr>
        <xdr:cNvPr id="475" name="直線コネクタ 474"/>
        <xdr:cNvCxnSpPr/>
      </xdr:nvCxnSpPr>
      <xdr:spPr>
        <a:xfrm flipV="1">
          <a:off x="7861300" y="18225689"/>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13793</xdr:rowOff>
    </xdr:from>
    <xdr:to>
      <xdr:col>36</xdr:col>
      <xdr:colOff>165100</xdr:colOff>
      <xdr:row>106</xdr:row>
      <xdr:rowOff>115393</xdr:rowOff>
    </xdr:to>
    <xdr:sp macro="" textlink="">
      <xdr:nvSpPr>
        <xdr:cNvPr id="476" name="楕円 475"/>
        <xdr:cNvSpPr/>
      </xdr:nvSpPr>
      <xdr:spPr>
        <a:xfrm>
          <a:off x="6921500" y="181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58880</xdr:rowOff>
    </xdr:from>
    <xdr:to>
      <xdr:col>41</xdr:col>
      <xdr:colOff>50800</xdr:colOff>
      <xdr:row>106</xdr:row>
      <xdr:rowOff>64593</xdr:rowOff>
    </xdr:to>
    <xdr:cxnSp macro="">
      <xdr:nvCxnSpPr>
        <xdr:cNvPr id="477" name="直線コネクタ 476"/>
        <xdr:cNvCxnSpPr/>
      </xdr:nvCxnSpPr>
      <xdr:spPr>
        <a:xfrm flipV="1">
          <a:off x="6972300" y="18232580"/>
          <a:ext cx="889000" cy="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78" name="n_1aveValue【港湾・漁港】&#10;一人当たり有形固定資産（償却資産）額"/>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79" name="n_2aveValue【港湾・漁港】&#10;一人当たり有形固定資産（償却資産）額"/>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80" name="n_3aveValue【港湾・漁港】&#10;一人当たり有形固定資産（償却資産）額"/>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81" name="n_4aveValue【港湾・漁港】&#10;一人当たり有形固定資産（償却資産）額"/>
        <xdr:cNvSpPr txBox="1"/>
      </xdr:nvSpPr>
      <xdr:spPr>
        <a:xfrm>
          <a:off x="6672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113023</xdr:rowOff>
    </xdr:from>
    <xdr:ext cx="599010" cy="259045"/>
    <xdr:sp macro="" textlink="">
      <xdr:nvSpPr>
        <xdr:cNvPr id="482" name="n_1mainValue【港湾・漁港】&#10;一人当たり有形固定資産（償却資産）額"/>
        <xdr:cNvSpPr txBox="1"/>
      </xdr:nvSpPr>
      <xdr:spPr>
        <a:xfrm>
          <a:off x="9327095" y="1794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119316</xdr:rowOff>
    </xdr:from>
    <xdr:ext cx="599010" cy="259045"/>
    <xdr:sp macro="" textlink="">
      <xdr:nvSpPr>
        <xdr:cNvPr id="483" name="n_2mainValue【港湾・漁港】&#10;一人当たり有形固定資産（償却資産）額"/>
        <xdr:cNvSpPr txBox="1"/>
      </xdr:nvSpPr>
      <xdr:spPr>
        <a:xfrm>
          <a:off x="8450795" y="179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126207</xdr:rowOff>
    </xdr:from>
    <xdr:ext cx="599010" cy="259045"/>
    <xdr:sp macro="" textlink="">
      <xdr:nvSpPr>
        <xdr:cNvPr id="484" name="n_3mainValue【港湾・漁港】&#10;一人当たり有形固定資産（償却資産）額"/>
        <xdr:cNvSpPr txBox="1"/>
      </xdr:nvSpPr>
      <xdr:spPr>
        <a:xfrm>
          <a:off x="7561795" y="179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131920</xdr:rowOff>
    </xdr:from>
    <xdr:ext cx="599010" cy="259045"/>
    <xdr:sp macro="" textlink="">
      <xdr:nvSpPr>
        <xdr:cNvPr id="485" name="n_4mainValue【港湾・漁港】&#10;一人当たり有形固定資産（償却資産）額"/>
        <xdr:cNvSpPr txBox="1"/>
      </xdr:nvSpPr>
      <xdr:spPr>
        <a:xfrm>
          <a:off x="6672795" y="1796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1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26" name="楕円 525"/>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527" name="【認定こども園・幼稚園・保育所】&#10;有形固定資産減価償却率該当値テキスト"/>
        <xdr:cNvSpPr txBox="1"/>
      </xdr:nvSpPr>
      <xdr:spPr>
        <a:xfrm>
          <a:off x="16357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528" name="楕円 527"/>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99060</xdr:rowOff>
    </xdr:to>
    <xdr:cxnSp macro="">
      <xdr:nvCxnSpPr>
        <xdr:cNvPr id="529" name="直線コネクタ 528"/>
        <xdr:cNvCxnSpPr/>
      </xdr:nvCxnSpPr>
      <xdr:spPr>
        <a:xfrm>
          <a:off x="15481300" y="63950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530" name="楕円 529"/>
        <xdr:cNvSpPr/>
      </xdr:nvSpPr>
      <xdr:spPr>
        <a:xfrm>
          <a:off x="1454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38</xdr:row>
      <xdr:rowOff>17145</xdr:rowOff>
    </xdr:to>
    <xdr:cxnSp macro="">
      <xdr:nvCxnSpPr>
        <xdr:cNvPr id="531" name="直線コネクタ 530"/>
        <xdr:cNvCxnSpPr/>
      </xdr:nvCxnSpPr>
      <xdr:spPr>
        <a:xfrm flipV="1">
          <a:off x="14592300" y="63950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76835</xdr:rowOff>
    </xdr:from>
    <xdr:to>
      <xdr:col>72</xdr:col>
      <xdr:colOff>38100</xdr:colOff>
      <xdr:row>38</xdr:row>
      <xdr:rowOff>6985</xdr:rowOff>
    </xdr:to>
    <xdr:sp macro="" textlink="">
      <xdr:nvSpPr>
        <xdr:cNvPr id="532" name="楕円 531"/>
        <xdr:cNvSpPr/>
      </xdr:nvSpPr>
      <xdr:spPr>
        <a:xfrm>
          <a:off x="13652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127635</xdr:rowOff>
    </xdr:from>
    <xdr:to>
      <xdr:col>76</xdr:col>
      <xdr:colOff>114300</xdr:colOff>
      <xdr:row>38</xdr:row>
      <xdr:rowOff>17145</xdr:rowOff>
    </xdr:to>
    <xdr:cxnSp macro="">
      <xdr:nvCxnSpPr>
        <xdr:cNvPr id="533" name="直線コネクタ 532"/>
        <xdr:cNvCxnSpPr/>
      </xdr:nvCxnSpPr>
      <xdr:spPr>
        <a:xfrm>
          <a:off x="13703300" y="64712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xdr:rowOff>
    </xdr:from>
    <xdr:to>
      <xdr:col>67</xdr:col>
      <xdr:colOff>101600</xdr:colOff>
      <xdr:row>37</xdr:row>
      <xdr:rowOff>117475</xdr:rowOff>
    </xdr:to>
    <xdr:sp macro="" textlink="">
      <xdr:nvSpPr>
        <xdr:cNvPr id="534" name="楕円 533"/>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66675</xdr:rowOff>
    </xdr:from>
    <xdr:to>
      <xdr:col>71</xdr:col>
      <xdr:colOff>177800</xdr:colOff>
      <xdr:row>37</xdr:row>
      <xdr:rowOff>127635</xdr:rowOff>
    </xdr:to>
    <xdr:cxnSp macro="">
      <xdr:nvCxnSpPr>
        <xdr:cNvPr id="535" name="直線コネクタ 534"/>
        <xdr:cNvCxnSpPr/>
      </xdr:nvCxnSpPr>
      <xdr:spPr>
        <a:xfrm>
          <a:off x="12814300" y="64103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6"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8"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39"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118762</xdr:rowOff>
    </xdr:from>
    <xdr:ext cx="405111" cy="259045"/>
    <xdr:sp macro="" textlink="">
      <xdr:nvSpPr>
        <xdr:cNvPr id="540" name="n_1main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59072</xdr:rowOff>
    </xdr:from>
    <xdr:ext cx="405111" cy="259045"/>
    <xdr:sp macro="" textlink="">
      <xdr:nvSpPr>
        <xdr:cNvPr id="541" name="n_2mainValue【認定こども園・幼稚園・保育所】&#10;有形固定資産減価償却率"/>
        <xdr:cNvSpPr txBox="1"/>
      </xdr:nvSpPr>
      <xdr:spPr>
        <a:xfrm>
          <a:off x="14389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42" name="n_3mainValue【認定こども園・幼稚園・保育所】&#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3" name="n_4main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581" name="楕円 580"/>
        <xdr:cNvSpPr/>
      </xdr:nvSpPr>
      <xdr:spPr>
        <a:xfrm>
          <a:off x="22110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43705</xdr:rowOff>
    </xdr:from>
    <xdr:ext cx="469744" cy="259045"/>
    <xdr:sp macro="" textlink="">
      <xdr:nvSpPr>
        <xdr:cNvPr id="582" name="【認定こども園・幼稚園・保育所】&#10;一人当たり面積該当値テキスト"/>
        <xdr:cNvSpPr txBox="1"/>
      </xdr:nvSpPr>
      <xdr:spPr>
        <a:xfrm>
          <a:off x="22199600"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41402</xdr:rowOff>
    </xdr:from>
    <xdr:to>
      <xdr:col>112</xdr:col>
      <xdr:colOff>38100</xdr:colOff>
      <xdr:row>38</xdr:row>
      <xdr:rowOff>143002</xdr:rowOff>
    </xdr:to>
    <xdr:sp macro="" textlink="">
      <xdr:nvSpPr>
        <xdr:cNvPr id="583" name="楕円 582"/>
        <xdr:cNvSpPr/>
      </xdr:nvSpPr>
      <xdr:spPr>
        <a:xfrm>
          <a:off x="21272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71628</xdr:rowOff>
    </xdr:from>
    <xdr:to>
      <xdr:col>116</xdr:col>
      <xdr:colOff>63500</xdr:colOff>
      <xdr:row>38</xdr:row>
      <xdr:rowOff>92202</xdr:rowOff>
    </xdr:to>
    <xdr:cxnSp macro="">
      <xdr:nvCxnSpPr>
        <xdr:cNvPr id="584" name="直線コネクタ 583"/>
        <xdr:cNvCxnSpPr/>
      </xdr:nvCxnSpPr>
      <xdr:spPr>
        <a:xfrm flipV="1">
          <a:off x="21323300" y="658672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109982</xdr:rowOff>
    </xdr:from>
    <xdr:to>
      <xdr:col>107</xdr:col>
      <xdr:colOff>101600</xdr:colOff>
      <xdr:row>39</xdr:row>
      <xdr:rowOff>40132</xdr:rowOff>
    </xdr:to>
    <xdr:sp macro="" textlink="">
      <xdr:nvSpPr>
        <xdr:cNvPr id="585" name="楕円 584"/>
        <xdr:cNvSpPr/>
      </xdr:nvSpPr>
      <xdr:spPr>
        <a:xfrm>
          <a:off x="20383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92202</xdr:rowOff>
    </xdr:from>
    <xdr:to>
      <xdr:col>111</xdr:col>
      <xdr:colOff>177800</xdr:colOff>
      <xdr:row>38</xdr:row>
      <xdr:rowOff>160782</xdr:rowOff>
    </xdr:to>
    <xdr:cxnSp macro="">
      <xdr:nvCxnSpPr>
        <xdr:cNvPr id="586" name="直線コネクタ 585"/>
        <xdr:cNvCxnSpPr/>
      </xdr:nvCxnSpPr>
      <xdr:spPr>
        <a:xfrm flipV="1">
          <a:off x="20434300" y="66073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119126</xdr:rowOff>
    </xdr:from>
    <xdr:to>
      <xdr:col>102</xdr:col>
      <xdr:colOff>165100</xdr:colOff>
      <xdr:row>39</xdr:row>
      <xdr:rowOff>49276</xdr:rowOff>
    </xdr:to>
    <xdr:sp macro="" textlink="">
      <xdr:nvSpPr>
        <xdr:cNvPr id="587" name="楕円 586"/>
        <xdr:cNvSpPr/>
      </xdr:nvSpPr>
      <xdr:spPr>
        <a:xfrm>
          <a:off x="19494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160782</xdr:rowOff>
    </xdr:from>
    <xdr:to>
      <xdr:col>107</xdr:col>
      <xdr:colOff>50800</xdr:colOff>
      <xdr:row>38</xdr:row>
      <xdr:rowOff>169926</xdr:rowOff>
    </xdr:to>
    <xdr:cxnSp macro="">
      <xdr:nvCxnSpPr>
        <xdr:cNvPr id="588" name="直線コネクタ 587"/>
        <xdr:cNvCxnSpPr/>
      </xdr:nvCxnSpPr>
      <xdr:spPr>
        <a:xfrm flipV="1">
          <a:off x="19545300" y="66758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89" name="楕円 588"/>
        <xdr:cNvSpPr/>
      </xdr:nvSpPr>
      <xdr:spPr>
        <a:xfrm>
          <a:off x="18605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169926</xdr:rowOff>
    </xdr:from>
    <xdr:to>
      <xdr:col>102</xdr:col>
      <xdr:colOff>114300</xdr:colOff>
      <xdr:row>39</xdr:row>
      <xdr:rowOff>5334</xdr:rowOff>
    </xdr:to>
    <xdr:cxnSp macro="">
      <xdr:nvCxnSpPr>
        <xdr:cNvPr id="590" name="直線コネクタ 589"/>
        <xdr:cNvCxnSpPr/>
      </xdr:nvCxnSpPr>
      <xdr:spPr>
        <a:xfrm flipV="1">
          <a:off x="18656300" y="66850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159529</xdr:rowOff>
    </xdr:from>
    <xdr:ext cx="469744" cy="259045"/>
    <xdr:sp macro="" textlink="">
      <xdr:nvSpPr>
        <xdr:cNvPr id="595" name="n_1mainValue【認定こども園・幼稚園・保育所】&#10;一人当たり面積"/>
        <xdr:cNvSpPr txBox="1"/>
      </xdr:nvSpPr>
      <xdr:spPr>
        <a:xfrm>
          <a:off x="210757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96" name="n_2main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65803</xdr:rowOff>
    </xdr:from>
    <xdr:ext cx="469744" cy="259045"/>
    <xdr:sp macro="" textlink="">
      <xdr:nvSpPr>
        <xdr:cNvPr id="597" name="n_3mainValue【認定こども園・幼稚園・保育所】&#10;一人当たり面積"/>
        <xdr:cNvSpPr txBox="1"/>
      </xdr:nvSpPr>
      <xdr:spPr>
        <a:xfrm>
          <a:off x="193104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598" name="n_4main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28"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135890</xdr:rowOff>
    </xdr:from>
    <xdr:to>
      <xdr:col>85</xdr:col>
      <xdr:colOff>177800</xdr:colOff>
      <xdr:row>60</xdr:row>
      <xdr:rowOff>66040</xdr:rowOff>
    </xdr:to>
    <xdr:sp macro="" textlink="">
      <xdr:nvSpPr>
        <xdr:cNvPr id="639" name="楕円 638"/>
        <xdr:cNvSpPr/>
      </xdr:nvSpPr>
      <xdr:spPr>
        <a:xfrm>
          <a:off x="16268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158767</xdr:rowOff>
    </xdr:from>
    <xdr:ext cx="405111" cy="259045"/>
    <xdr:sp macro="" textlink="">
      <xdr:nvSpPr>
        <xdr:cNvPr id="640" name="【学校施設】&#10;有形固定資産減価償却率該当値テキスト"/>
        <xdr:cNvSpPr txBox="1"/>
      </xdr:nvSpPr>
      <xdr:spPr>
        <a:xfrm>
          <a:off x="16357600"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641" name="楕円 640"/>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15240</xdr:rowOff>
    </xdr:to>
    <xdr:cxnSp macro="">
      <xdr:nvCxnSpPr>
        <xdr:cNvPr id="642" name="直線コネクタ 641"/>
        <xdr:cNvCxnSpPr/>
      </xdr:nvCxnSpPr>
      <xdr:spPr>
        <a:xfrm>
          <a:off x="15481300" y="10298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3" name="楕円 642"/>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11430</xdr:rowOff>
    </xdr:to>
    <xdr:cxnSp macro="">
      <xdr:nvCxnSpPr>
        <xdr:cNvPr id="644" name="直線コネクタ 643"/>
        <xdr:cNvCxnSpPr/>
      </xdr:nvCxnSpPr>
      <xdr:spPr>
        <a:xfrm>
          <a:off x="14592300" y="1026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645" name="楕円 644"/>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148590</xdr:rowOff>
    </xdr:to>
    <xdr:cxnSp macro="">
      <xdr:nvCxnSpPr>
        <xdr:cNvPr id="646" name="直線コネクタ 645"/>
        <xdr:cNvCxnSpPr/>
      </xdr:nvCxnSpPr>
      <xdr:spPr>
        <a:xfrm>
          <a:off x="13703300" y="10229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46355</xdr:rowOff>
    </xdr:from>
    <xdr:to>
      <xdr:col>67</xdr:col>
      <xdr:colOff>101600</xdr:colOff>
      <xdr:row>59</xdr:row>
      <xdr:rowOff>147955</xdr:rowOff>
    </xdr:to>
    <xdr:sp macro="" textlink="">
      <xdr:nvSpPr>
        <xdr:cNvPr id="647" name="楕円 646"/>
        <xdr:cNvSpPr/>
      </xdr:nvSpPr>
      <xdr:spPr>
        <a:xfrm>
          <a:off x="12763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97155</xdr:rowOff>
    </xdr:from>
    <xdr:to>
      <xdr:col>71</xdr:col>
      <xdr:colOff>177800</xdr:colOff>
      <xdr:row>59</xdr:row>
      <xdr:rowOff>114300</xdr:rowOff>
    </xdr:to>
    <xdr:cxnSp macro="">
      <xdr:nvCxnSpPr>
        <xdr:cNvPr id="648" name="直線コネクタ 647"/>
        <xdr:cNvCxnSpPr/>
      </xdr:nvCxnSpPr>
      <xdr:spPr>
        <a:xfrm>
          <a:off x="12814300" y="102127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0"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1"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653" name="n_1main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4"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655" name="n_3mainValue【学校施設】&#10;有形固定資産減価償却率"/>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6" name="n_4mainValue【学校施設】&#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84455</xdr:rowOff>
    </xdr:from>
    <xdr:to>
      <xdr:col>116</xdr:col>
      <xdr:colOff>114300</xdr:colOff>
      <xdr:row>62</xdr:row>
      <xdr:rowOff>14605</xdr:rowOff>
    </xdr:to>
    <xdr:sp macro="" textlink="">
      <xdr:nvSpPr>
        <xdr:cNvPr id="696" name="楕円 695"/>
        <xdr:cNvSpPr/>
      </xdr:nvSpPr>
      <xdr:spPr>
        <a:xfrm>
          <a:off x="22110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107332</xdr:rowOff>
    </xdr:from>
    <xdr:ext cx="469744" cy="259045"/>
    <xdr:sp macro="" textlink="">
      <xdr:nvSpPr>
        <xdr:cNvPr id="697" name="【学校施設】&#10;一人当たり面積該当値テキスト"/>
        <xdr:cNvSpPr txBox="1"/>
      </xdr:nvSpPr>
      <xdr:spPr>
        <a:xfrm>
          <a:off x="22199600"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39688</xdr:rowOff>
    </xdr:from>
    <xdr:to>
      <xdr:col>112</xdr:col>
      <xdr:colOff>38100</xdr:colOff>
      <xdr:row>61</xdr:row>
      <xdr:rowOff>141288</xdr:rowOff>
    </xdr:to>
    <xdr:sp macro="" textlink="">
      <xdr:nvSpPr>
        <xdr:cNvPr id="698" name="楕円 697"/>
        <xdr:cNvSpPr/>
      </xdr:nvSpPr>
      <xdr:spPr>
        <a:xfrm>
          <a:off x="21272500" y="104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90488</xdr:rowOff>
    </xdr:from>
    <xdr:to>
      <xdr:col>116</xdr:col>
      <xdr:colOff>63500</xdr:colOff>
      <xdr:row>61</xdr:row>
      <xdr:rowOff>135255</xdr:rowOff>
    </xdr:to>
    <xdr:cxnSp macro="">
      <xdr:nvCxnSpPr>
        <xdr:cNvPr id="699" name="直線コネクタ 698"/>
        <xdr:cNvCxnSpPr/>
      </xdr:nvCxnSpPr>
      <xdr:spPr>
        <a:xfrm>
          <a:off x="21323300" y="10548938"/>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47498</xdr:rowOff>
    </xdr:from>
    <xdr:to>
      <xdr:col>107</xdr:col>
      <xdr:colOff>101600</xdr:colOff>
      <xdr:row>61</xdr:row>
      <xdr:rowOff>149098</xdr:rowOff>
    </xdr:to>
    <xdr:sp macro="" textlink="">
      <xdr:nvSpPr>
        <xdr:cNvPr id="700" name="楕円 699"/>
        <xdr:cNvSpPr/>
      </xdr:nvSpPr>
      <xdr:spPr>
        <a:xfrm>
          <a:off x="20383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90488</xdr:rowOff>
    </xdr:from>
    <xdr:to>
      <xdr:col>111</xdr:col>
      <xdr:colOff>177800</xdr:colOff>
      <xdr:row>61</xdr:row>
      <xdr:rowOff>98298</xdr:rowOff>
    </xdr:to>
    <xdr:cxnSp macro="">
      <xdr:nvCxnSpPr>
        <xdr:cNvPr id="701" name="直線コネクタ 700"/>
        <xdr:cNvCxnSpPr/>
      </xdr:nvCxnSpPr>
      <xdr:spPr>
        <a:xfrm flipV="1">
          <a:off x="20434300" y="10548938"/>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702" name="楕円 701"/>
        <xdr:cNvSpPr/>
      </xdr:nvSpPr>
      <xdr:spPr>
        <a:xfrm>
          <a:off x="19494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98298</xdr:rowOff>
    </xdr:from>
    <xdr:to>
      <xdr:col>107</xdr:col>
      <xdr:colOff>50800</xdr:colOff>
      <xdr:row>61</xdr:row>
      <xdr:rowOff>107442</xdr:rowOff>
    </xdr:to>
    <xdr:cxnSp macro="">
      <xdr:nvCxnSpPr>
        <xdr:cNvPr id="703" name="直線コネクタ 702"/>
        <xdr:cNvCxnSpPr/>
      </xdr:nvCxnSpPr>
      <xdr:spPr>
        <a:xfrm flipV="1">
          <a:off x="19545300" y="1055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69024</xdr:rowOff>
    </xdr:from>
    <xdr:to>
      <xdr:col>98</xdr:col>
      <xdr:colOff>38100</xdr:colOff>
      <xdr:row>61</xdr:row>
      <xdr:rowOff>170624</xdr:rowOff>
    </xdr:to>
    <xdr:sp macro="" textlink="">
      <xdr:nvSpPr>
        <xdr:cNvPr id="704" name="楕円 703"/>
        <xdr:cNvSpPr/>
      </xdr:nvSpPr>
      <xdr:spPr>
        <a:xfrm>
          <a:off x="18605500" y="105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107442</xdr:rowOff>
    </xdr:from>
    <xdr:to>
      <xdr:col>102</xdr:col>
      <xdr:colOff>114300</xdr:colOff>
      <xdr:row>61</xdr:row>
      <xdr:rowOff>119824</xdr:rowOff>
    </xdr:to>
    <xdr:cxnSp macro="">
      <xdr:nvCxnSpPr>
        <xdr:cNvPr id="705" name="直線コネクタ 704"/>
        <xdr:cNvCxnSpPr/>
      </xdr:nvCxnSpPr>
      <xdr:spPr>
        <a:xfrm flipV="1">
          <a:off x="18656300" y="10565892"/>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157815</xdr:rowOff>
    </xdr:from>
    <xdr:ext cx="469744" cy="259045"/>
    <xdr:sp macro="" textlink="">
      <xdr:nvSpPr>
        <xdr:cNvPr id="710" name="n_1mainValue【学校施設】&#10;一人当たり面積"/>
        <xdr:cNvSpPr txBox="1"/>
      </xdr:nvSpPr>
      <xdr:spPr>
        <a:xfrm>
          <a:off x="21075727" y="1027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165625</xdr:rowOff>
    </xdr:from>
    <xdr:ext cx="469744" cy="259045"/>
    <xdr:sp macro="" textlink="">
      <xdr:nvSpPr>
        <xdr:cNvPr id="711" name="n_2mainValue【学校施設】&#10;一人当たり面積"/>
        <xdr:cNvSpPr txBox="1"/>
      </xdr:nvSpPr>
      <xdr:spPr>
        <a:xfrm>
          <a:off x="20199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712" name="n_3mainValue【学校施設】&#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15701</xdr:rowOff>
    </xdr:from>
    <xdr:ext cx="469744" cy="259045"/>
    <xdr:sp macro="" textlink="">
      <xdr:nvSpPr>
        <xdr:cNvPr id="713" name="n_4mainValue【学校施設】&#10;一人当たり面積"/>
        <xdr:cNvSpPr txBox="1"/>
      </xdr:nvSpPr>
      <xdr:spPr>
        <a:xfrm>
          <a:off x="18421427" y="103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xdr:rowOff>
    </xdr:from>
    <xdr:to>
      <xdr:col>85</xdr:col>
      <xdr:colOff>177800</xdr:colOff>
      <xdr:row>107</xdr:row>
      <xdr:rowOff>110671</xdr:rowOff>
    </xdr:to>
    <xdr:sp macro="" textlink="">
      <xdr:nvSpPr>
        <xdr:cNvPr id="771" name="楕円 770"/>
        <xdr:cNvSpPr/>
      </xdr:nvSpPr>
      <xdr:spPr>
        <a:xfrm>
          <a:off x="16268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158948</xdr:rowOff>
    </xdr:from>
    <xdr:ext cx="405111" cy="259045"/>
    <xdr:sp macro="" textlink="">
      <xdr:nvSpPr>
        <xdr:cNvPr id="772" name="【公民館】&#10;有形固定資産減価償却率該当値テキスト"/>
        <xdr:cNvSpPr txBox="1"/>
      </xdr:nvSpPr>
      <xdr:spPr>
        <a:xfrm>
          <a:off x="163576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773" name="楕円 772"/>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28848</xdr:rowOff>
    </xdr:from>
    <xdr:to>
      <xdr:col>85</xdr:col>
      <xdr:colOff>127000</xdr:colOff>
      <xdr:row>107</xdr:row>
      <xdr:rowOff>59871</xdr:rowOff>
    </xdr:to>
    <xdr:cxnSp macro="">
      <xdr:nvCxnSpPr>
        <xdr:cNvPr id="774" name="直線コネクタ 773"/>
        <xdr:cNvCxnSpPr/>
      </xdr:nvCxnSpPr>
      <xdr:spPr>
        <a:xfrm>
          <a:off x="15481300" y="1837399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120106</xdr:rowOff>
    </xdr:from>
    <xdr:to>
      <xdr:col>76</xdr:col>
      <xdr:colOff>165100</xdr:colOff>
      <xdr:row>107</xdr:row>
      <xdr:rowOff>50256</xdr:rowOff>
    </xdr:to>
    <xdr:sp macro="" textlink="">
      <xdr:nvSpPr>
        <xdr:cNvPr id="775" name="楕円 774"/>
        <xdr:cNvSpPr/>
      </xdr:nvSpPr>
      <xdr:spPr>
        <a:xfrm>
          <a:off x="14541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170906</xdr:rowOff>
    </xdr:from>
    <xdr:to>
      <xdr:col>81</xdr:col>
      <xdr:colOff>50800</xdr:colOff>
      <xdr:row>107</xdr:row>
      <xdr:rowOff>28848</xdr:rowOff>
    </xdr:to>
    <xdr:cxnSp macro="">
      <xdr:nvCxnSpPr>
        <xdr:cNvPr id="776" name="直線コネクタ 775"/>
        <xdr:cNvCxnSpPr/>
      </xdr:nvCxnSpPr>
      <xdr:spPr>
        <a:xfrm>
          <a:off x="14592300" y="183446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777" name="楕円 776"/>
        <xdr:cNvSpPr/>
      </xdr:nvSpPr>
      <xdr:spPr>
        <a:xfrm>
          <a:off x="1365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141514</xdr:rowOff>
    </xdr:from>
    <xdr:to>
      <xdr:col>76</xdr:col>
      <xdr:colOff>114300</xdr:colOff>
      <xdr:row>106</xdr:row>
      <xdr:rowOff>170906</xdr:rowOff>
    </xdr:to>
    <xdr:cxnSp macro="">
      <xdr:nvCxnSpPr>
        <xdr:cNvPr id="778" name="直線コネクタ 777"/>
        <xdr:cNvCxnSpPr/>
      </xdr:nvCxnSpPr>
      <xdr:spPr>
        <a:xfrm>
          <a:off x="13703300" y="183152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779" name="楕円 778"/>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141514</xdr:rowOff>
    </xdr:to>
    <xdr:cxnSp macro="">
      <xdr:nvCxnSpPr>
        <xdr:cNvPr id="780" name="直線コネクタ 779"/>
        <xdr:cNvCxnSpPr/>
      </xdr:nvCxnSpPr>
      <xdr:spPr>
        <a:xfrm>
          <a:off x="12814300" y="182841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785" name="n_1mainValue【公民館】&#10;有形固定資産減価償却率"/>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41383</xdr:rowOff>
    </xdr:from>
    <xdr:ext cx="405111" cy="259045"/>
    <xdr:sp macro="" textlink="">
      <xdr:nvSpPr>
        <xdr:cNvPr id="786" name="n_2mainValue【公民館】&#10;有形固定資産減価償却率"/>
        <xdr:cNvSpPr txBox="1"/>
      </xdr:nvSpPr>
      <xdr:spPr>
        <a:xfrm>
          <a:off x="14389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787" name="n_3mainValue【公民館】&#10;有形固定資産減価償却率"/>
        <xdr:cNvSpPr txBox="1"/>
      </xdr:nvSpPr>
      <xdr:spPr>
        <a:xfrm>
          <a:off x="13500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788" name="n_4mainValue【公民館】&#10;有形固定資産減価償却率"/>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5806</xdr:rowOff>
    </xdr:from>
    <xdr:to>
      <xdr:col>116</xdr:col>
      <xdr:colOff>114300</xdr:colOff>
      <xdr:row>107</xdr:row>
      <xdr:rowOff>107406</xdr:rowOff>
    </xdr:to>
    <xdr:sp macro="" textlink="">
      <xdr:nvSpPr>
        <xdr:cNvPr id="830" name="楕円 829"/>
        <xdr:cNvSpPr/>
      </xdr:nvSpPr>
      <xdr:spPr>
        <a:xfrm>
          <a:off x="22110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155683</xdr:rowOff>
    </xdr:from>
    <xdr:ext cx="469744" cy="259045"/>
    <xdr:sp macro="" textlink="">
      <xdr:nvSpPr>
        <xdr:cNvPr id="831" name="【公民館】&#10;一人当たり面積該当値テキスト"/>
        <xdr:cNvSpPr txBox="1"/>
      </xdr:nvSpPr>
      <xdr:spPr>
        <a:xfrm>
          <a:off x="22199600"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832" name="楕円 831"/>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56606</xdr:rowOff>
    </xdr:to>
    <xdr:cxnSp macro="">
      <xdr:nvCxnSpPr>
        <xdr:cNvPr id="833" name="直線コネクタ 832"/>
        <xdr:cNvCxnSpPr/>
      </xdr:nvCxnSpPr>
      <xdr:spPr>
        <a:xfrm>
          <a:off x="21323300" y="183772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34" name="楕円 833"/>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38644</xdr:rowOff>
    </xdr:to>
    <xdr:cxnSp macro="">
      <xdr:nvCxnSpPr>
        <xdr:cNvPr id="835" name="直線コネクタ 834"/>
        <xdr:cNvCxnSpPr/>
      </xdr:nvCxnSpPr>
      <xdr:spPr>
        <a:xfrm flipV="1">
          <a:off x="20434300" y="18377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36" name="楕円 835"/>
        <xdr:cNvSpPr/>
      </xdr:nvSpPr>
      <xdr:spPr>
        <a:xfrm>
          <a:off x="19494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43543</xdr:rowOff>
    </xdr:to>
    <xdr:cxnSp macro="">
      <xdr:nvCxnSpPr>
        <xdr:cNvPr id="837" name="直線コネクタ 836"/>
        <xdr:cNvCxnSpPr/>
      </xdr:nvCxnSpPr>
      <xdr:spPr>
        <a:xfrm flipV="1">
          <a:off x="19545300" y="183837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838" name="楕円 837"/>
        <xdr:cNvSpPr/>
      </xdr:nvSpPr>
      <xdr:spPr>
        <a:xfrm>
          <a:off x="18605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43543</xdr:rowOff>
    </xdr:from>
    <xdr:to>
      <xdr:col>102</xdr:col>
      <xdr:colOff>114300</xdr:colOff>
      <xdr:row>107</xdr:row>
      <xdr:rowOff>50074</xdr:rowOff>
    </xdr:to>
    <xdr:cxnSp macro="">
      <xdr:nvCxnSpPr>
        <xdr:cNvPr id="839" name="直線コネクタ 838"/>
        <xdr:cNvCxnSpPr/>
      </xdr:nvCxnSpPr>
      <xdr:spPr>
        <a:xfrm flipV="1">
          <a:off x="18656300" y="183886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844" name="n_1main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45" name="n_2mainValue【公民館】&#10;一人当たり面積"/>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46" name="n_3mainValue【公民館】&#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117401</xdr:rowOff>
    </xdr:from>
    <xdr:ext cx="469744" cy="259045"/>
    <xdr:sp macro="" textlink="">
      <xdr:nvSpPr>
        <xdr:cNvPr id="847" name="n_4mainValue【公民館】&#10;一人当たり面積"/>
        <xdr:cNvSpPr txBox="1"/>
      </xdr:nvSpPr>
      <xdr:spPr>
        <a:xfrm>
          <a:off x="18421427" y="181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類似団体と比較して、特に有形固定資産減価償却率が高くなっている施設は、橋りょう・トンネル、港湾・漁港、公民館である。</a:t>
          </a:r>
          <a:endParaRPr lang="ja-JP" altLang="ja-JP" sz="1400">
            <a:effectLst/>
          </a:endParaRPr>
        </a:p>
        <a:p>
          <a:r>
            <a:rPr kumimoji="1" lang="ja-JP" altLang="ja-JP" sz="1100">
              <a:solidFill>
                <a:schemeClr val="dk1"/>
              </a:solidFill>
              <a:effectLst/>
              <a:latin typeface="+mn-lt"/>
              <a:ea typeface="+mn-ea"/>
              <a:cs typeface="+mn-cs"/>
            </a:rPr>
            <a:t>　橋りょう・トンネルについては、平成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年度から点検を行っており、その結果を受けて、状態の悪いものについては計画的に改修等を行うこととしている。</a:t>
          </a:r>
          <a:endParaRPr lang="ja-JP" altLang="ja-JP" sz="1400">
            <a:effectLst/>
          </a:endParaRPr>
        </a:p>
        <a:p>
          <a:r>
            <a:rPr kumimoji="1" lang="ja-JP" altLang="ja-JP" sz="1100">
              <a:solidFill>
                <a:schemeClr val="dk1"/>
              </a:solidFill>
              <a:effectLst/>
              <a:latin typeface="+mn-lt"/>
              <a:ea typeface="+mn-ea"/>
              <a:cs typeface="+mn-cs"/>
            </a:rPr>
            <a:t>　港湾・漁港については、平成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年度に機能保全計画を策定し、施設の長寿命化を図る保全工事を実施してきているが、類似団体と比較すると有形固定資産減価償却率は高い水準にある。</a:t>
          </a:r>
          <a:endParaRPr lang="ja-JP" altLang="ja-JP" sz="1400">
            <a:effectLst/>
          </a:endParaRPr>
        </a:p>
        <a:p>
          <a:r>
            <a:rPr kumimoji="1" lang="ja-JP" altLang="ja-JP" sz="1100">
              <a:solidFill>
                <a:schemeClr val="dk1"/>
              </a:solidFill>
              <a:effectLst/>
              <a:latin typeface="+mn-lt"/>
              <a:ea typeface="+mn-ea"/>
              <a:cs typeface="+mn-cs"/>
            </a:rPr>
            <a:t>　公民館については、多くの施設について老朽化が進行しており、有形固定資産減価償却率も</a:t>
          </a:r>
          <a:r>
            <a:rPr kumimoji="1" lang="en-US" altLang="ja-JP" sz="1100">
              <a:solidFill>
                <a:schemeClr val="dk1"/>
              </a:solidFill>
              <a:effectLst/>
              <a:latin typeface="+mn-lt"/>
              <a:ea typeface="+mn-ea"/>
              <a:cs typeface="+mn-cs"/>
            </a:rPr>
            <a:t>80.5</a:t>
          </a:r>
          <a:r>
            <a:rPr kumimoji="1" lang="ja-JP" altLang="ja-JP" sz="1100">
              <a:solidFill>
                <a:schemeClr val="dk1"/>
              </a:solidFill>
              <a:effectLst/>
              <a:latin typeface="+mn-lt"/>
              <a:ea typeface="+mn-ea"/>
              <a:cs typeface="+mn-cs"/>
            </a:rPr>
            <a:t>％となっていることから、公共施設等総合管理計画に基づき、移転や建替などを検討していく。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2" name="楕円 71"/>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3827</xdr:rowOff>
    </xdr:from>
    <xdr:ext cx="405111" cy="259045"/>
    <xdr:sp macro="" textlink="">
      <xdr:nvSpPr>
        <xdr:cNvPr id="73" name="【図書館】&#10;有形固定資産減価償却率該当値テキスト"/>
        <xdr:cNvSpPr txBox="1"/>
      </xdr:nvSpPr>
      <xdr:spPr>
        <a:xfrm>
          <a:off x="46736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0</xdr:rowOff>
    </xdr:from>
    <xdr:to>
      <xdr:col>20</xdr:col>
      <xdr:colOff>38100</xdr:colOff>
      <xdr:row>36</xdr:row>
      <xdr:rowOff>101600</xdr:rowOff>
    </xdr:to>
    <xdr:sp macro="" textlink="">
      <xdr:nvSpPr>
        <xdr:cNvPr id="74" name="楕円 73"/>
        <xdr:cNvSpPr/>
      </xdr:nvSpPr>
      <xdr:spPr>
        <a:xfrm>
          <a:off x="3746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50800</xdr:rowOff>
    </xdr:from>
    <xdr:to>
      <xdr:col>24</xdr:col>
      <xdr:colOff>63500</xdr:colOff>
      <xdr:row>36</xdr:row>
      <xdr:rowOff>76200</xdr:rowOff>
    </xdr:to>
    <xdr:cxnSp macro="">
      <xdr:nvCxnSpPr>
        <xdr:cNvPr id="75" name="直線コネクタ 74"/>
        <xdr:cNvCxnSpPr/>
      </xdr:nvCxnSpPr>
      <xdr:spPr>
        <a:xfrm>
          <a:off x="3797300" y="622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146050</xdr:rowOff>
    </xdr:from>
    <xdr:to>
      <xdr:col>15</xdr:col>
      <xdr:colOff>101600</xdr:colOff>
      <xdr:row>36</xdr:row>
      <xdr:rowOff>76200</xdr:rowOff>
    </xdr:to>
    <xdr:sp macro="" textlink="">
      <xdr:nvSpPr>
        <xdr:cNvPr id="76" name="楕円 75"/>
        <xdr:cNvSpPr/>
      </xdr:nvSpPr>
      <xdr:spPr>
        <a:xfrm>
          <a:off x="2857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50800</xdr:rowOff>
    </xdr:to>
    <xdr:cxnSp macro="">
      <xdr:nvCxnSpPr>
        <xdr:cNvPr id="77" name="直線コネクタ 76"/>
        <xdr:cNvCxnSpPr/>
      </xdr:nvCxnSpPr>
      <xdr:spPr>
        <a:xfrm>
          <a:off x="2908300" y="619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8" name="楕円 77"/>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25400</xdr:rowOff>
    </xdr:to>
    <xdr:cxnSp macro="">
      <xdr:nvCxnSpPr>
        <xdr:cNvPr id="79" name="直線コネクタ 78"/>
        <xdr:cNvCxnSpPr/>
      </xdr:nvCxnSpPr>
      <xdr:spPr>
        <a:xfrm>
          <a:off x="20193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95250</xdr:rowOff>
    </xdr:from>
    <xdr:to>
      <xdr:col>6</xdr:col>
      <xdr:colOff>38100</xdr:colOff>
      <xdr:row>36</xdr:row>
      <xdr:rowOff>25400</xdr:rowOff>
    </xdr:to>
    <xdr:sp macro="" textlink="">
      <xdr:nvSpPr>
        <xdr:cNvPr id="80" name="楕円 79"/>
        <xdr:cNvSpPr/>
      </xdr:nvSpPr>
      <xdr:spPr>
        <a:xfrm>
          <a:off x="1079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146050</xdr:rowOff>
    </xdr:from>
    <xdr:to>
      <xdr:col>10</xdr:col>
      <xdr:colOff>114300</xdr:colOff>
      <xdr:row>36</xdr:row>
      <xdr:rowOff>0</xdr:rowOff>
    </xdr:to>
    <xdr:cxnSp macro="">
      <xdr:nvCxnSpPr>
        <xdr:cNvPr id="81" name="直線コネクタ 80"/>
        <xdr:cNvCxnSpPr/>
      </xdr:nvCxnSpPr>
      <xdr:spPr>
        <a:xfrm>
          <a:off x="11303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118127</xdr:rowOff>
    </xdr:from>
    <xdr:ext cx="405111" cy="259045"/>
    <xdr:sp macro="" textlink="">
      <xdr:nvSpPr>
        <xdr:cNvPr id="86" name="n_1mainValue【図書館】&#10;有形固定資産減価償却率"/>
        <xdr:cNvSpPr txBox="1"/>
      </xdr:nvSpPr>
      <xdr:spPr>
        <a:xfrm>
          <a:off x="3582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92727</xdr:rowOff>
    </xdr:from>
    <xdr:ext cx="405111" cy="259045"/>
    <xdr:sp macro="" textlink="">
      <xdr:nvSpPr>
        <xdr:cNvPr id="87" name="n_2mainValue【図書館】&#10;有形固定資産減価償却率"/>
        <xdr:cNvSpPr txBox="1"/>
      </xdr:nvSpPr>
      <xdr:spPr>
        <a:xfrm>
          <a:off x="2705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8" name="n_3main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41927</xdr:rowOff>
    </xdr:from>
    <xdr:ext cx="405111" cy="259045"/>
    <xdr:sp macro="" textlink="">
      <xdr:nvSpPr>
        <xdr:cNvPr id="89" name="n_4mainValue【図書館】&#10;有形固定資産減価償却率"/>
        <xdr:cNvSpPr txBox="1"/>
      </xdr:nvSpPr>
      <xdr:spPr>
        <a:xfrm>
          <a:off x="927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29" name="楕円 128"/>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30"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1" name="楕円 130"/>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167640</xdr:rowOff>
    </xdr:to>
    <xdr:cxnSp macro="">
      <xdr:nvCxnSpPr>
        <xdr:cNvPr id="132" name="直線コネクタ 131"/>
        <xdr:cNvCxnSpPr/>
      </xdr:nvCxnSpPr>
      <xdr:spPr>
        <a:xfrm flipV="1">
          <a:off x="9639300" y="702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33" name="楕円 132"/>
        <xdr:cNvSpPr/>
      </xdr:nvSpPr>
      <xdr:spPr>
        <a:xfrm>
          <a:off x="869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0</xdr:rowOff>
    </xdr:to>
    <xdr:cxnSp macro="">
      <xdr:nvCxnSpPr>
        <xdr:cNvPr id="134" name="直線コネクタ 133"/>
        <xdr:cNvCxnSpPr/>
      </xdr:nvCxnSpPr>
      <xdr:spPr>
        <a:xfrm flipV="1">
          <a:off x="8750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5" name="楕円 134"/>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0</xdr:rowOff>
    </xdr:from>
    <xdr:to>
      <xdr:col>45</xdr:col>
      <xdr:colOff>177800</xdr:colOff>
      <xdr:row>41</xdr:row>
      <xdr:rowOff>3810</xdr:rowOff>
    </xdr:to>
    <xdr:cxnSp macro="">
      <xdr:nvCxnSpPr>
        <xdr:cNvPr id="136" name="直線コネクタ 135"/>
        <xdr:cNvCxnSpPr/>
      </xdr:nvCxnSpPr>
      <xdr:spPr>
        <a:xfrm flipV="1">
          <a:off x="7861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128270</xdr:rowOff>
    </xdr:from>
    <xdr:to>
      <xdr:col>36</xdr:col>
      <xdr:colOff>165100</xdr:colOff>
      <xdr:row>41</xdr:row>
      <xdr:rowOff>58420</xdr:rowOff>
    </xdr:to>
    <xdr:sp macro="" textlink="">
      <xdr:nvSpPr>
        <xdr:cNvPr id="137" name="楕円 136"/>
        <xdr:cNvSpPr/>
      </xdr:nvSpPr>
      <xdr:spPr>
        <a:xfrm>
          <a:off x="692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7620</xdr:rowOff>
    </xdr:to>
    <xdr:cxnSp macro="">
      <xdr:nvCxnSpPr>
        <xdr:cNvPr id="138" name="直線コネクタ 137"/>
        <xdr:cNvCxnSpPr/>
      </xdr:nvCxnSpPr>
      <xdr:spPr>
        <a:xfrm flipV="1">
          <a:off x="6972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3"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41927</xdr:rowOff>
    </xdr:from>
    <xdr:ext cx="469744" cy="259045"/>
    <xdr:sp macro="" textlink="">
      <xdr:nvSpPr>
        <xdr:cNvPr id="144" name="n_2mainValue【図書館】&#10;一人当たり面積"/>
        <xdr:cNvSpPr txBox="1"/>
      </xdr:nvSpPr>
      <xdr:spPr>
        <a:xfrm>
          <a:off x="8515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5" name="n_3mainValue【図書館】&#10;一人当たり面積"/>
        <xdr:cNvSpPr txBox="1"/>
      </xdr:nvSpPr>
      <xdr:spPr>
        <a:xfrm>
          <a:off x="7626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49547</xdr:rowOff>
    </xdr:from>
    <xdr:ext cx="469744" cy="259045"/>
    <xdr:sp macro="" textlink="">
      <xdr:nvSpPr>
        <xdr:cNvPr id="146" name="n_4mainValue【図書館】&#10;一人当たり面積"/>
        <xdr:cNvSpPr txBox="1"/>
      </xdr:nvSpPr>
      <xdr:spPr>
        <a:xfrm>
          <a:off x="6737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87" name="楕円 186"/>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88"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89" name="楕円 188"/>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150495</xdr:rowOff>
    </xdr:from>
    <xdr:to>
      <xdr:col>24</xdr:col>
      <xdr:colOff>63500</xdr:colOff>
      <xdr:row>59</xdr:row>
      <xdr:rowOff>15240</xdr:rowOff>
    </xdr:to>
    <xdr:cxnSp macro="">
      <xdr:nvCxnSpPr>
        <xdr:cNvPr id="190" name="直線コネクタ 189"/>
        <xdr:cNvCxnSpPr/>
      </xdr:nvCxnSpPr>
      <xdr:spPr>
        <a:xfrm>
          <a:off x="3797300" y="10094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91" name="楕円 190"/>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150495</xdr:rowOff>
    </xdr:to>
    <xdr:cxnSp macro="">
      <xdr:nvCxnSpPr>
        <xdr:cNvPr id="192" name="直線コネクタ 191"/>
        <xdr:cNvCxnSpPr/>
      </xdr:nvCxnSpPr>
      <xdr:spPr>
        <a:xfrm>
          <a:off x="2908300" y="10058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93" name="楕円 192"/>
        <xdr:cNvSpPr/>
      </xdr:nvSpPr>
      <xdr:spPr>
        <a:xfrm>
          <a:off x="196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78105</xdr:rowOff>
    </xdr:from>
    <xdr:to>
      <xdr:col>15</xdr:col>
      <xdr:colOff>50800</xdr:colOff>
      <xdr:row>58</xdr:row>
      <xdr:rowOff>114300</xdr:rowOff>
    </xdr:to>
    <xdr:cxnSp macro="">
      <xdr:nvCxnSpPr>
        <xdr:cNvPr id="194" name="直線コネクタ 193"/>
        <xdr:cNvCxnSpPr/>
      </xdr:nvCxnSpPr>
      <xdr:spPr>
        <a:xfrm>
          <a:off x="2019300" y="10022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160655</xdr:rowOff>
    </xdr:from>
    <xdr:to>
      <xdr:col>6</xdr:col>
      <xdr:colOff>38100</xdr:colOff>
      <xdr:row>58</xdr:row>
      <xdr:rowOff>90805</xdr:rowOff>
    </xdr:to>
    <xdr:sp macro="" textlink="">
      <xdr:nvSpPr>
        <xdr:cNvPr id="195" name="楕円 194"/>
        <xdr:cNvSpPr/>
      </xdr:nvSpPr>
      <xdr:spPr>
        <a:xfrm>
          <a:off x="1079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40005</xdr:rowOff>
    </xdr:from>
    <xdr:to>
      <xdr:col>10</xdr:col>
      <xdr:colOff>114300</xdr:colOff>
      <xdr:row>58</xdr:row>
      <xdr:rowOff>78105</xdr:rowOff>
    </xdr:to>
    <xdr:cxnSp macro="">
      <xdr:nvCxnSpPr>
        <xdr:cNvPr id="196" name="直線コネクタ 195"/>
        <xdr:cNvCxnSpPr/>
      </xdr:nvCxnSpPr>
      <xdr:spPr>
        <a:xfrm>
          <a:off x="1130300" y="9984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46372</xdr:rowOff>
    </xdr:from>
    <xdr:ext cx="405111" cy="259045"/>
    <xdr:sp macro="" textlink="">
      <xdr:nvSpPr>
        <xdr:cNvPr id="201" name="n_1mainValue【体育館・プール】&#10;有形固定資産減価償却率"/>
        <xdr:cNvSpPr txBox="1"/>
      </xdr:nvSpPr>
      <xdr:spPr>
        <a:xfrm>
          <a:off x="3582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202" name="n_2mainValue【体育館・プー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203" name="n_3mainValue【体育館・プー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107332</xdr:rowOff>
    </xdr:from>
    <xdr:ext cx="405111" cy="259045"/>
    <xdr:sp macro="" textlink="">
      <xdr:nvSpPr>
        <xdr:cNvPr id="204" name="n_4mainValue【体育館・プール】&#10;有形固定資産減価償却率"/>
        <xdr:cNvSpPr txBox="1"/>
      </xdr:nvSpPr>
      <xdr:spPr>
        <a:xfrm>
          <a:off x="927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150368</xdr:rowOff>
    </xdr:from>
    <xdr:to>
      <xdr:col>55</xdr:col>
      <xdr:colOff>50800</xdr:colOff>
      <xdr:row>62</xdr:row>
      <xdr:rowOff>80518</xdr:rowOff>
    </xdr:to>
    <xdr:sp macro="" textlink="">
      <xdr:nvSpPr>
        <xdr:cNvPr id="242" name="楕円 241"/>
        <xdr:cNvSpPr/>
      </xdr:nvSpPr>
      <xdr:spPr>
        <a:xfrm>
          <a:off x="10426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1795</xdr:rowOff>
    </xdr:from>
    <xdr:ext cx="469744" cy="259045"/>
    <xdr:sp macro="" textlink="">
      <xdr:nvSpPr>
        <xdr:cNvPr id="243" name="【体育館・プール】&#10;一人当たり面積該当値テキスト"/>
        <xdr:cNvSpPr txBox="1"/>
      </xdr:nvSpPr>
      <xdr:spPr>
        <a:xfrm>
          <a:off x="10515600" y="1046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156769</xdr:rowOff>
    </xdr:from>
    <xdr:to>
      <xdr:col>50</xdr:col>
      <xdr:colOff>165100</xdr:colOff>
      <xdr:row>62</xdr:row>
      <xdr:rowOff>86919</xdr:rowOff>
    </xdr:to>
    <xdr:sp macro="" textlink="">
      <xdr:nvSpPr>
        <xdr:cNvPr id="244" name="楕円 243"/>
        <xdr:cNvSpPr/>
      </xdr:nvSpPr>
      <xdr:spPr>
        <a:xfrm>
          <a:off x="9588500" y="106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29718</xdr:rowOff>
    </xdr:from>
    <xdr:to>
      <xdr:col>55</xdr:col>
      <xdr:colOff>0</xdr:colOff>
      <xdr:row>62</xdr:row>
      <xdr:rowOff>36119</xdr:rowOff>
    </xdr:to>
    <xdr:cxnSp macro="">
      <xdr:nvCxnSpPr>
        <xdr:cNvPr id="245" name="直線コネクタ 244"/>
        <xdr:cNvCxnSpPr/>
      </xdr:nvCxnSpPr>
      <xdr:spPr>
        <a:xfrm flipV="1">
          <a:off x="9639300" y="1065961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162255</xdr:rowOff>
    </xdr:from>
    <xdr:to>
      <xdr:col>46</xdr:col>
      <xdr:colOff>38100</xdr:colOff>
      <xdr:row>62</xdr:row>
      <xdr:rowOff>92405</xdr:rowOff>
    </xdr:to>
    <xdr:sp macro="" textlink="">
      <xdr:nvSpPr>
        <xdr:cNvPr id="246" name="楕円 245"/>
        <xdr:cNvSpPr/>
      </xdr:nvSpPr>
      <xdr:spPr>
        <a:xfrm>
          <a:off x="8699500" y="106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36119</xdr:rowOff>
    </xdr:from>
    <xdr:to>
      <xdr:col>50</xdr:col>
      <xdr:colOff>114300</xdr:colOff>
      <xdr:row>62</xdr:row>
      <xdr:rowOff>41605</xdr:rowOff>
    </xdr:to>
    <xdr:cxnSp macro="">
      <xdr:nvCxnSpPr>
        <xdr:cNvPr id="247" name="直線コネクタ 246"/>
        <xdr:cNvCxnSpPr/>
      </xdr:nvCxnSpPr>
      <xdr:spPr>
        <a:xfrm flipV="1">
          <a:off x="8750300" y="1066601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167742</xdr:rowOff>
    </xdr:from>
    <xdr:to>
      <xdr:col>41</xdr:col>
      <xdr:colOff>101600</xdr:colOff>
      <xdr:row>62</xdr:row>
      <xdr:rowOff>97892</xdr:rowOff>
    </xdr:to>
    <xdr:sp macro="" textlink="">
      <xdr:nvSpPr>
        <xdr:cNvPr id="248" name="楕円 247"/>
        <xdr:cNvSpPr/>
      </xdr:nvSpPr>
      <xdr:spPr>
        <a:xfrm>
          <a:off x="7810500" y="106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41605</xdr:rowOff>
    </xdr:from>
    <xdr:to>
      <xdr:col>45</xdr:col>
      <xdr:colOff>177800</xdr:colOff>
      <xdr:row>62</xdr:row>
      <xdr:rowOff>47092</xdr:rowOff>
    </xdr:to>
    <xdr:cxnSp macro="">
      <xdr:nvCxnSpPr>
        <xdr:cNvPr id="249" name="直線コネクタ 248"/>
        <xdr:cNvCxnSpPr/>
      </xdr:nvCxnSpPr>
      <xdr:spPr>
        <a:xfrm flipV="1">
          <a:off x="7861300" y="106715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864</xdr:rowOff>
    </xdr:from>
    <xdr:to>
      <xdr:col>36</xdr:col>
      <xdr:colOff>165100</xdr:colOff>
      <xdr:row>62</xdr:row>
      <xdr:rowOff>102464</xdr:rowOff>
    </xdr:to>
    <xdr:sp macro="" textlink="">
      <xdr:nvSpPr>
        <xdr:cNvPr id="250" name="楕円 249"/>
        <xdr:cNvSpPr/>
      </xdr:nvSpPr>
      <xdr:spPr>
        <a:xfrm>
          <a:off x="692150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47092</xdr:rowOff>
    </xdr:from>
    <xdr:to>
      <xdr:col>41</xdr:col>
      <xdr:colOff>50800</xdr:colOff>
      <xdr:row>62</xdr:row>
      <xdr:rowOff>51664</xdr:rowOff>
    </xdr:to>
    <xdr:cxnSp macro="">
      <xdr:nvCxnSpPr>
        <xdr:cNvPr id="251" name="直線コネクタ 250"/>
        <xdr:cNvCxnSpPr/>
      </xdr:nvCxnSpPr>
      <xdr:spPr>
        <a:xfrm flipV="1">
          <a:off x="6972300" y="10676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103446</xdr:rowOff>
    </xdr:from>
    <xdr:ext cx="469744" cy="259045"/>
    <xdr:sp macro="" textlink="">
      <xdr:nvSpPr>
        <xdr:cNvPr id="256" name="n_1mainValue【体育館・プール】&#10;一人当たり面積"/>
        <xdr:cNvSpPr txBox="1"/>
      </xdr:nvSpPr>
      <xdr:spPr>
        <a:xfrm>
          <a:off x="9391727" y="1039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108932</xdr:rowOff>
    </xdr:from>
    <xdr:ext cx="469744" cy="259045"/>
    <xdr:sp macro="" textlink="">
      <xdr:nvSpPr>
        <xdr:cNvPr id="257" name="n_2mainValue【体育館・プール】&#10;一人当たり面積"/>
        <xdr:cNvSpPr txBox="1"/>
      </xdr:nvSpPr>
      <xdr:spPr>
        <a:xfrm>
          <a:off x="8515427" y="1039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114419</xdr:rowOff>
    </xdr:from>
    <xdr:ext cx="469744" cy="259045"/>
    <xdr:sp macro="" textlink="">
      <xdr:nvSpPr>
        <xdr:cNvPr id="258" name="n_3mainValue【体育館・プール】&#10;一人当たり面積"/>
        <xdr:cNvSpPr txBox="1"/>
      </xdr:nvSpPr>
      <xdr:spPr>
        <a:xfrm>
          <a:off x="7626427" y="104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118991</xdr:rowOff>
    </xdr:from>
    <xdr:ext cx="469744" cy="259045"/>
    <xdr:sp macro="" textlink="">
      <xdr:nvSpPr>
        <xdr:cNvPr id="259" name="n_4mainValue【体育館・プール】&#10;一人当たり面積"/>
        <xdr:cNvSpPr txBox="1"/>
      </xdr:nvSpPr>
      <xdr:spPr>
        <a:xfrm>
          <a:off x="6737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55880</xdr:rowOff>
    </xdr:from>
    <xdr:to>
      <xdr:col>10</xdr:col>
      <xdr:colOff>165100</xdr:colOff>
      <xdr:row>81</xdr:row>
      <xdr:rowOff>157480</xdr:rowOff>
    </xdr:to>
    <xdr:sp macro="" textlink="">
      <xdr:nvSpPr>
        <xdr:cNvPr id="300" name="楕円 299"/>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301" name="楕円 300"/>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106680</xdr:rowOff>
    </xdr:to>
    <xdr:cxnSp macro="">
      <xdr:nvCxnSpPr>
        <xdr:cNvPr id="302" name="直線コネクタ 301"/>
        <xdr:cNvCxnSpPr/>
      </xdr:nvCxnSpPr>
      <xdr:spPr>
        <a:xfrm>
          <a:off x="1130300" y="13914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03"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04"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05"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06"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148607</xdr:rowOff>
    </xdr:from>
    <xdr:ext cx="405111" cy="259045"/>
    <xdr:sp macro="" textlink="">
      <xdr:nvSpPr>
        <xdr:cNvPr id="307" name="n_3mainValue【福祉施設】&#10;有形固定資産減価償却率"/>
        <xdr:cNvSpPr txBox="1"/>
      </xdr:nvSpPr>
      <xdr:spPr>
        <a:xfrm>
          <a:off x="1816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8"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32" name="直線コネクタ 331"/>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3"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4" name="直線コネクタ 33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35"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6" name="直線コネクタ 335"/>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7"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8" name="フローチャート: 判断 337"/>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9" name="フローチャート: 判断 338"/>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0" name="フローチャート: 判断 339"/>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41" name="フローチャート: 判断 340"/>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42" name="フローチャート: 判断 341"/>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54611</xdr:rowOff>
    </xdr:from>
    <xdr:to>
      <xdr:col>41</xdr:col>
      <xdr:colOff>101600</xdr:colOff>
      <xdr:row>86</xdr:row>
      <xdr:rowOff>156211</xdr:rowOff>
    </xdr:to>
    <xdr:sp macro="" textlink="">
      <xdr:nvSpPr>
        <xdr:cNvPr id="348" name="楕円 347"/>
        <xdr:cNvSpPr/>
      </xdr:nvSpPr>
      <xdr:spPr>
        <a:xfrm>
          <a:off x="78105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54611</xdr:rowOff>
    </xdr:from>
    <xdr:to>
      <xdr:col>36</xdr:col>
      <xdr:colOff>165100</xdr:colOff>
      <xdr:row>86</xdr:row>
      <xdr:rowOff>156211</xdr:rowOff>
    </xdr:to>
    <xdr:sp macro="" textlink="">
      <xdr:nvSpPr>
        <xdr:cNvPr id="349" name="楕円 348"/>
        <xdr:cNvSpPr/>
      </xdr:nvSpPr>
      <xdr:spPr>
        <a:xfrm>
          <a:off x="69215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105411</xdr:rowOff>
    </xdr:from>
    <xdr:to>
      <xdr:col>41</xdr:col>
      <xdr:colOff>50800</xdr:colOff>
      <xdr:row>86</xdr:row>
      <xdr:rowOff>105411</xdr:rowOff>
    </xdr:to>
    <xdr:cxnSp macro="">
      <xdr:nvCxnSpPr>
        <xdr:cNvPr id="350" name="直線コネクタ 349"/>
        <xdr:cNvCxnSpPr/>
      </xdr:nvCxnSpPr>
      <xdr:spPr>
        <a:xfrm>
          <a:off x="6972300" y="14850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1"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2"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3"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4"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147338</xdr:rowOff>
    </xdr:from>
    <xdr:ext cx="469744" cy="259045"/>
    <xdr:sp macro="" textlink="">
      <xdr:nvSpPr>
        <xdr:cNvPr id="355" name="n_3mainValue【福祉施設】&#10;一人当たり面積"/>
        <xdr:cNvSpPr txBox="1"/>
      </xdr:nvSpPr>
      <xdr:spPr>
        <a:xfrm>
          <a:off x="7626427" y="148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147338</xdr:rowOff>
    </xdr:from>
    <xdr:ext cx="469744" cy="259045"/>
    <xdr:sp macro="" textlink="">
      <xdr:nvSpPr>
        <xdr:cNvPr id="356" name="n_4mainValue【福祉施設】&#10;一人当たり面積"/>
        <xdr:cNvSpPr txBox="1"/>
      </xdr:nvSpPr>
      <xdr:spPr>
        <a:xfrm>
          <a:off x="6737427" y="148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5"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45720</xdr:rowOff>
    </xdr:from>
    <xdr:to>
      <xdr:col>24</xdr:col>
      <xdr:colOff>114300</xdr:colOff>
      <xdr:row>103</xdr:row>
      <xdr:rowOff>147320</xdr:rowOff>
    </xdr:to>
    <xdr:sp macro="" textlink="">
      <xdr:nvSpPr>
        <xdr:cNvPr id="396" name="楕円 395"/>
        <xdr:cNvSpPr/>
      </xdr:nvSpPr>
      <xdr:spPr>
        <a:xfrm>
          <a:off x="4584700" y="177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68597</xdr:rowOff>
    </xdr:from>
    <xdr:ext cx="405111" cy="259045"/>
    <xdr:sp macro="" textlink="">
      <xdr:nvSpPr>
        <xdr:cNvPr id="397" name="【市民会館】&#10;有形固定資産減価償却率該当値テキスト"/>
        <xdr:cNvSpPr txBox="1"/>
      </xdr:nvSpPr>
      <xdr:spPr>
        <a:xfrm>
          <a:off x="4673600"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19050</xdr:rowOff>
    </xdr:from>
    <xdr:to>
      <xdr:col>20</xdr:col>
      <xdr:colOff>38100</xdr:colOff>
      <xdr:row>103</xdr:row>
      <xdr:rowOff>120650</xdr:rowOff>
    </xdr:to>
    <xdr:sp macro="" textlink="">
      <xdr:nvSpPr>
        <xdr:cNvPr id="398" name="楕円 397"/>
        <xdr:cNvSpPr/>
      </xdr:nvSpPr>
      <xdr:spPr>
        <a:xfrm>
          <a:off x="3746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69850</xdr:rowOff>
    </xdr:from>
    <xdr:to>
      <xdr:col>24</xdr:col>
      <xdr:colOff>63500</xdr:colOff>
      <xdr:row>103</xdr:row>
      <xdr:rowOff>96520</xdr:rowOff>
    </xdr:to>
    <xdr:cxnSp macro="">
      <xdr:nvCxnSpPr>
        <xdr:cNvPr id="399" name="直線コネクタ 398"/>
        <xdr:cNvCxnSpPr/>
      </xdr:nvCxnSpPr>
      <xdr:spPr>
        <a:xfrm>
          <a:off x="3797300" y="17729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165100</xdr:rowOff>
    </xdr:from>
    <xdr:to>
      <xdr:col>15</xdr:col>
      <xdr:colOff>101600</xdr:colOff>
      <xdr:row>103</xdr:row>
      <xdr:rowOff>95250</xdr:rowOff>
    </xdr:to>
    <xdr:sp macro="" textlink="">
      <xdr:nvSpPr>
        <xdr:cNvPr id="400" name="楕円 399"/>
        <xdr:cNvSpPr/>
      </xdr:nvSpPr>
      <xdr:spPr>
        <a:xfrm>
          <a:off x="2857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44450</xdr:rowOff>
    </xdr:from>
    <xdr:to>
      <xdr:col>19</xdr:col>
      <xdr:colOff>177800</xdr:colOff>
      <xdr:row>103</xdr:row>
      <xdr:rowOff>69850</xdr:rowOff>
    </xdr:to>
    <xdr:cxnSp macro="">
      <xdr:nvCxnSpPr>
        <xdr:cNvPr id="401" name="直線コネクタ 400"/>
        <xdr:cNvCxnSpPr/>
      </xdr:nvCxnSpPr>
      <xdr:spPr>
        <a:xfrm>
          <a:off x="2908300" y="1770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138430</xdr:rowOff>
    </xdr:from>
    <xdr:to>
      <xdr:col>10</xdr:col>
      <xdr:colOff>165100</xdr:colOff>
      <xdr:row>103</xdr:row>
      <xdr:rowOff>68580</xdr:rowOff>
    </xdr:to>
    <xdr:sp macro="" textlink="">
      <xdr:nvSpPr>
        <xdr:cNvPr id="402" name="楕円 401"/>
        <xdr:cNvSpPr/>
      </xdr:nvSpPr>
      <xdr:spPr>
        <a:xfrm>
          <a:off x="19685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17780</xdr:rowOff>
    </xdr:from>
    <xdr:to>
      <xdr:col>15</xdr:col>
      <xdr:colOff>50800</xdr:colOff>
      <xdr:row>103</xdr:row>
      <xdr:rowOff>44450</xdr:rowOff>
    </xdr:to>
    <xdr:cxnSp macro="">
      <xdr:nvCxnSpPr>
        <xdr:cNvPr id="403" name="直線コネクタ 402"/>
        <xdr:cNvCxnSpPr/>
      </xdr:nvCxnSpPr>
      <xdr:spPr>
        <a:xfrm>
          <a:off x="2019300" y="17677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111761</xdr:rowOff>
    </xdr:from>
    <xdr:to>
      <xdr:col>6</xdr:col>
      <xdr:colOff>38100</xdr:colOff>
      <xdr:row>103</xdr:row>
      <xdr:rowOff>41911</xdr:rowOff>
    </xdr:to>
    <xdr:sp macro="" textlink="">
      <xdr:nvSpPr>
        <xdr:cNvPr id="404" name="楕円 403"/>
        <xdr:cNvSpPr/>
      </xdr:nvSpPr>
      <xdr:spPr>
        <a:xfrm>
          <a:off x="1079500" y="175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162561</xdr:rowOff>
    </xdr:from>
    <xdr:to>
      <xdr:col>10</xdr:col>
      <xdr:colOff>114300</xdr:colOff>
      <xdr:row>103</xdr:row>
      <xdr:rowOff>17780</xdr:rowOff>
    </xdr:to>
    <xdr:cxnSp macro="">
      <xdr:nvCxnSpPr>
        <xdr:cNvPr id="405" name="直線コネクタ 404"/>
        <xdr:cNvCxnSpPr/>
      </xdr:nvCxnSpPr>
      <xdr:spPr>
        <a:xfrm>
          <a:off x="1130300" y="17650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06"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7"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8"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09" name="n_4aveValue【市民会館】&#10;有形固定資産減価償却率"/>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137177</xdr:rowOff>
    </xdr:from>
    <xdr:ext cx="405111" cy="259045"/>
    <xdr:sp macro="" textlink="">
      <xdr:nvSpPr>
        <xdr:cNvPr id="410" name="n_1mainValue【市民会館】&#10;有形固定資産減価償却率"/>
        <xdr:cNvSpPr txBox="1"/>
      </xdr:nvSpPr>
      <xdr:spPr>
        <a:xfrm>
          <a:off x="35820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111777</xdr:rowOff>
    </xdr:from>
    <xdr:ext cx="405111" cy="259045"/>
    <xdr:sp macro="" textlink="">
      <xdr:nvSpPr>
        <xdr:cNvPr id="411" name="n_2mainValue【市民会館】&#10;有形固定資産減価償却率"/>
        <xdr:cNvSpPr txBox="1"/>
      </xdr:nvSpPr>
      <xdr:spPr>
        <a:xfrm>
          <a:off x="2705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85107</xdr:rowOff>
    </xdr:from>
    <xdr:ext cx="405111" cy="259045"/>
    <xdr:sp macro="" textlink="">
      <xdr:nvSpPr>
        <xdr:cNvPr id="412" name="n_3mainValue【市民会館】&#10;有形固定資産減価償却率"/>
        <xdr:cNvSpPr txBox="1"/>
      </xdr:nvSpPr>
      <xdr:spPr>
        <a:xfrm>
          <a:off x="1816744" y="1740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58438</xdr:rowOff>
    </xdr:from>
    <xdr:ext cx="405111" cy="259045"/>
    <xdr:sp macro="" textlink="">
      <xdr:nvSpPr>
        <xdr:cNvPr id="413" name="n_4mainValue【市民会館】&#10;有形固定資産減価償却率"/>
        <xdr:cNvSpPr txBox="1"/>
      </xdr:nvSpPr>
      <xdr:spPr>
        <a:xfrm>
          <a:off x="9277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7" name="直線コネクタ 436"/>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8"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9" name="直線コネクタ 438"/>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40"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41" name="直線コネクタ 440"/>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42"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3" name="フローチャート: 判断 442"/>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4" name="フローチャート: 判断 443"/>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5" name="フローチャート: 判断 444"/>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6" name="フローチャート: 判断 445"/>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7" name="フローチャート: 判断 446"/>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145414</xdr:rowOff>
    </xdr:from>
    <xdr:to>
      <xdr:col>55</xdr:col>
      <xdr:colOff>50800</xdr:colOff>
      <xdr:row>107</xdr:row>
      <xdr:rowOff>75564</xdr:rowOff>
    </xdr:to>
    <xdr:sp macro="" textlink="">
      <xdr:nvSpPr>
        <xdr:cNvPr id="453" name="楕円 452"/>
        <xdr:cNvSpPr/>
      </xdr:nvSpPr>
      <xdr:spPr>
        <a:xfrm>
          <a:off x="10426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123841</xdr:rowOff>
    </xdr:from>
    <xdr:ext cx="469744" cy="259045"/>
    <xdr:sp macro="" textlink="">
      <xdr:nvSpPr>
        <xdr:cNvPr id="454" name="【市民会館】&#10;一人当たり面積該当値テキスト"/>
        <xdr:cNvSpPr txBox="1"/>
      </xdr:nvSpPr>
      <xdr:spPr>
        <a:xfrm>
          <a:off x="10515600"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55" name="楕円 454"/>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24764</xdr:rowOff>
    </xdr:from>
    <xdr:to>
      <xdr:col>55</xdr:col>
      <xdr:colOff>0</xdr:colOff>
      <xdr:row>107</xdr:row>
      <xdr:rowOff>30480</xdr:rowOff>
    </xdr:to>
    <xdr:cxnSp macro="">
      <xdr:nvCxnSpPr>
        <xdr:cNvPr id="456" name="直線コネクタ 455"/>
        <xdr:cNvCxnSpPr/>
      </xdr:nvCxnSpPr>
      <xdr:spPr>
        <a:xfrm flipV="1">
          <a:off x="9639300" y="183699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457" name="楕円 456"/>
        <xdr:cNvSpPr/>
      </xdr:nvSpPr>
      <xdr:spPr>
        <a:xfrm>
          <a:off x="8699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36195</xdr:rowOff>
    </xdr:to>
    <xdr:cxnSp macro="">
      <xdr:nvCxnSpPr>
        <xdr:cNvPr id="458" name="直線コネクタ 457"/>
        <xdr:cNvCxnSpPr/>
      </xdr:nvCxnSpPr>
      <xdr:spPr>
        <a:xfrm flipV="1">
          <a:off x="8750300" y="1837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160655</xdr:rowOff>
    </xdr:from>
    <xdr:to>
      <xdr:col>41</xdr:col>
      <xdr:colOff>101600</xdr:colOff>
      <xdr:row>107</xdr:row>
      <xdr:rowOff>90805</xdr:rowOff>
    </xdr:to>
    <xdr:sp macro="" textlink="">
      <xdr:nvSpPr>
        <xdr:cNvPr id="459" name="楕円 458"/>
        <xdr:cNvSpPr/>
      </xdr:nvSpPr>
      <xdr:spPr>
        <a:xfrm>
          <a:off x="781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36195</xdr:rowOff>
    </xdr:from>
    <xdr:to>
      <xdr:col>45</xdr:col>
      <xdr:colOff>177800</xdr:colOff>
      <xdr:row>107</xdr:row>
      <xdr:rowOff>40005</xdr:rowOff>
    </xdr:to>
    <xdr:cxnSp macro="">
      <xdr:nvCxnSpPr>
        <xdr:cNvPr id="460" name="直線コネクタ 459"/>
        <xdr:cNvCxnSpPr/>
      </xdr:nvCxnSpPr>
      <xdr:spPr>
        <a:xfrm flipV="1">
          <a:off x="7861300" y="183813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166370</xdr:rowOff>
    </xdr:from>
    <xdr:to>
      <xdr:col>36</xdr:col>
      <xdr:colOff>165100</xdr:colOff>
      <xdr:row>107</xdr:row>
      <xdr:rowOff>96520</xdr:rowOff>
    </xdr:to>
    <xdr:sp macro="" textlink="">
      <xdr:nvSpPr>
        <xdr:cNvPr id="461" name="楕円 460"/>
        <xdr:cNvSpPr/>
      </xdr:nvSpPr>
      <xdr:spPr>
        <a:xfrm>
          <a:off x="6921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40005</xdr:rowOff>
    </xdr:from>
    <xdr:to>
      <xdr:col>41</xdr:col>
      <xdr:colOff>50800</xdr:colOff>
      <xdr:row>107</xdr:row>
      <xdr:rowOff>45720</xdr:rowOff>
    </xdr:to>
    <xdr:cxnSp macro="">
      <xdr:nvCxnSpPr>
        <xdr:cNvPr id="462" name="直線コネクタ 461"/>
        <xdr:cNvCxnSpPr/>
      </xdr:nvCxnSpPr>
      <xdr:spPr>
        <a:xfrm flipV="1">
          <a:off x="6972300" y="18385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63"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64"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5"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6"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67"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78122</xdr:rowOff>
    </xdr:from>
    <xdr:ext cx="469744" cy="259045"/>
    <xdr:sp macro="" textlink="">
      <xdr:nvSpPr>
        <xdr:cNvPr id="468" name="n_2mainValue【市民会館】&#10;一人当たり面積"/>
        <xdr:cNvSpPr txBox="1"/>
      </xdr:nvSpPr>
      <xdr:spPr>
        <a:xfrm>
          <a:off x="8515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81932</xdr:rowOff>
    </xdr:from>
    <xdr:ext cx="469744" cy="259045"/>
    <xdr:sp macro="" textlink="">
      <xdr:nvSpPr>
        <xdr:cNvPr id="469" name="n_3mainValue【市民会館】&#10;一人当たり面積"/>
        <xdr:cNvSpPr txBox="1"/>
      </xdr:nvSpPr>
      <xdr:spPr>
        <a:xfrm>
          <a:off x="7626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87647</xdr:rowOff>
    </xdr:from>
    <xdr:ext cx="469744" cy="259045"/>
    <xdr:sp macro="" textlink="">
      <xdr:nvSpPr>
        <xdr:cNvPr id="470" name="n_4mainValue【市民会館】&#10;一人当たり面積"/>
        <xdr:cNvSpPr txBox="1"/>
      </xdr:nvSpPr>
      <xdr:spPr>
        <a:xfrm>
          <a:off x="6737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85997</xdr:rowOff>
    </xdr:from>
    <xdr:to>
      <xdr:col>85</xdr:col>
      <xdr:colOff>126364</xdr:colOff>
      <xdr:row>42</xdr:row>
      <xdr:rowOff>2722</xdr:rowOff>
    </xdr:to>
    <xdr:cxnSp macro="">
      <xdr:nvCxnSpPr>
        <xdr:cNvPr id="496" name="直線コネクタ 495"/>
        <xdr:cNvCxnSpPr/>
      </xdr:nvCxnSpPr>
      <xdr:spPr>
        <a:xfrm flipV="1">
          <a:off x="16318864" y="5915297"/>
          <a:ext cx="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405111" cy="259045"/>
    <xdr:sp macro="" textlink="">
      <xdr:nvSpPr>
        <xdr:cNvPr id="497" name="【一般廃棄物処理施設】&#10;有形固定資産減価償却率最小値テキスト"/>
        <xdr:cNvSpPr txBox="1"/>
      </xdr:nvSpPr>
      <xdr:spPr>
        <a:xfrm>
          <a:off x="16357600" y="720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98" name="直線コネクタ 497"/>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32674</xdr:rowOff>
    </xdr:from>
    <xdr:ext cx="405111" cy="259045"/>
    <xdr:sp macro="" textlink="">
      <xdr:nvSpPr>
        <xdr:cNvPr id="499" name="【一般廃棄物処理施設】&#10;有形固定資産減価償却率最大値テキスト"/>
        <xdr:cNvSpPr txBox="1"/>
      </xdr:nvSpPr>
      <xdr:spPr>
        <a:xfrm>
          <a:off x="16357600" y="569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85997</xdr:rowOff>
    </xdr:from>
    <xdr:to>
      <xdr:col>86</xdr:col>
      <xdr:colOff>25400</xdr:colOff>
      <xdr:row>34</xdr:row>
      <xdr:rowOff>85997</xdr:rowOff>
    </xdr:to>
    <xdr:cxnSp macro="">
      <xdr:nvCxnSpPr>
        <xdr:cNvPr id="500" name="直線コネクタ 499"/>
        <xdr:cNvCxnSpPr/>
      </xdr:nvCxnSpPr>
      <xdr:spPr>
        <a:xfrm>
          <a:off x="16230600" y="591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01"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02" name="フローチャート: 判断 501"/>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03" name="フローチャート: 判断 502"/>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138067</xdr:rowOff>
    </xdr:from>
    <xdr:to>
      <xdr:col>76</xdr:col>
      <xdr:colOff>165100</xdr:colOff>
      <xdr:row>35</xdr:row>
      <xdr:rowOff>68217</xdr:rowOff>
    </xdr:to>
    <xdr:sp macro="" textlink="">
      <xdr:nvSpPr>
        <xdr:cNvPr id="504" name="フローチャート: 判断 503"/>
        <xdr:cNvSpPr/>
      </xdr:nvSpPr>
      <xdr:spPr>
        <a:xfrm>
          <a:off x="14541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27033</xdr:rowOff>
    </xdr:from>
    <xdr:to>
      <xdr:col>72</xdr:col>
      <xdr:colOff>38100</xdr:colOff>
      <xdr:row>38</xdr:row>
      <xdr:rowOff>128633</xdr:rowOff>
    </xdr:to>
    <xdr:sp macro="" textlink="">
      <xdr:nvSpPr>
        <xdr:cNvPr id="505" name="フローチャート: 判断 504"/>
        <xdr:cNvSpPr/>
      </xdr:nvSpPr>
      <xdr:spPr>
        <a:xfrm>
          <a:off x="13652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06" name="フローチャート: 判断 505"/>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512" name="楕円 511"/>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513" name="【一般廃棄物処理施設】&#10;有形固定資産減価償却率該当値テキスト"/>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514" name="楕円 513"/>
        <xdr:cNvSpPr/>
      </xdr:nvSpPr>
      <xdr:spPr>
        <a:xfrm>
          <a:off x="15430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36</xdr:row>
      <xdr:rowOff>7620</xdr:rowOff>
    </xdr:to>
    <xdr:cxnSp macro="">
      <xdr:nvCxnSpPr>
        <xdr:cNvPr id="515" name="直線コネクタ 514"/>
        <xdr:cNvCxnSpPr/>
      </xdr:nvCxnSpPr>
      <xdr:spPr>
        <a:xfrm>
          <a:off x="15481300" y="6093278"/>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121739</xdr:rowOff>
    </xdr:from>
    <xdr:to>
      <xdr:col>76</xdr:col>
      <xdr:colOff>165100</xdr:colOff>
      <xdr:row>35</xdr:row>
      <xdr:rowOff>51889</xdr:rowOff>
    </xdr:to>
    <xdr:sp macro="" textlink="">
      <xdr:nvSpPr>
        <xdr:cNvPr id="516" name="楕円 515"/>
        <xdr:cNvSpPr/>
      </xdr:nvSpPr>
      <xdr:spPr>
        <a:xfrm>
          <a:off x="14541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1089</xdr:rowOff>
    </xdr:from>
    <xdr:to>
      <xdr:col>81</xdr:col>
      <xdr:colOff>50800</xdr:colOff>
      <xdr:row>35</xdr:row>
      <xdr:rowOff>92528</xdr:rowOff>
    </xdr:to>
    <xdr:cxnSp macro="">
      <xdr:nvCxnSpPr>
        <xdr:cNvPr id="517" name="直線コネクタ 516"/>
        <xdr:cNvCxnSpPr/>
      </xdr:nvCxnSpPr>
      <xdr:spPr>
        <a:xfrm>
          <a:off x="14592300" y="600183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31931</xdr:rowOff>
    </xdr:from>
    <xdr:to>
      <xdr:col>72</xdr:col>
      <xdr:colOff>38100</xdr:colOff>
      <xdr:row>34</xdr:row>
      <xdr:rowOff>133531</xdr:rowOff>
    </xdr:to>
    <xdr:sp macro="" textlink="">
      <xdr:nvSpPr>
        <xdr:cNvPr id="518" name="楕円 517"/>
        <xdr:cNvSpPr/>
      </xdr:nvSpPr>
      <xdr:spPr>
        <a:xfrm>
          <a:off x="13652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82731</xdr:rowOff>
    </xdr:from>
    <xdr:to>
      <xdr:col>76</xdr:col>
      <xdr:colOff>114300</xdr:colOff>
      <xdr:row>35</xdr:row>
      <xdr:rowOff>1089</xdr:rowOff>
    </xdr:to>
    <xdr:cxnSp macro="">
      <xdr:nvCxnSpPr>
        <xdr:cNvPr id="519" name="直線コネクタ 518"/>
        <xdr:cNvCxnSpPr/>
      </xdr:nvCxnSpPr>
      <xdr:spPr>
        <a:xfrm>
          <a:off x="13703300" y="5912031"/>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136434</xdr:rowOff>
    </xdr:from>
    <xdr:to>
      <xdr:col>67</xdr:col>
      <xdr:colOff>101600</xdr:colOff>
      <xdr:row>34</xdr:row>
      <xdr:rowOff>66584</xdr:rowOff>
    </xdr:to>
    <xdr:sp macro="" textlink="">
      <xdr:nvSpPr>
        <xdr:cNvPr id="520" name="楕円 519"/>
        <xdr:cNvSpPr/>
      </xdr:nvSpPr>
      <xdr:spPr>
        <a:xfrm>
          <a:off x="12763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15784</xdr:rowOff>
    </xdr:from>
    <xdr:to>
      <xdr:col>71</xdr:col>
      <xdr:colOff>177800</xdr:colOff>
      <xdr:row>34</xdr:row>
      <xdr:rowOff>82731</xdr:rowOff>
    </xdr:to>
    <xdr:cxnSp macro="">
      <xdr:nvCxnSpPr>
        <xdr:cNvPr id="521" name="直線コネクタ 520"/>
        <xdr:cNvCxnSpPr/>
      </xdr:nvCxnSpPr>
      <xdr:spPr>
        <a:xfrm>
          <a:off x="12814300" y="584508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522" name="n_1aveValue【一般廃棄物処理施設】&#10;有形固定資産減価償却率"/>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59344</xdr:rowOff>
    </xdr:from>
    <xdr:ext cx="405111" cy="259045"/>
    <xdr:sp macro="" textlink="">
      <xdr:nvSpPr>
        <xdr:cNvPr id="523" name="n_2aveValue【一般廃棄物処理施設】&#10;有形固定資産減価償却率"/>
        <xdr:cNvSpPr txBox="1"/>
      </xdr:nvSpPr>
      <xdr:spPr>
        <a:xfrm>
          <a:off x="14389744" y="606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119760</xdr:rowOff>
    </xdr:from>
    <xdr:ext cx="405111" cy="259045"/>
    <xdr:sp macro="" textlink="">
      <xdr:nvSpPr>
        <xdr:cNvPr id="524" name="n_3aveValue【一般廃棄物処理施設】&#10;有形固定資産減価償却率"/>
        <xdr:cNvSpPr txBox="1"/>
      </xdr:nvSpPr>
      <xdr:spPr>
        <a:xfrm>
          <a:off x="13500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131190</xdr:rowOff>
    </xdr:from>
    <xdr:ext cx="405111" cy="259045"/>
    <xdr:sp macro="" textlink="">
      <xdr:nvSpPr>
        <xdr:cNvPr id="525" name="n_4aveValue【一般廃棄物処理施設】&#10;有形固定資産減価償却率"/>
        <xdr:cNvSpPr txBox="1"/>
      </xdr:nvSpPr>
      <xdr:spPr>
        <a:xfrm>
          <a:off x="12611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526" name="n_1mainValue【一般廃棄物処理施設】&#10;有形固定資産減価償却率"/>
        <xdr:cNvSpPr txBox="1"/>
      </xdr:nvSpPr>
      <xdr:spPr>
        <a:xfrm>
          <a:off x="15266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68416</xdr:rowOff>
    </xdr:from>
    <xdr:ext cx="405111" cy="259045"/>
    <xdr:sp macro="" textlink="">
      <xdr:nvSpPr>
        <xdr:cNvPr id="527" name="n_2mainValue【一般廃棄物処理施設】&#10;有形固定資産減価償却率"/>
        <xdr:cNvSpPr txBox="1"/>
      </xdr:nvSpPr>
      <xdr:spPr>
        <a:xfrm>
          <a:off x="14389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150058</xdr:rowOff>
    </xdr:from>
    <xdr:ext cx="405111" cy="259045"/>
    <xdr:sp macro="" textlink="">
      <xdr:nvSpPr>
        <xdr:cNvPr id="528" name="n_3mainValue【一般廃棄物処理施設】&#10;有形固定資産減価償却率"/>
        <xdr:cNvSpPr txBox="1"/>
      </xdr:nvSpPr>
      <xdr:spPr>
        <a:xfrm>
          <a:off x="13500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83111</xdr:rowOff>
    </xdr:from>
    <xdr:ext cx="405111" cy="259045"/>
    <xdr:sp macro="" textlink="">
      <xdr:nvSpPr>
        <xdr:cNvPr id="529" name="n_4mainValue【一般廃棄物処理施設】&#10;有形固定資産減価償却率"/>
        <xdr:cNvSpPr txBox="1"/>
      </xdr:nvSpPr>
      <xdr:spPr>
        <a:xfrm>
          <a:off x="126117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51" name="直線コネクタ 55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3" name="直線コネクタ 55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5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55" name="直線コネクタ 55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56"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57" name="フローチャート: 判断 55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58" name="フローチャート: 判断 55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59" name="フローチャート: 判断 55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60" name="フローチャート: 判断 55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61" name="フローチャート: 判断 560"/>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81226</xdr:rowOff>
    </xdr:from>
    <xdr:to>
      <xdr:col>116</xdr:col>
      <xdr:colOff>114300</xdr:colOff>
      <xdr:row>41</xdr:row>
      <xdr:rowOff>11376</xdr:rowOff>
    </xdr:to>
    <xdr:sp macro="" textlink="">
      <xdr:nvSpPr>
        <xdr:cNvPr id="567" name="楕円 566"/>
        <xdr:cNvSpPr/>
      </xdr:nvSpPr>
      <xdr:spPr>
        <a:xfrm>
          <a:off x="22110700" y="69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59653</xdr:rowOff>
    </xdr:from>
    <xdr:ext cx="534377" cy="259045"/>
    <xdr:sp macro="" textlink="">
      <xdr:nvSpPr>
        <xdr:cNvPr id="568" name="【一般廃棄物処理施設】&#10;一人当たり有形固定資産（償却資産）額該当値テキスト"/>
        <xdr:cNvSpPr txBox="1"/>
      </xdr:nvSpPr>
      <xdr:spPr>
        <a:xfrm>
          <a:off x="22199600" y="69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84776</xdr:rowOff>
    </xdr:from>
    <xdr:to>
      <xdr:col>112</xdr:col>
      <xdr:colOff>38100</xdr:colOff>
      <xdr:row>41</xdr:row>
      <xdr:rowOff>14926</xdr:rowOff>
    </xdr:to>
    <xdr:sp macro="" textlink="">
      <xdr:nvSpPr>
        <xdr:cNvPr id="569" name="楕円 568"/>
        <xdr:cNvSpPr/>
      </xdr:nvSpPr>
      <xdr:spPr>
        <a:xfrm>
          <a:off x="21272500" y="69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132026</xdr:rowOff>
    </xdr:from>
    <xdr:to>
      <xdr:col>116</xdr:col>
      <xdr:colOff>63500</xdr:colOff>
      <xdr:row>40</xdr:row>
      <xdr:rowOff>135576</xdr:rowOff>
    </xdr:to>
    <xdr:cxnSp macro="">
      <xdr:nvCxnSpPr>
        <xdr:cNvPr id="570" name="直線コネクタ 569"/>
        <xdr:cNvCxnSpPr/>
      </xdr:nvCxnSpPr>
      <xdr:spPr>
        <a:xfrm flipV="1">
          <a:off x="21323300" y="6990026"/>
          <a:ext cx="8382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87630</xdr:rowOff>
    </xdr:from>
    <xdr:to>
      <xdr:col>107</xdr:col>
      <xdr:colOff>101600</xdr:colOff>
      <xdr:row>41</xdr:row>
      <xdr:rowOff>17780</xdr:rowOff>
    </xdr:to>
    <xdr:sp macro="" textlink="">
      <xdr:nvSpPr>
        <xdr:cNvPr id="571" name="楕円 570"/>
        <xdr:cNvSpPr/>
      </xdr:nvSpPr>
      <xdr:spPr>
        <a:xfrm>
          <a:off x="203835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135576</xdr:rowOff>
    </xdr:from>
    <xdr:to>
      <xdr:col>111</xdr:col>
      <xdr:colOff>177800</xdr:colOff>
      <xdr:row>40</xdr:row>
      <xdr:rowOff>138430</xdr:rowOff>
    </xdr:to>
    <xdr:cxnSp macro="">
      <xdr:nvCxnSpPr>
        <xdr:cNvPr id="572" name="直線コネクタ 571"/>
        <xdr:cNvCxnSpPr/>
      </xdr:nvCxnSpPr>
      <xdr:spPr>
        <a:xfrm flipV="1">
          <a:off x="20434300" y="6993576"/>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90736</xdr:rowOff>
    </xdr:from>
    <xdr:to>
      <xdr:col>102</xdr:col>
      <xdr:colOff>165100</xdr:colOff>
      <xdr:row>41</xdr:row>
      <xdr:rowOff>20886</xdr:rowOff>
    </xdr:to>
    <xdr:sp macro="" textlink="">
      <xdr:nvSpPr>
        <xdr:cNvPr id="573" name="楕円 572"/>
        <xdr:cNvSpPr/>
      </xdr:nvSpPr>
      <xdr:spPr>
        <a:xfrm>
          <a:off x="19494500" y="69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138430</xdr:rowOff>
    </xdr:from>
    <xdr:to>
      <xdr:col>107</xdr:col>
      <xdr:colOff>50800</xdr:colOff>
      <xdr:row>40</xdr:row>
      <xdr:rowOff>141536</xdr:rowOff>
    </xdr:to>
    <xdr:cxnSp macro="">
      <xdr:nvCxnSpPr>
        <xdr:cNvPr id="574" name="直線コネクタ 573"/>
        <xdr:cNvCxnSpPr/>
      </xdr:nvCxnSpPr>
      <xdr:spPr>
        <a:xfrm flipV="1">
          <a:off x="19545300" y="6996430"/>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102529</xdr:rowOff>
    </xdr:from>
    <xdr:to>
      <xdr:col>98</xdr:col>
      <xdr:colOff>38100</xdr:colOff>
      <xdr:row>41</xdr:row>
      <xdr:rowOff>32679</xdr:rowOff>
    </xdr:to>
    <xdr:sp macro="" textlink="">
      <xdr:nvSpPr>
        <xdr:cNvPr id="575" name="楕円 574"/>
        <xdr:cNvSpPr/>
      </xdr:nvSpPr>
      <xdr:spPr>
        <a:xfrm>
          <a:off x="18605500" y="69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141536</xdr:rowOff>
    </xdr:from>
    <xdr:to>
      <xdr:col>102</xdr:col>
      <xdr:colOff>114300</xdr:colOff>
      <xdr:row>40</xdr:row>
      <xdr:rowOff>153329</xdr:rowOff>
    </xdr:to>
    <xdr:cxnSp macro="">
      <xdr:nvCxnSpPr>
        <xdr:cNvPr id="576" name="直線コネクタ 575"/>
        <xdr:cNvCxnSpPr/>
      </xdr:nvCxnSpPr>
      <xdr:spPr>
        <a:xfrm flipV="1">
          <a:off x="18656300" y="6999536"/>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77"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78"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79"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80"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6053</xdr:rowOff>
    </xdr:from>
    <xdr:ext cx="534377" cy="259045"/>
    <xdr:sp macro="" textlink="">
      <xdr:nvSpPr>
        <xdr:cNvPr id="581" name="n_1mainValue【一般廃棄物処理施設】&#10;一人当たり有形固定資産（償却資産）額"/>
        <xdr:cNvSpPr txBox="1"/>
      </xdr:nvSpPr>
      <xdr:spPr>
        <a:xfrm>
          <a:off x="21043411" y="70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8907</xdr:rowOff>
    </xdr:from>
    <xdr:ext cx="534377" cy="259045"/>
    <xdr:sp macro="" textlink="">
      <xdr:nvSpPr>
        <xdr:cNvPr id="582" name="n_2mainValue【一般廃棄物処理施設】&#10;一人当たり有形固定資産（償却資産）額"/>
        <xdr:cNvSpPr txBox="1"/>
      </xdr:nvSpPr>
      <xdr:spPr>
        <a:xfrm>
          <a:off x="20167111" y="7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12013</xdr:rowOff>
    </xdr:from>
    <xdr:ext cx="534377" cy="259045"/>
    <xdr:sp macro="" textlink="">
      <xdr:nvSpPr>
        <xdr:cNvPr id="583" name="n_3mainValue【一般廃棄物処理施設】&#10;一人当たり有形固定資産（償却資産）額"/>
        <xdr:cNvSpPr txBox="1"/>
      </xdr:nvSpPr>
      <xdr:spPr>
        <a:xfrm>
          <a:off x="19278111" y="70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23806</xdr:rowOff>
    </xdr:from>
    <xdr:ext cx="534377" cy="259045"/>
    <xdr:sp macro="" textlink="">
      <xdr:nvSpPr>
        <xdr:cNvPr id="584" name="n_4mainValue【一般廃棄物処理施設】&#10;一人当たり有形固定資産（償却資産）額"/>
        <xdr:cNvSpPr txBox="1"/>
      </xdr:nvSpPr>
      <xdr:spPr>
        <a:xfrm>
          <a:off x="18389111" y="705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5" name="テキスト ボックス 5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6" name="直線コネクタ 5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7" name="テキスト ボックス 59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8" name="直線コネクタ 5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9" name="テキスト ボックス 5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0" name="直線コネクタ 5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1" name="テキスト ボックス 6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2" name="直線コネクタ 6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3" name="テキスト ボックス 6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4" name="直線コネクタ 6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5" name="テキスト ボックス 6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6" name="直線コネクタ 6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7" name="テキスト ボックス 60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8" name="直線コネクタ 6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10" name="直線コネクタ 609"/>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2" name="直線コネクタ 61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13"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14" name="直線コネクタ 613"/>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15"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16" name="フローチャート: 判断 615"/>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17" name="フローチャート: 判断 616"/>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18" name="フローチャート: 判断 617"/>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19" name="フローチャート: 判断 618"/>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20" name="フローチャート: 判断 619"/>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26" name="楕円 625"/>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627" name="【保健センター・保健所】&#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628" name="楕円 627"/>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57150</xdr:rowOff>
    </xdr:to>
    <xdr:cxnSp macro="">
      <xdr:nvCxnSpPr>
        <xdr:cNvPr id="629" name="直線コネクタ 628"/>
        <xdr:cNvCxnSpPr/>
      </xdr:nvCxnSpPr>
      <xdr:spPr>
        <a:xfrm>
          <a:off x="15481300" y="101367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630" name="楕円 629"/>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21227</xdr:rowOff>
    </xdr:to>
    <xdr:cxnSp macro="">
      <xdr:nvCxnSpPr>
        <xdr:cNvPr id="631" name="直線コネクタ 630"/>
        <xdr:cNvCxnSpPr/>
      </xdr:nvCxnSpPr>
      <xdr:spPr>
        <a:xfrm>
          <a:off x="14592300" y="101008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70031</xdr:rowOff>
    </xdr:from>
    <xdr:to>
      <xdr:col>72</xdr:col>
      <xdr:colOff>38100</xdr:colOff>
      <xdr:row>59</xdr:row>
      <xdr:rowOff>181</xdr:rowOff>
    </xdr:to>
    <xdr:sp macro="" textlink="">
      <xdr:nvSpPr>
        <xdr:cNvPr id="632" name="楕円 631"/>
        <xdr:cNvSpPr/>
      </xdr:nvSpPr>
      <xdr:spPr>
        <a:xfrm>
          <a:off x="13652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120831</xdr:rowOff>
    </xdr:from>
    <xdr:to>
      <xdr:col>76</xdr:col>
      <xdr:colOff>114300</xdr:colOff>
      <xdr:row>58</xdr:row>
      <xdr:rowOff>156754</xdr:rowOff>
    </xdr:to>
    <xdr:cxnSp macro="">
      <xdr:nvCxnSpPr>
        <xdr:cNvPr id="633" name="直線コネクタ 632"/>
        <xdr:cNvCxnSpPr/>
      </xdr:nvCxnSpPr>
      <xdr:spPr>
        <a:xfrm>
          <a:off x="13703300" y="100649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634" name="楕円 633"/>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58</xdr:row>
      <xdr:rowOff>120831</xdr:rowOff>
    </xdr:to>
    <xdr:cxnSp macro="">
      <xdr:nvCxnSpPr>
        <xdr:cNvPr id="635" name="直線コネクタ 634"/>
        <xdr:cNvCxnSpPr/>
      </xdr:nvCxnSpPr>
      <xdr:spPr>
        <a:xfrm>
          <a:off x="12814300" y="100290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36"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37"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38"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39"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640" name="n_1mainValue【保健センター・保健所】&#10;有形固定資産減価償却率"/>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641" name="n_2mainValue【保健センター・保健所】&#10;有形固定資産減価償却率"/>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16708</xdr:rowOff>
    </xdr:from>
    <xdr:ext cx="405111" cy="259045"/>
    <xdr:sp macro="" textlink="">
      <xdr:nvSpPr>
        <xdr:cNvPr id="642" name="n_3mainValue【保健センター・保健所】&#10;有形固定資産減価償却率"/>
        <xdr:cNvSpPr txBox="1"/>
      </xdr:nvSpPr>
      <xdr:spPr>
        <a:xfrm>
          <a:off x="13500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643" name="n_4mainValue【保健センター・保健所】&#10;有形固定資産減価償却率"/>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67" name="直線コネクタ 666"/>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9" name="直線コネクタ 66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0"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1" name="直線コネクタ 670"/>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72"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73" name="フローチャート: 判断 672"/>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74" name="フローチャート: 判断 673"/>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75" name="フローチャート: 判断 674"/>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76" name="フローチャート: 判断 675"/>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77" name="フローチャート: 判断 676"/>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683" name="楕円 682"/>
        <xdr:cNvSpPr/>
      </xdr:nvSpPr>
      <xdr:spPr>
        <a:xfrm>
          <a:off x="22110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36847</xdr:rowOff>
    </xdr:from>
    <xdr:ext cx="469744" cy="259045"/>
    <xdr:sp macro="" textlink="">
      <xdr:nvSpPr>
        <xdr:cNvPr id="684" name="【保健センター・保健所】&#10;一人当たり面積該当値テキスト"/>
        <xdr:cNvSpPr txBox="1"/>
      </xdr:nvSpPr>
      <xdr:spPr>
        <a:xfrm>
          <a:off x="22199600"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685" name="楕円 684"/>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64770</xdr:rowOff>
    </xdr:from>
    <xdr:to>
      <xdr:col>116</xdr:col>
      <xdr:colOff>63500</xdr:colOff>
      <xdr:row>62</xdr:row>
      <xdr:rowOff>72390</xdr:rowOff>
    </xdr:to>
    <xdr:cxnSp macro="">
      <xdr:nvCxnSpPr>
        <xdr:cNvPr id="686" name="直線コネクタ 685"/>
        <xdr:cNvCxnSpPr/>
      </xdr:nvCxnSpPr>
      <xdr:spPr>
        <a:xfrm flipV="1">
          <a:off x="21323300" y="106946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687" name="楕円 686"/>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76200</xdr:rowOff>
    </xdr:to>
    <xdr:cxnSp macro="">
      <xdr:nvCxnSpPr>
        <xdr:cNvPr id="688" name="直線コネクタ 687"/>
        <xdr:cNvCxnSpPr/>
      </xdr:nvCxnSpPr>
      <xdr:spPr>
        <a:xfrm flipV="1">
          <a:off x="20434300" y="1070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689" name="楕円 688"/>
        <xdr:cNvSpPr/>
      </xdr:nvSpPr>
      <xdr:spPr>
        <a:xfrm>
          <a:off x="19494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83820</xdr:rowOff>
    </xdr:to>
    <xdr:cxnSp macro="">
      <xdr:nvCxnSpPr>
        <xdr:cNvPr id="690" name="直線コネクタ 689"/>
        <xdr:cNvCxnSpPr/>
      </xdr:nvCxnSpPr>
      <xdr:spPr>
        <a:xfrm flipV="1">
          <a:off x="19545300" y="1070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91" name="楕円 690"/>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83820</xdr:rowOff>
    </xdr:from>
    <xdr:to>
      <xdr:col>102</xdr:col>
      <xdr:colOff>114300</xdr:colOff>
      <xdr:row>62</xdr:row>
      <xdr:rowOff>91440</xdr:rowOff>
    </xdr:to>
    <xdr:cxnSp macro="">
      <xdr:nvCxnSpPr>
        <xdr:cNvPr id="692" name="直線コネクタ 691"/>
        <xdr:cNvCxnSpPr/>
      </xdr:nvCxnSpPr>
      <xdr:spPr>
        <a:xfrm flipV="1">
          <a:off x="18656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93"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94"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95"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696"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139717</xdr:rowOff>
    </xdr:from>
    <xdr:ext cx="469744" cy="259045"/>
    <xdr:sp macro="" textlink="">
      <xdr:nvSpPr>
        <xdr:cNvPr id="697" name="n_1mainValue【保健センター・保健所】&#10;一人当たり面積"/>
        <xdr:cNvSpPr txBox="1"/>
      </xdr:nvSpPr>
      <xdr:spPr>
        <a:xfrm>
          <a:off x="21075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98" name="n_2main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151147</xdr:rowOff>
    </xdr:from>
    <xdr:ext cx="469744" cy="259045"/>
    <xdr:sp macro="" textlink="">
      <xdr:nvSpPr>
        <xdr:cNvPr id="699" name="n_3mainValue【保健センター・保健所】&#10;一人当たり面積"/>
        <xdr:cNvSpPr txBox="1"/>
      </xdr:nvSpPr>
      <xdr:spPr>
        <a:xfrm>
          <a:off x="19310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700" name="n_4mainValue【保健センター・保健所】&#10;一人当たり面積"/>
        <xdr:cNvSpPr txBox="1"/>
      </xdr:nvSpPr>
      <xdr:spPr>
        <a:xfrm>
          <a:off x="18421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2" name="直線コネクタ 7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3" name="テキスト ボックス 7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4" name="直線コネクタ 7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5" name="テキスト ボックス 7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6" name="直線コネクタ 7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7" name="テキスト ボックス 7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8" name="直線コネクタ 7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9" name="テキスト ボックス 7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0" name="直線コネクタ 7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1" name="テキスト ボックス 7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2" name="直線コネクタ 7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3" name="テキスト ボックス 7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4" name="直線コネクタ 7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26" name="直線コネクタ 725"/>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8" name="直線コネクタ 7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29"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0" name="直線コネクタ 729"/>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31"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2" name="フローチャート: 判断 731"/>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3" name="フローチャート: 判断 732"/>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4" name="フローチャート: 判断 733"/>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35" name="フローチャート: 判断 734"/>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36" name="フローチャート: 判断 735"/>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742" name="楕円 741"/>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743"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145687</xdr:rowOff>
    </xdr:from>
    <xdr:to>
      <xdr:col>81</xdr:col>
      <xdr:colOff>101600</xdr:colOff>
      <xdr:row>80</xdr:row>
      <xdr:rowOff>75837</xdr:rowOff>
    </xdr:to>
    <xdr:sp macro="" textlink="">
      <xdr:nvSpPr>
        <xdr:cNvPr id="744" name="楕円 743"/>
        <xdr:cNvSpPr/>
      </xdr:nvSpPr>
      <xdr:spPr>
        <a:xfrm>
          <a:off x="15430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25037</xdr:rowOff>
    </xdr:to>
    <xdr:cxnSp macro="">
      <xdr:nvCxnSpPr>
        <xdr:cNvPr id="745" name="直線コネクタ 744"/>
        <xdr:cNvCxnSpPr/>
      </xdr:nvCxnSpPr>
      <xdr:spPr>
        <a:xfrm flipV="1">
          <a:off x="15481300" y="13734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95069</xdr:rowOff>
    </xdr:from>
    <xdr:to>
      <xdr:col>76</xdr:col>
      <xdr:colOff>165100</xdr:colOff>
      <xdr:row>80</xdr:row>
      <xdr:rowOff>25219</xdr:rowOff>
    </xdr:to>
    <xdr:sp macro="" textlink="">
      <xdr:nvSpPr>
        <xdr:cNvPr id="746" name="楕円 745"/>
        <xdr:cNvSpPr/>
      </xdr:nvSpPr>
      <xdr:spPr>
        <a:xfrm>
          <a:off x="145415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145869</xdr:rowOff>
    </xdr:from>
    <xdr:to>
      <xdr:col>81</xdr:col>
      <xdr:colOff>50800</xdr:colOff>
      <xdr:row>80</xdr:row>
      <xdr:rowOff>25037</xdr:rowOff>
    </xdr:to>
    <xdr:cxnSp macro="">
      <xdr:nvCxnSpPr>
        <xdr:cNvPr id="747" name="直線コネクタ 746"/>
        <xdr:cNvCxnSpPr/>
      </xdr:nvCxnSpPr>
      <xdr:spPr>
        <a:xfrm>
          <a:off x="14592300" y="136904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129358</xdr:rowOff>
    </xdr:from>
    <xdr:to>
      <xdr:col>72</xdr:col>
      <xdr:colOff>38100</xdr:colOff>
      <xdr:row>80</xdr:row>
      <xdr:rowOff>59508</xdr:rowOff>
    </xdr:to>
    <xdr:sp macro="" textlink="">
      <xdr:nvSpPr>
        <xdr:cNvPr id="748" name="楕円 747"/>
        <xdr:cNvSpPr/>
      </xdr:nvSpPr>
      <xdr:spPr>
        <a:xfrm>
          <a:off x="13652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145869</xdr:rowOff>
    </xdr:from>
    <xdr:to>
      <xdr:col>76</xdr:col>
      <xdr:colOff>114300</xdr:colOff>
      <xdr:row>80</xdr:row>
      <xdr:rowOff>8708</xdr:rowOff>
    </xdr:to>
    <xdr:cxnSp macro="">
      <xdr:nvCxnSpPr>
        <xdr:cNvPr id="749" name="直線コネクタ 748"/>
        <xdr:cNvCxnSpPr/>
      </xdr:nvCxnSpPr>
      <xdr:spPr>
        <a:xfrm flipV="1">
          <a:off x="13703300" y="136904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117929</xdr:rowOff>
    </xdr:from>
    <xdr:to>
      <xdr:col>67</xdr:col>
      <xdr:colOff>101600</xdr:colOff>
      <xdr:row>84</xdr:row>
      <xdr:rowOff>48079</xdr:rowOff>
    </xdr:to>
    <xdr:sp macro="" textlink="">
      <xdr:nvSpPr>
        <xdr:cNvPr id="750" name="楕円 749"/>
        <xdr:cNvSpPr/>
      </xdr:nvSpPr>
      <xdr:spPr>
        <a:xfrm>
          <a:off x="12763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8708</xdr:rowOff>
    </xdr:from>
    <xdr:to>
      <xdr:col>71</xdr:col>
      <xdr:colOff>177800</xdr:colOff>
      <xdr:row>83</xdr:row>
      <xdr:rowOff>168729</xdr:rowOff>
    </xdr:to>
    <xdr:cxnSp macro="">
      <xdr:nvCxnSpPr>
        <xdr:cNvPr id="751" name="直線コネクタ 750"/>
        <xdr:cNvCxnSpPr/>
      </xdr:nvCxnSpPr>
      <xdr:spPr>
        <a:xfrm flipV="1">
          <a:off x="12814300" y="13724708"/>
          <a:ext cx="889000" cy="6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52"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53"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54"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55"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92364</xdr:rowOff>
    </xdr:from>
    <xdr:ext cx="405111" cy="259045"/>
    <xdr:sp macro="" textlink="">
      <xdr:nvSpPr>
        <xdr:cNvPr id="756" name="n_1mainValue【消防施設】&#10;有形固定資産減価償却率"/>
        <xdr:cNvSpPr txBox="1"/>
      </xdr:nvSpPr>
      <xdr:spPr>
        <a:xfrm>
          <a:off x="15266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41746</xdr:rowOff>
    </xdr:from>
    <xdr:ext cx="405111" cy="259045"/>
    <xdr:sp macro="" textlink="">
      <xdr:nvSpPr>
        <xdr:cNvPr id="757" name="n_2mainValue【消防施設】&#10;有形固定資産減価償却率"/>
        <xdr:cNvSpPr txBox="1"/>
      </xdr:nvSpPr>
      <xdr:spPr>
        <a:xfrm>
          <a:off x="1438974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76035</xdr:rowOff>
    </xdr:from>
    <xdr:ext cx="405111" cy="259045"/>
    <xdr:sp macro="" textlink="">
      <xdr:nvSpPr>
        <xdr:cNvPr id="758" name="n_3mainValue【消防施設】&#10;有形固定資産減価償却率"/>
        <xdr:cNvSpPr txBox="1"/>
      </xdr:nvSpPr>
      <xdr:spPr>
        <a:xfrm>
          <a:off x="13500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39206</xdr:rowOff>
    </xdr:from>
    <xdr:ext cx="405111" cy="259045"/>
    <xdr:sp macro="" textlink="">
      <xdr:nvSpPr>
        <xdr:cNvPr id="759" name="n_4mainValue【消防施設】&#10;有形固定資産減価償却率"/>
        <xdr:cNvSpPr txBox="1"/>
      </xdr:nvSpPr>
      <xdr:spPr>
        <a:xfrm>
          <a:off x="12611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1" name="正方形/長方形 7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2" name="正方形/長方形 7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3" name="正方形/長方形 7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4" name="正方形/長方形 7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5" name="正方形/長方形 7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6" name="正方形/長方形 7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7" name="正方形/長方形 7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8" name="テキスト ボックス 7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9" name="直線コネクタ 7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0" name="直線コネクタ 7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1" name="テキスト ボックス 7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2" name="直線コネクタ 7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3" name="テキスト ボックス 7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4" name="直線コネクタ 7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5" name="テキスト ボックス 7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6" name="直線コネクタ 7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7" name="テキスト ボックス 7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1" name="直線コネクタ 780"/>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2"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3" name="直線コネクタ 782"/>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4"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85" name="直線コネクタ 784"/>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86"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87" name="フローチャート: 判断 786"/>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88" name="フローチャート: 判断 787"/>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89" name="フローチャート: 判断 788"/>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0" name="フローチャート: 判断 789"/>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91" name="フローチャート: 判断 790"/>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xdr:rowOff>
    </xdr:from>
    <xdr:to>
      <xdr:col>116</xdr:col>
      <xdr:colOff>114300</xdr:colOff>
      <xdr:row>85</xdr:row>
      <xdr:rowOff>102158</xdr:rowOff>
    </xdr:to>
    <xdr:sp macro="" textlink="">
      <xdr:nvSpPr>
        <xdr:cNvPr id="797" name="楕円 796"/>
        <xdr:cNvSpPr/>
      </xdr:nvSpPr>
      <xdr:spPr>
        <a:xfrm>
          <a:off x="22110700" y="14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23435</xdr:rowOff>
    </xdr:from>
    <xdr:ext cx="469744" cy="259045"/>
    <xdr:sp macro="" textlink="">
      <xdr:nvSpPr>
        <xdr:cNvPr id="798" name="【消防施設】&#10;一人当たり面積該当値テキスト"/>
        <xdr:cNvSpPr txBox="1"/>
      </xdr:nvSpPr>
      <xdr:spPr>
        <a:xfrm>
          <a:off x="22199600" y="144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xdr:rowOff>
    </xdr:from>
    <xdr:to>
      <xdr:col>112</xdr:col>
      <xdr:colOff>38100</xdr:colOff>
      <xdr:row>85</xdr:row>
      <xdr:rowOff>102158</xdr:rowOff>
    </xdr:to>
    <xdr:sp macro="" textlink="">
      <xdr:nvSpPr>
        <xdr:cNvPr id="799" name="楕円 798"/>
        <xdr:cNvSpPr/>
      </xdr:nvSpPr>
      <xdr:spPr>
        <a:xfrm>
          <a:off x="21272500" y="14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51358</xdr:rowOff>
    </xdr:from>
    <xdr:to>
      <xdr:col>116</xdr:col>
      <xdr:colOff>63500</xdr:colOff>
      <xdr:row>85</xdr:row>
      <xdr:rowOff>51358</xdr:rowOff>
    </xdr:to>
    <xdr:cxnSp macro="">
      <xdr:nvCxnSpPr>
        <xdr:cNvPr id="800" name="直線コネクタ 799"/>
        <xdr:cNvCxnSpPr/>
      </xdr:nvCxnSpPr>
      <xdr:spPr>
        <a:xfrm>
          <a:off x="21323300" y="14624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801" name="楕円 800"/>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51358</xdr:rowOff>
    </xdr:from>
    <xdr:to>
      <xdr:col>111</xdr:col>
      <xdr:colOff>177800</xdr:colOff>
      <xdr:row>85</xdr:row>
      <xdr:rowOff>54102</xdr:rowOff>
    </xdr:to>
    <xdr:cxnSp macro="">
      <xdr:nvCxnSpPr>
        <xdr:cNvPr id="802" name="直線コネクタ 801"/>
        <xdr:cNvCxnSpPr/>
      </xdr:nvCxnSpPr>
      <xdr:spPr>
        <a:xfrm flipV="1">
          <a:off x="20434300" y="1462460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145492</xdr:rowOff>
    </xdr:from>
    <xdr:to>
      <xdr:col>102</xdr:col>
      <xdr:colOff>165100</xdr:colOff>
      <xdr:row>85</xdr:row>
      <xdr:rowOff>75642</xdr:rowOff>
    </xdr:to>
    <xdr:sp macro="" textlink="">
      <xdr:nvSpPr>
        <xdr:cNvPr id="803" name="楕円 802"/>
        <xdr:cNvSpPr/>
      </xdr:nvSpPr>
      <xdr:spPr>
        <a:xfrm>
          <a:off x="19494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24842</xdr:rowOff>
    </xdr:from>
    <xdr:to>
      <xdr:col>107</xdr:col>
      <xdr:colOff>50800</xdr:colOff>
      <xdr:row>85</xdr:row>
      <xdr:rowOff>54102</xdr:rowOff>
    </xdr:to>
    <xdr:cxnSp macro="">
      <xdr:nvCxnSpPr>
        <xdr:cNvPr id="804" name="直線コネクタ 803"/>
        <xdr:cNvCxnSpPr/>
      </xdr:nvCxnSpPr>
      <xdr:spPr>
        <a:xfrm>
          <a:off x="19545300" y="14598092"/>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43535</xdr:rowOff>
    </xdr:from>
    <xdr:to>
      <xdr:col>98</xdr:col>
      <xdr:colOff>38100</xdr:colOff>
      <xdr:row>85</xdr:row>
      <xdr:rowOff>145135</xdr:rowOff>
    </xdr:to>
    <xdr:sp macro="" textlink="">
      <xdr:nvSpPr>
        <xdr:cNvPr id="805" name="楕円 804"/>
        <xdr:cNvSpPr/>
      </xdr:nvSpPr>
      <xdr:spPr>
        <a:xfrm>
          <a:off x="18605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24842</xdr:rowOff>
    </xdr:from>
    <xdr:to>
      <xdr:col>102</xdr:col>
      <xdr:colOff>114300</xdr:colOff>
      <xdr:row>85</xdr:row>
      <xdr:rowOff>94335</xdr:rowOff>
    </xdr:to>
    <xdr:cxnSp macro="">
      <xdr:nvCxnSpPr>
        <xdr:cNvPr id="806" name="直線コネクタ 805"/>
        <xdr:cNvCxnSpPr/>
      </xdr:nvCxnSpPr>
      <xdr:spPr>
        <a:xfrm flipV="1">
          <a:off x="18656300" y="14598092"/>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07"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08"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09"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10"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118685</xdr:rowOff>
    </xdr:from>
    <xdr:ext cx="469744" cy="259045"/>
    <xdr:sp macro="" textlink="">
      <xdr:nvSpPr>
        <xdr:cNvPr id="811" name="n_1mainValue【消防施設】&#10;一人当たり面積"/>
        <xdr:cNvSpPr txBox="1"/>
      </xdr:nvSpPr>
      <xdr:spPr>
        <a:xfrm>
          <a:off x="21075727" y="1434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121429</xdr:rowOff>
    </xdr:from>
    <xdr:ext cx="469744" cy="259045"/>
    <xdr:sp macro="" textlink="">
      <xdr:nvSpPr>
        <xdr:cNvPr id="812" name="n_2mainValue【消防施設】&#10;一人当たり面積"/>
        <xdr:cNvSpPr txBox="1"/>
      </xdr:nvSpPr>
      <xdr:spPr>
        <a:xfrm>
          <a:off x="20199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92169</xdr:rowOff>
    </xdr:from>
    <xdr:ext cx="469744" cy="259045"/>
    <xdr:sp macro="" textlink="">
      <xdr:nvSpPr>
        <xdr:cNvPr id="813" name="n_3mainValue【消防施設】&#10;一人当たり面積"/>
        <xdr:cNvSpPr txBox="1"/>
      </xdr:nvSpPr>
      <xdr:spPr>
        <a:xfrm>
          <a:off x="19310427" y="14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136262</xdr:rowOff>
    </xdr:from>
    <xdr:ext cx="469744" cy="259045"/>
    <xdr:sp macro="" textlink="">
      <xdr:nvSpPr>
        <xdr:cNvPr id="814" name="n_4mainValue【消防施設】&#10;一人当たり面積"/>
        <xdr:cNvSpPr txBox="1"/>
      </xdr:nvSpPr>
      <xdr:spPr>
        <a:xfrm>
          <a:off x="18421427" y="1470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6" name="直線コネクタ 8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7" name="テキスト ボックス 82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8" name="直線コネクタ 8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9" name="テキスト ボックス 8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0" name="直線コネクタ 8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1" name="テキスト ボックス 8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2" name="直線コネクタ 8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3" name="テキスト ボックス 8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4" name="直線コネクタ 8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5" name="テキスト ボックス 8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6" name="直線コネクタ 8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7" name="テキスト ボックス 83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40" name="直線コネクタ 839"/>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2" name="直線コネクタ 84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3"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4" name="直線コネクタ 843"/>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5"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6" name="フローチャート: 判断 845"/>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47" name="フローチャート: 判断 846"/>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48" name="フローチャート: 判断 847"/>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49" name="フローチャート: 判断 848"/>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50" name="フローチャート: 判断 849"/>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856" name="楕円 855"/>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857" name="【庁舎】&#10;有形固定資産減価償却率該当値テキスト"/>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858" name="楕円 857"/>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9252</xdr:rowOff>
    </xdr:to>
    <xdr:cxnSp macro="">
      <xdr:nvCxnSpPr>
        <xdr:cNvPr id="859" name="直線コネクタ 858"/>
        <xdr:cNvCxnSpPr/>
      </xdr:nvCxnSpPr>
      <xdr:spPr>
        <a:xfrm>
          <a:off x="15481300" y="179853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134801</xdr:rowOff>
    </xdr:from>
    <xdr:to>
      <xdr:col>76</xdr:col>
      <xdr:colOff>165100</xdr:colOff>
      <xdr:row>105</xdr:row>
      <xdr:rowOff>64951</xdr:rowOff>
    </xdr:to>
    <xdr:sp macro="" textlink="">
      <xdr:nvSpPr>
        <xdr:cNvPr id="860" name="楕円 859"/>
        <xdr:cNvSpPr/>
      </xdr:nvSpPr>
      <xdr:spPr>
        <a:xfrm>
          <a:off x="14541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14151</xdr:rowOff>
    </xdr:to>
    <xdr:cxnSp macro="">
      <xdr:nvCxnSpPr>
        <xdr:cNvPr id="861" name="直線コネクタ 860"/>
        <xdr:cNvCxnSpPr/>
      </xdr:nvCxnSpPr>
      <xdr:spPr>
        <a:xfrm flipV="1">
          <a:off x="14592300" y="1798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62" name="楕円 861"/>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14151</xdr:rowOff>
    </xdr:to>
    <xdr:cxnSp macro="">
      <xdr:nvCxnSpPr>
        <xdr:cNvPr id="863" name="直線コネクタ 862"/>
        <xdr:cNvCxnSpPr/>
      </xdr:nvCxnSpPr>
      <xdr:spPr>
        <a:xfrm>
          <a:off x="13703300" y="179870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864" name="楕円 863"/>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104</xdr:row>
      <xdr:rowOff>156211</xdr:rowOff>
    </xdr:to>
    <xdr:cxnSp macro="">
      <xdr:nvCxnSpPr>
        <xdr:cNvPr id="865" name="直線コネクタ 864"/>
        <xdr:cNvCxnSpPr/>
      </xdr:nvCxnSpPr>
      <xdr:spPr>
        <a:xfrm>
          <a:off x="12814300" y="17964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66"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67"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68"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69"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870" name="n_1mainValue【庁舎】&#10;有形固定資産減価償却率"/>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56078</xdr:rowOff>
    </xdr:from>
    <xdr:ext cx="405111" cy="259045"/>
    <xdr:sp macro="" textlink="">
      <xdr:nvSpPr>
        <xdr:cNvPr id="871" name="n_2mainValue【庁舎】&#10;有形固定資産減価償却率"/>
        <xdr:cNvSpPr txBox="1"/>
      </xdr:nvSpPr>
      <xdr:spPr>
        <a:xfrm>
          <a:off x="14389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72" name="n_3mainValue【庁舎】&#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29227</xdr:rowOff>
    </xdr:from>
    <xdr:ext cx="405111" cy="259045"/>
    <xdr:sp macro="" textlink="">
      <xdr:nvSpPr>
        <xdr:cNvPr id="873" name="n_4mainValue【庁舎】&#10;有形固定資産減価償却率"/>
        <xdr:cNvSpPr txBox="1"/>
      </xdr:nvSpPr>
      <xdr:spPr>
        <a:xfrm>
          <a:off x="12611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4" name="直線コネクタ 8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5" name="テキスト ボックス 8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6" name="直線コネクタ 8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7" name="テキスト ボックス 8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8" name="直線コネクタ 8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9" name="テキスト ボックス 8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0" name="直線コネクタ 8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1" name="テキスト ボックス 8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2" name="直線コネクタ 8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3" name="テキスト ボックス 8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4" name="直線コネクタ 8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5" name="テキスト ボックス 8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99" name="直線コネクタ 898"/>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00"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1" name="直線コネクタ 900"/>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2"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3" name="直線コネクタ 902"/>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04"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05" name="フローチャート: 判断 904"/>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06" name="フローチャート: 判断 905"/>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07" name="フローチャート: 判断 906"/>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08" name="フローチャート: 判断 907"/>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09" name="フローチャート: 判断 908"/>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10705</xdr:rowOff>
    </xdr:from>
    <xdr:to>
      <xdr:col>116</xdr:col>
      <xdr:colOff>114300</xdr:colOff>
      <xdr:row>105</xdr:row>
      <xdr:rowOff>112305</xdr:rowOff>
    </xdr:to>
    <xdr:sp macro="" textlink="">
      <xdr:nvSpPr>
        <xdr:cNvPr id="915" name="楕円 914"/>
        <xdr:cNvSpPr/>
      </xdr:nvSpPr>
      <xdr:spPr>
        <a:xfrm>
          <a:off x="22110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33582</xdr:rowOff>
    </xdr:from>
    <xdr:ext cx="469744" cy="259045"/>
    <xdr:sp macro="" textlink="">
      <xdr:nvSpPr>
        <xdr:cNvPr id="916" name="【庁舎】&#10;一人当たり面積該当値テキスト"/>
        <xdr:cNvSpPr txBox="1"/>
      </xdr:nvSpPr>
      <xdr:spPr>
        <a:xfrm>
          <a:off x="22199600"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917" name="楕円 916"/>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58238</xdr:rowOff>
    </xdr:from>
    <xdr:to>
      <xdr:col>116</xdr:col>
      <xdr:colOff>63500</xdr:colOff>
      <xdr:row>105</xdr:row>
      <xdr:rowOff>61505</xdr:rowOff>
    </xdr:to>
    <xdr:cxnSp macro="">
      <xdr:nvCxnSpPr>
        <xdr:cNvPr id="918" name="直線コネクタ 917"/>
        <xdr:cNvCxnSpPr/>
      </xdr:nvCxnSpPr>
      <xdr:spPr>
        <a:xfrm>
          <a:off x="21323300" y="180604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126637</xdr:rowOff>
    </xdr:from>
    <xdr:to>
      <xdr:col>107</xdr:col>
      <xdr:colOff>101600</xdr:colOff>
      <xdr:row>105</xdr:row>
      <xdr:rowOff>56787</xdr:rowOff>
    </xdr:to>
    <xdr:sp macro="" textlink="">
      <xdr:nvSpPr>
        <xdr:cNvPr id="919" name="楕円 918"/>
        <xdr:cNvSpPr/>
      </xdr:nvSpPr>
      <xdr:spPr>
        <a:xfrm>
          <a:off x="20383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xdr:rowOff>
    </xdr:from>
    <xdr:to>
      <xdr:col>111</xdr:col>
      <xdr:colOff>177800</xdr:colOff>
      <xdr:row>105</xdr:row>
      <xdr:rowOff>58238</xdr:rowOff>
    </xdr:to>
    <xdr:cxnSp macro="">
      <xdr:nvCxnSpPr>
        <xdr:cNvPr id="920" name="直線コネクタ 919"/>
        <xdr:cNvCxnSpPr/>
      </xdr:nvCxnSpPr>
      <xdr:spPr>
        <a:xfrm>
          <a:off x="20434300" y="1800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21" name="楕円 920"/>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5987</xdr:rowOff>
    </xdr:from>
    <xdr:to>
      <xdr:col>107</xdr:col>
      <xdr:colOff>50800</xdr:colOff>
      <xdr:row>105</xdr:row>
      <xdr:rowOff>19050</xdr:rowOff>
    </xdr:to>
    <xdr:cxnSp macro="">
      <xdr:nvCxnSpPr>
        <xdr:cNvPr id="922" name="直線コネクタ 921"/>
        <xdr:cNvCxnSpPr/>
      </xdr:nvCxnSpPr>
      <xdr:spPr>
        <a:xfrm flipV="1">
          <a:off x="19545300" y="18008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95613</xdr:rowOff>
    </xdr:from>
    <xdr:to>
      <xdr:col>98</xdr:col>
      <xdr:colOff>38100</xdr:colOff>
      <xdr:row>105</xdr:row>
      <xdr:rowOff>25763</xdr:rowOff>
    </xdr:to>
    <xdr:sp macro="" textlink="">
      <xdr:nvSpPr>
        <xdr:cNvPr id="923" name="楕円 922"/>
        <xdr:cNvSpPr/>
      </xdr:nvSpPr>
      <xdr:spPr>
        <a:xfrm>
          <a:off x="18605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146413</xdr:rowOff>
    </xdr:from>
    <xdr:to>
      <xdr:col>102</xdr:col>
      <xdr:colOff>114300</xdr:colOff>
      <xdr:row>105</xdr:row>
      <xdr:rowOff>19050</xdr:rowOff>
    </xdr:to>
    <xdr:cxnSp macro="">
      <xdr:nvCxnSpPr>
        <xdr:cNvPr id="924" name="直線コネクタ 923"/>
        <xdr:cNvCxnSpPr/>
      </xdr:nvCxnSpPr>
      <xdr:spPr>
        <a:xfrm>
          <a:off x="18656300" y="179772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25"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26"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27"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28"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929"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73314</xdr:rowOff>
    </xdr:from>
    <xdr:ext cx="469744" cy="259045"/>
    <xdr:sp macro="" textlink="">
      <xdr:nvSpPr>
        <xdr:cNvPr id="930" name="n_2mainValue【庁舎】&#10;一人当たり面積"/>
        <xdr:cNvSpPr txBox="1"/>
      </xdr:nvSpPr>
      <xdr:spPr>
        <a:xfrm>
          <a:off x="20199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931" name="n_3mainValue【庁舎】&#10;一人当たり面積"/>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42290</xdr:rowOff>
    </xdr:from>
    <xdr:ext cx="469744" cy="259045"/>
    <xdr:sp macro="" textlink="">
      <xdr:nvSpPr>
        <xdr:cNvPr id="932" name="n_4mainValue【庁舎】&#10;一人当たり面積"/>
        <xdr:cNvSpPr txBox="1"/>
      </xdr:nvSpPr>
      <xdr:spPr>
        <a:xfrm>
          <a:off x="18421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体育館・プールについては、取得価額等の大部分を占めるながと総合体育館が平成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年度建設で、残存価格が残っていることから、類似団体と比べて有形固定資産減価償却率が低くなっている。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一般廃棄物処理施設については、老朽化が進んでいた可燃ごみ焼却施設を萩市と共同で平成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建設を行ったこと、また、跡地に新たにプラスチック製容器包装類と紙製容器包装類を分別・資源化するためのリサイクル施設を建設したことから、類似団体と比べて有形固定資産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消防施設についても、平成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年度に消防庁舎の建て替えが完了し、有形固定資産減価償却率が平成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年度から大きく下がっている。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個人所得割や法人税割の減等により、基準財政収入額は減少したものの、指数は前年度から増減がなく、類似団体平均値を下回っている状況である。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今後も、人口減少、少子高齢化の進行による市税等の収入減が予想される中で、長門市経営改革プランに基づき、歳入規模・構造に見合った歳出構造への転換に努める。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物件費等の増により、経常経費充当一般財源が増加し、地方税の減等により、経常一般財源歳入額が減少したものの、臨時財政対策債を発行したことにより、比率は前年度と比較して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％改善し、類似団体平均値を下回っている。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今後も、歳出の適正化と歳入の確保に努める。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104684</xdr:rowOff>
    </xdr:from>
    <xdr:to>
      <xdr:col>23</xdr:col>
      <xdr:colOff>133350</xdr:colOff>
      <xdr:row>60</xdr:row>
      <xdr:rowOff>108131</xdr:rowOff>
    </xdr:to>
    <xdr:cxnSp macro="">
      <xdr:nvCxnSpPr>
        <xdr:cNvPr id="134" name="直線コネクタ 133"/>
        <xdr:cNvCxnSpPr/>
      </xdr:nvCxnSpPr>
      <xdr:spPr>
        <a:xfrm flipV="1">
          <a:off x="4114800" y="103916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84001</xdr:rowOff>
    </xdr:from>
    <xdr:to>
      <xdr:col>19</xdr:col>
      <xdr:colOff>133350</xdr:colOff>
      <xdr:row>60</xdr:row>
      <xdr:rowOff>108131</xdr:rowOff>
    </xdr:to>
    <xdr:cxnSp macro="">
      <xdr:nvCxnSpPr>
        <xdr:cNvPr id="137" name="直線コネクタ 136"/>
        <xdr:cNvCxnSpPr/>
      </xdr:nvCxnSpPr>
      <xdr:spPr>
        <a:xfrm>
          <a:off x="3225800" y="103710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141696</xdr:rowOff>
    </xdr:from>
    <xdr:to>
      <xdr:col>15</xdr:col>
      <xdr:colOff>82550</xdr:colOff>
      <xdr:row>60</xdr:row>
      <xdr:rowOff>84001</xdr:rowOff>
    </xdr:to>
    <xdr:cxnSp macro="">
      <xdr:nvCxnSpPr>
        <xdr:cNvPr id="140" name="直線コネクタ 139"/>
        <xdr:cNvCxnSpPr/>
      </xdr:nvCxnSpPr>
      <xdr:spPr>
        <a:xfrm>
          <a:off x="2336800" y="10257246"/>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141696</xdr:rowOff>
    </xdr:from>
    <xdr:to>
      <xdr:col>11</xdr:col>
      <xdr:colOff>31750</xdr:colOff>
      <xdr:row>59</xdr:row>
      <xdr:rowOff>145143</xdr:rowOff>
    </xdr:to>
    <xdr:cxnSp macro="">
      <xdr:nvCxnSpPr>
        <xdr:cNvPr id="143" name="直線コネクタ 142"/>
        <xdr:cNvCxnSpPr/>
      </xdr:nvCxnSpPr>
      <xdr:spPr>
        <a:xfrm flipV="1">
          <a:off x="1447800" y="102572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53884</xdr:rowOff>
    </xdr:from>
    <xdr:to>
      <xdr:col>23</xdr:col>
      <xdr:colOff>184150</xdr:colOff>
      <xdr:row>60</xdr:row>
      <xdr:rowOff>155484</xdr:rowOff>
    </xdr:to>
    <xdr:sp macro="" textlink="">
      <xdr:nvSpPr>
        <xdr:cNvPr id="153" name="楕円 152"/>
        <xdr:cNvSpPr/>
      </xdr:nvSpPr>
      <xdr:spPr>
        <a:xfrm>
          <a:off x="4902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70411</xdr:rowOff>
    </xdr:from>
    <xdr:ext cx="762000" cy="259045"/>
    <xdr:sp macro="" textlink="">
      <xdr:nvSpPr>
        <xdr:cNvPr id="154" name="財政構造の弾力性該当値テキスト"/>
        <xdr:cNvSpPr txBox="1"/>
      </xdr:nvSpPr>
      <xdr:spPr>
        <a:xfrm>
          <a:off x="5041900" y="101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57331</xdr:rowOff>
    </xdr:from>
    <xdr:to>
      <xdr:col>19</xdr:col>
      <xdr:colOff>184150</xdr:colOff>
      <xdr:row>60</xdr:row>
      <xdr:rowOff>158931</xdr:rowOff>
    </xdr:to>
    <xdr:sp macro="" textlink="">
      <xdr:nvSpPr>
        <xdr:cNvPr id="155" name="楕円 154"/>
        <xdr:cNvSpPr/>
      </xdr:nvSpPr>
      <xdr:spPr>
        <a:xfrm>
          <a:off x="4064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143708</xdr:rowOff>
    </xdr:from>
    <xdr:ext cx="736600" cy="259045"/>
    <xdr:sp macro="" textlink="">
      <xdr:nvSpPr>
        <xdr:cNvPr id="156" name="テキスト ボックス 155"/>
        <xdr:cNvSpPr txBox="1"/>
      </xdr:nvSpPr>
      <xdr:spPr>
        <a:xfrm>
          <a:off x="3733800" y="1043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33201</xdr:rowOff>
    </xdr:from>
    <xdr:to>
      <xdr:col>15</xdr:col>
      <xdr:colOff>133350</xdr:colOff>
      <xdr:row>60</xdr:row>
      <xdr:rowOff>134801</xdr:rowOff>
    </xdr:to>
    <xdr:sp macro="" textlink="">
      <xdr:nvSpPr>
        <xdr:cNvPr id="157" name="楕円 156"/>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119578</xdr:rowOff>
    </xdr:from>
    <xdr:ext cx="762000" cy="259045"/>
    <xdr:sp macro="" textlink="">
      <xdr:nvSpPr>
        <xdr:cNvPr id="158" name="テキスト ボックス 157"/>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90896</xdr:rowOff>
    </xdr:from>
    <xdr:to>
      <xdr:col>11</xdr:col>
      <xdr:colOff>82550</xdr:colOff>
      <xdr:row>60</xdr:row>
      <xdr:rowOff>21046</xdr:rowOff>
    </xdr:to>
    <xdr:sp macro="" textlink="">
      <xdr:nvSpPr>
        <xdr:cNvPr id="159" name="楕円 158"/>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31223</xdr:rowOff>
    </xdr:from>
    <xdr:ext cx="762000" cy="259045"/>
    <xdr:sp macro="" textlink="">
      <xdr:nvSpPr>
        <xdr:cNvPr id="160" name="テキスト ボックス 159"/>
        <xdr:cNvSpPr txBox="1"/>
      </xdr:nvSpPr>
      <xdr:spPr>
        <a:xfrm>
          <a:off x="1955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94343</xdr:rowOff>
    </xdr:from>
    <xdr:to>
      <xdr:col>7</xdr:col>
      <xdr:colOff>31750</xdr:colOff>
      <xdr:row>60</xdr:row>
      <xdr:rowOff>24493</xdr:rowOff>
    </xdr:to>
    <xdr:sp macro="" textlink="">
      <xdr:nvSpPr>
        <xdr:cNvPr id="161" name="楕円 160"/>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9270</xdr:rowOff>
    </xdr:from>
    <xdr:ext cx="762000" cy="259045"/>
    <xdr:sp macro="" textlink="">
      <xdr:nvSpPr>
        <xdr:cNvPr id="162" name="テキスト ボックス 161"/>
        <xdr:cNvSpPr txBox="1"/>
      </xdr:nvSpPr>
      <xdr:spPr>
        <a:xfrm>
          <a:off x="1066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定員適正化計画に沿った職員数の削減により、人件費は前年度と比較して</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％の減となったが、プレミアム付商品券事業等により、物件費は</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％の増となった。加えて人口が減少したことにより、人口一人当たりの決算額は前年度から</a:t>
          </a:r>
          <a:r>
            <a:rPr kumimoji="1" lang="en-US" altLang="ja-JP" sz="1200">
              <a:latin typeface="ＭＳ Ｐゴシック" panose="020B0600070205080204" pitchFamily="50" charset="-128"/>
              <a:ea typeface="ＭＳ Ｐゴシック" panose="020B0600070205080204" pitchFamily="50" charset="-128"/>
            </a:rPr>
            <a:t>13,092</a:t>
          </a:r>
          <a:r>
            <a:rPr kumimoji="1" lang="ja-JP" altLang="en-US" sz="1200">
              <a:latin typeface="ＭＳ Ｐゴシック" panose="020B0600070205080204" pitchFamily="50" charset="-128"/>
              <a:ea typeface="ＭＳ Ｐゴシック" panose="020B0600070205080204" pitchFamily="50" charset="-128"/>
            </a:rPr>
            <a:t>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引き続き、長門市経営改革プランに沿った行政組織の一層のスリム化と、経常経費の抑制に努める。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49665</xdr:rowOff>
    </xdr:from>
    <xdr:to>
      <xdr:col>23</xdr:col>
      <xdr:colOff>133350</xdr:colOff>
      <xdr:row>82</xdr:row>
      <xdr:rowOff>102318</xdr:rowOff>
    </xdr:to>
    <xdr:cxnSp macro="">
      <xdr:nvCxnSpPr>
        <xdr:cNvPr id="197" name="直線コネクタ 196"/>
        <xdr:cNvCxnSpPr/>
      </xdr:nvCxnSpPr>
      <xdr:spPr>
        <a:xfrm>
          <a:off x="4114800" y="14108565"/>
          <a:ext cx="838200" cy="5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49665</xdr:rowOff>
    </xdr:from>
    <xdr:to>
      <xdr:col>19</xdr:col>
      <xdr:colOff>133350</xdr:colOff>
      <xdr:row>82</xdr:row>
      <xdr:rowOff>70743</xdr:rowOff>
    </xdr:to>
    <xdr:cxnSp macro="">
      <xdr:nvCxnSpPr>
        <xdr:cNvPr id="200" name="直線コネクタ 199"/>
        <xdr:cNvCxnSpPr/>
      </xdr:nvCxnSpPr>
      <xdr:spPr>
        <a:xfrm flipV="1">
          <a:off x="3225800" y="14108565"/>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49617</xdr:rowOff>
    </xdr:from>
    <xdr:to>
      <xdr:col>15</xdr:col>
      <xdr:colOff>82550</xdr:colOff>
      <xdr:row>82</xdr:row>
      <xdr:rowOff>70743</xdr:rowOff>
    </xdr:to>
    <xdr:cxnSp macro="">
      <xdr:nvCxnSpPr>
        <xdr:cNvPr id="203" name="直線コネクタ 202"/>
        <xdr:cNvCxnSpPr/>
      </xdr:nvCxnSpPr>
      <xdr:spPr>
        <a:xfrm>
          <a:off x="2336800" y="14108517"/>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23557</xdr:rowOff>
    </xdr:from>
    <xdr:to>
      <xdr:col>11</xdr:col>
      <xdr:colOff>31750</xdr:colOff>
      <xdr:row>82</xdr:row>
      <xdr:rowOff>49617</xdr:rowOff>
    </xdr:to>
    <xdr:cxnSp macro="">
      <xdr:nvCxnSpPr>
        <xdr:cNvPr id="206" name="直線コネクタ 205"/>
        <xdr:cNvCxnSpPr/>
      </xdr:nvCxnSpPr>
      <xdr:spPr>
        <a:xfrm>
          <a:off x="1447800" y="1408245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51518</xdr:rowOff>
    </xdr:from>
    <xdr:to>
      <xdr:col>23</xdr:col>
      <xdr:colOff>184150</xdr:colOff>
      <xdr:row>82</xdr:row>
      <xdr:rowOff>153118</xdr:rowOff>
    </xdr:to>
    <xdr:sp macro="" textlink="">
      <xdr:nvSpPr>
        <xdr:cNvPr id="216" name="楕円 215"/>
        <xdr:cNvSpPr/>
      </xdr:nvSpPr>
      <xdr:spPr>
        <a:xfrm>
          <a:off x="4902200" y="141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23595</xdr:rowOff>
    </xdr:from>
    <xdr:ext cx="762000" cy="259045"/>
    <xdr:sp macro="" textlink="">
      <xdr:nvSpPr>
        <xdr:cNvPr id="217" name="人件費・物件費等の状況該当値テキスト"/>
        <xdr:cNvSpPr txBox="1"/>
      </xdr:nvSpPr>
      <xdr:spPr>
        <a:xfrm>
          <a:off x="5041900" y="140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170315</xdr:rowOff>
    </xdr:from>
    <xdr:to>
      <xdr:col>19</xdr:col>
      <xdr:colOff>184150</xdr:colOff>
      <xdr:row>82</xdr:row>
      <xdr:rowOff>100465</xdr:rowOff>
    </xdr:to>
    <xdr:sp macro="" textlink="">
      <xdr:nvSpPr>
        <xdr:cNvPr id="218" name="楕円 217"/>
        <xdr:cNvSpPr/>
      </xdr:nvSpPr>
      <xdr:spPr>
        <a:xfrm>
          <a:off x="4064000" y="14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85242</xdr:rowOff>
    </xdr:from>
    <xdr:ext cx="736600" cy="259045"/>
    <xdr:sp macro="" textlink="">
      <xdr:nvSpPr>
        <xdr:cNvPr id="219" name="テキスト ボックス 218"/>
        <xdr:cNvSpPr txBox="1"/>
      </xdr:nvSpPr>
      <xdr:spPr>
        <a:xfrm>
          <a:off x="3733800" y="1414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19943</xdr:rowOff>
    </xdr:from>
    <xdr:to>
      <xdr:col>15</xdr:col>
      <xdr:colOff>133350</xdr:colOff>
      <xdr:row>82</xdr:row>
      <xdr:rowOff>121543</xdr:rowOff>
    </xdr:to>
    <xdr:sp macro="" textlink="">
      <xdr:nvSpPr>
        <xdr:cNvPr id="220" name="楕円 219"/>
        <xdr:cNvSpPr/>
      </xdr:nvSpPr>
      <xdr:spPr>
        <a:xfrm>
          <a:off x="3175000" y="140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106320</xdr:rowOff>
    </xdr:from>
    <xdr:ext cx="762000" cy="259045"/>
    <xdr:sp macro="" textlink="">
      <xdr:nvSpPr>
        <xdr:cNvPr id="221" name="テキスト ボックス 220"/>
        <xdr:cNvSpPr txBox="1"/>
      </xdr:nvSpPr>
      <xdr:spPr>
        <a:xfrm>
          <a:off x="2844800" y="1416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170267</xdr:rowOff>
    </xdr:from>
    <xdr:to>
      <xdr:col>11</xdr:col>
      <xdr:colOff>82550</xdr:colOff>
      <xdr:row>82</xdr:row>
      <xdr:rowOff>100417</xdr:rowOff>
    </xdr:to>
    <xdr:sp macro="" textlink="">
      <xdr:nvSpPr>
        <xdr:cNvPr id="222" name="楕円 221"/>
        <xdr:cNvSpPr/>
      </xdr:nvSpPr>
      <xdr:spPr>
        <a:xfrm>
          <a:off x="2286000" y="140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85194</xdr:rowOff>
    </xdr:from>
    <xdr:ext cx="762000" cy="259045"/>
    <xdr:sp macro="" textlink="">
      <xdr:nvSpPr>
        <xdr:cNvPr id="223" name="テキスト ボックス 222"/>
        <xdr:cNvSpPr txBox="1"/>
      </xdr:nvSpPr>
      <xdr:spPr>
        <a:xfrm>
          <a:off x="1955800" y="1414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144207</xdr:rowOff>
    </xdr:from>
    <xdr:to>
      <xdr:col>7</xdr:col>
      <xdr:colOff>31750</xdr:colOff>
      <xdr:row>82</xdr:row>
      <xdr:rowOff>74357</xdr:rowOff>
    </xdr:to>
    <xdr:sp macro="" textlink="">
      <xdr:nvSpPr>
        <xdr:cNvPr id="224" name="楕円 223"/>
        <xdr:cNvSpPr/>
      </xdr:nvSpPr>
      <xdr:spPr>
        <a:xfrm>
          <a:off x="1397000" y="140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59134</xdr:rowOff>
    </xdr:from>
    <xdr:ext cx="762000" cy="259045"/>
    <xdr:sp macro="" textlink="">
      <xdr:nvSpPr>
        <xdr:cNvPr id="225" name="テキスト ボックス 224"/>
        <xdr:cNvSpPr txBox="1"/>
      </xdr:nvSpPr>
      <xdr:spPr>
        <a:xfrm>
          <a:off x="1066800" y="1411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年度に職員の経験年数別階層の移動があったことに加え、人事評価結果を早期に反映させるため、昇給時期の変更を行っていることから、類似団体平均値を下回っている。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今後も定員適正化計画と合わせて、給与構造の改革等を講じ、人件費総額の抑制に努める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9" name="直線コネクタ 258"/>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62" name="直線コネクタ 261"/>
        <xdr:cNvCxnSpPr/>
      </xdr:nvCxnSpPr>
      <xdr:spPr>
        <a:xfrm>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138995</xdr:rowOff>
    </xdr:to>
    <xdr:cxnSp macro="">
      <xdr:nvCxnSpPr>
        <xdr:cNvPr id="265" name="直線コネクタ 264"/>
        <xdr:cNvCxnSpPr/>
      </xdr:nvCxnSpPr>
      <xdr:spPr>
        <a:xfrm flipV="1">
          <a:off x="14401800" y="146184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115005</xdr:rowOff>
    </xdr:to>
    <xdr:cxnSp macro="">
      <xdr:nvCxnSpPr>
        <xdr:cNvPr id="268" name="直線コネクタ 267"/>
        <xdr:cNvCxnSpPr/>
      </xdr:nvCxnSpPr>
      <xdr:spPr>
        <a:xfrm flipV="1">
          <a:off x="13512800" y="1471224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8" name="楕円 277"/>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9" name="給与水準   （国との比較）該当値テキスト"/>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0" name="楕円 279"/>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81" name="テキスト ボックス 280"/>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2" name="楕円 281"/>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3" name="テキスト ボックス 282"/>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4" name="楕円 283"/>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85" name="テキスト ボックス 284"/>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6" name="楕円 285"/>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7" name="テキスト ボックス 286"/>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baseline="0">
              <a:solidFill>
                <a:schemeClr val="dk1"/>
              </a:solidFill>
              <a:effectLst/>
              <a:latin typeface="ＭＳ Ｐゴシック" pitchFamily="50" charset="-128"/>
              <a:ea typeface="ＭＳ Ｐゴシック" pitchFamily="50" charset="-128"/>
              <a:cs typeface="+mn-cs"/>
            </a:rPr>
            <a:t>定員適正化計画による職員数の削減を進めているものの、旧</a:t>
          </a:r>
          <a:r>
            <a:rPr kumimoji="1" lang="en-US" altLang="ja-JP" sz="1200" baseline="0">
              <a:solidFill>
                <a:schemeClr val="dk1"/>
              </a:solidFill>
              <a:effectLst/>
              <a:latin typeface="ＭＳ Ｐゴシック" pitchFamily="50" charset="-128"/>
              <a:ea typeface="ＭＳ Ｐゴシック" pitchFamily="50" charset="-128"/>
              <a:cs typeface="+mn-cs"/>
            </a:rPr>
            <a:t>1</a:t>
          </a:r>
          <a:r>
            <a:rPr kumimoji="1" lang="ja-JP" altLang="ja-JP" sz="1200" baseline="0">
              <a:solidFill>
                <a:schemeClr val="dk1"/>
              </a:solidFill>
              <a:effectLst/>
              <a:latin typeface="ＭＳ Ｐゴシック" pitchFamily="50" charset="-128"/>
              <a:ea typeface="ＭＳ Ｐゴシック" pitchFamily="50" charset="-128"/>
              <a:cs typeface="+mn-cs"/>
            </a:rPr>
            <a:t>市</a:t>
          </a:r>
          <a:r>
            <a:rPr kumimoji="1" lang="en-US" altLang="ja-JP" sz="1200" baseline="0">
              <a:solidFill>
                <a:schemeClr val="dk1"/>
              </a:solidFill>
              <a:effectLst/>
              <a:latin typeface="ＭＳ Ｐゴシック" pitchFamily="50" charset="-128"/>
              <a:ea typeface="ＭＳ Ｐゴシック" pitchFamily="50" charset="-128"/>
              <a:cs typeface="+mn-cs"/>
            </a:rPr>
            <a:t>3</a:t>
          </a:r>
          <a:r>
            <a:rPr kumimoji="1" lang="ja-JP" altLang="ja-JP" sz="1200" baseline="0">
              <a:solidFill>
                <a:schemeClr val="dk1"/>
              </a:solidFill>
              <a:effectLst/>
              <a:latin typeface="ＭＳ Ｐゴシック" pitchFamily="50" charset="-128"/>
              <a:ea typeface="ＭＳ Ｐゴシック" pitchFamily="50" charset="-128"/>
              <a:cs typeface="+mn-cs"/>
            </a:rPr>
            <a:t>町による合併市であり、近年の人口減少も要因となり、人口千人当たり職員数は依然として高い数値となっており、類似団体平均値を大きく上回っている。このことから、第４次定員適正化計画に基づき、今後も適正な定員管理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147622</xdr:rowOff>
    </xdr:from>
    <xdr:to>
      <xdr:col>81</xdr:col>
      <xdr:colOff>44450</xdr:colOff>
      <xdr:row>63</xdr:row>
      <xdr:rowOff>164858</xdr:rowOff>
    </xdr:to>
    <xdr:cxnSp macro="">
      <xdr:nvCxnSpPr>
        <xdr:cNvPr id="324" name="直線コネクタ 323"/>
        <xdr:cNvCxnSpPr/>
      </xdr:nvCxnSpPr>
      <xdr:spPr>
        <a:xfrm>
          <a:off x="16179800" y="1094897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126940</xdr:rowOff>
    </xdr:from>
    <xdr:to>
      <xdr:col>77</xdr:col>
      <xdr:colOff>44450</xdr:colOff>
      <xdr:row>63</xdr:row>
      <xdr:rowOff>147622</xdr:rowOff>
    </xdr:to>
    <xdr:cxnSp macro="">
      <xdr:nvCxnSpPr>
        <xdr:cNvPr id="327" name="直線コネクタ 326"/>
        <xdr:cNvCxnSpPr/>
      </xdr:nvCxnSpPr>
      <xdr:spPr>
        <a:xfrm>
          <a:off x="15290800" y="1092829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126940</xdr:rowOff>
    </xdr:from>
    <xdr:to>
      <xdr:col>72</xdr:col>
      <xdr:colOff>203200</xdr:colOff>
      <xdr:row>63</xdr:row>
      <xdr:rowOff>128088</xdr:rowOff>
    </xdr:to>
    <xdr:cxnSp macro="">
      <xdr:nvCxnSpPr>
        <xdr:cNvPr id="330" name="直線コネクタ 329"/>
        <xdr:cNvCxnSpPr/>
      </xdr:nvCxnSpPr>
      <xdr:spPr>
        <a:xfrm flipV="1">
          <a:off x="14401800" y="1092829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128088</xdr:rowOff>
    </xdr:from>
    <xdr:to>
      <xdr:col>68</xdr:col>
      <xdr:colOff>152400</xdr:colOff>
      <xdr:row>63</xdr:row>
      <xdr:rowOff>129238</xdr:rowOff>
    </xdr:to>
    <xdr:cxnSp macro="">
      <xdr:nvCxnSpPr>
        <xdr:cNvPr id="333" name="直線コネクタ 332"/>
        <xdr:cNvCxnSpPr/>
      </xdr:nvCxnSpPr>
      <xdr:spPr>
        <a:xfrm flipV="1">
          <a:off x="13512800" y="10929438"/>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114058</xdr:rowOff>
    </xdr:from>
    <xdr:to>
      <xdr:col>81</xdr:col>
      <xdr:colOff>95250</xdr:colOff>
      <xdr:row>64</xdr:row>
      <xdr:rowOff>44208</xdr:rowOff>
    </xdr:to>
    <xdr:sp macro="" textlink="">
      <xdr:nvSpPr>
        <xdr:cNvPr id="343" name="楕円 342"/>
        <xdr:cNvSpPr/>
      </xdr:nvSpPr>
      <xdr:spPr>
        <a:xfrm>
          <a:off x="16967200" y="10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86135</xdr:rowOff>
    </xdr:from>
    <xdr:ext cx="762000" cy="259045"/>
    <xdr:sp macro="" textlink="">
      <xdr:nvSpPr>
        <xdr:cNvPr id="344" name="定員管理の状況該当値テキスト"/>
        <xdr:cNvSpPr txBox="1"/>
      </xdr:nvSpPr>
      <xdr:spPr>
        <a:xfrm>
          <a:off x="17106900" y="1088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96822</xdr:rowOff>
    </xdr:from>
    <xdr:to>
      <xdr:col>77</xdr:col>
      <xdr:colOff>95250</xdr:colOff>
      <xdr:row>64</xdr:row>
      <xdr:rowOff>26972</xdr:rowOff>
    </xdr:to>
    <xdr:sp macro="" textlink="">
      <xdr:nvSpPr>
        <xdr:cNvPr id="345" name="楕円 344"/>
        <xdr:cNvSpPr/>
      </xdr:nvSpPr>
      <xdr:spPr>
        <a:xfrm>
          <a:off x="16129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11749</xdr:rowOff>
    </xdr:from>
    <xdr:ext cx="736600" cy="259045"/>
    <xdr:sp macro="" textlink="">
      <xdr:nvSpPr>
        <xdr:cNvPr id="346" name="テキスト ボックス 345"/>
        <xdr:cNvSpPr txBox="1"/>
      </xdr:nvSpPr>
      <xdr:spPr>
        <a:xfrm>
          <a:off x="15798800" y="1098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76140</xdr:rowOff>
    </xdr:from>
    <xdr:to>
      <xdr:col>73</xdr:col>
      <xdr:colOff>44450</xdr:colOff>
      <xdr:row>64</xdr:row>
      <xdr:rowOff>6290</xdr:rowOff>
    </xdr:to>
    <xdr:sp macro="" textlink="">
      <xdr:nvSpPr>
        <xdr:cNvPr id="347" name="楕円 346"/>
        <xdr:cNvSpPr/>
      </xdr:nvSpPr>
      <xdr:spPr>
        <a:xfrm>
          <a:off x="15240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162517</xdr:rowOff>
    </xdr:from>
    <xdr:ext cx="762000" cy="259045"/>
    <xdr:sp macro="" textlink="">
      <xdr:nvSpPr>
        <xdr:cNvPr id="348" name="テキスト ボックス 347"/>
        <xdr:cNvSpPr txBox="1"/>
      </xdr:nvSpPr>
      <xdr:spPr>
        <a:xfrm>
          <a:off x="14909800" y="109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77288</xdr:rowOff>
    </xdr:from>
    <xdr:to>
      <xdr:col>68</xdr:col>
      <xdr:colOff>203200</xdr:colOff>
      <xdr:row>64</xdr:row>
      <xdr:rowOff>7438</xdr:rowOff>
    </xdr:to>
    <xdr:sp macro="" textlink="">
      <xdr:nvSpPr>
        <xdr:cNvPr id="349" name="楕円 348"/>
        <xdr:cNvSpPr/>
      </xdr:nvSpPr>
      <xdr:spPr>
        <a:xfrm>
          <a:off x="14351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163665</xdr:rowOff>
    </xdr:from>
    <xdr:ext cx="762000" cy="259045"/>
    <xdr:sp macro="" textlink="">
      <xdr:nvSpPr>
        <xdr:cNvPr id="350" name="テキスト ボックス 349"/>
        <xdr:cNvSpPr txBox="1"/>
      </xdr:nvSpPr>
      <xdr:spPr>
        <a:xfrm>
          <a:off x="14020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78438</xdr:rowOff>
    </xdr:from>
    <xdr:to>
      <xdr:col>64</xdr:col>
      <xdr:colOff>152400</xdr:colOff>
      <xdr:row>64</xdr:row>
      <xdr:rowOff>8588</xdr:rowOff>
    </xdr:to>
    <xdr:sp macro="" textlink="">
      <xdr:nvSpPr>
        <xdr:cNvPr id="351" name="楕円 350"/>
        <xdr:cNvSpPr/>
      </xdr:nvSpPr>
      <xdr:spPr>
        <a:xfrm>
          <a:off x="13462000" y="108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164815</xdr:rowOff>
    </xdr:from>
    <xdr:ext cx="762000" cy="259045"/>
    <xdr:sp macro="" textlink="">
      <xdr:nvSpPr>
        <xdr:cNvPr id="352" name="テキスト ボックス 351"/>
        <xdr:cNvSpPr txBox="1"/>
      </xdr:nvSpPr>
      <xdr:spPr>
        <a:xfrm>
          <a:off x="13131800" y="1096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元利償還金の減少により、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前年度に引き続いて類似団体平均値を下回っているが、令和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年度以降は近年実施してきた大型事業に係る元利償還の開始により、実質公債費比率の上昇が見込まれることから、引き続き交付税措置率の低い市債の発行抑制に努める。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161290</xdr:rowOff>
    </xdr:to>
    <xdr:cxnSp macro="">
      <xdr:nvCxnSpPr>
        <xdr:cNvPr id="386" name="直線コネクタ 385"/>
        <xdr:cNvCxnSpPr/>
      </xdr:nvCxnSpPr>
      <xdr:spPr>
        <a:xfrm flipV="1">
          <a:off x="16179800" y="632745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11959</xdr:rowOff>
    </xdr:to>
    <xdr:cxnSp macro="">
      <xdr:nvCxnSpPr>
        <xdr:cNvPr id="389" name="直線コネクタ 388"/>
        <xdr:cNvCxnSpPr/>
      </xdr:nvCxnSpPr>
      <xdr:spPr>
        <a:xfrm flipV="1">
          <a:off x="15290800" y="633349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24024</xdr:rowOff>
    </xdr:to>
    <xdr:cxnSp macro="">
      <xdr:nvCxnSpPr>
        <xdr:cNvPr id="392" name="直線コネクタ 391"/>
        <xdr:cNvCxnSpPr/>
      </xdr:nvCxnSpPr>
      <xdr:spPr>
        <a:xfrm flipV="1">
          <a:off x="14401800" y="63556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24024</xdr:rowOff>
    </xdr:from>
    <xdr:to>
      <xdr:col>68</xdr:col>
      <xdr:colOff>152400</xdr:colOff>
      <xdr:row>37</xdr:row>
      <xdr:rowOff>48154</xdr:rowOff>
    </xdr:to>
    <xdr:cxnSp macro="">
      <xdr:nvCxnSpPr>
        <xdr:cNvPr id="395" name="直線コネクタ 394"/>
        <xdr:cNvCxnSpPr/>
      </xdr:nvCxnSpPr>
      <xdr:spPr>
        <a:xfrm flipV="1">
          <a:off x="13512800" y="63676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5" name="楕円 404"/>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6" name="公債費負担の状況該当値テキスト"/>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7" name="楕円 406"/>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8" name="テキスト ボックス 407"/>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132609</xdr:rowOff>
    </xdr:from>
    <xdr:to>
      <xdr:col>73</xdr:col>
      <xdr:colOff>44450</xdr:colOff>
      <xdr:row>37</xdr:row>
      <xdr:rowOff>62759</xdr:rowOff>
    </xdr:to>
    <xdr:sp macro="" textlink="">
      <xdr:nvSpPr>
        <xdr:cNvPr id="409" name="楕円 408"/>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72936</xdr:rowOff>
    </xdr:from>
    <xdr:ext cx="762000" cy="259045"/>
    <xdr:sp macro="" textlink="">
      <xdr:nvSpPr>
        <xdr:cNvPr id="410" name="テキスト ボックス 409"/>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144674</xdr:rowOff>
    </xdr:from>
    <xdr:to>
      <xdr:col>68</xdr:col>
      <xdr:colOff>203200</xdr:colOff>
      <xdr:row>37</xdr:row>
      <xdr:rowOff>74824</xdr:rowOff>
    </xdr:to>
    <xdr:sp macro="" textlink="">
      <xdr:nvSpPr>
        <xdr:cNvPr id="411" name="楕円 410"/>
        <xdr:cNvSpPr/>
      </xdr:nvSpPr>
      <xdr:spPr>
        <a:xfrm>
          <a:off x="14351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85001</xdr:rowOff>
    </xdr:from>
    <xdr:ext cx="762000" cy="259045"/>
    <xdr:sp macro="" textlink="">
      <xdr:nvSpPr>
        <xdr:cNvPr id="412" name="テキスト ボックス 411"/>
        <xdr:cNvSpPr txBox="1"/>
      </xdr:nvSpPr>
      <xdr:spPr>
        <a:xfrm>
          <a:off x="14020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168804</xdr:rowOff>
    </xdr:from>
    <xdr:to>
      <xdr:col>64</xdr:col>
      <xdr:colOff>152400</xdr:colOff>
      <xdr:row>37</xdr:row>
      <xdr:rowOff>98954</xdr:rowOff>
    </xdr:to>
    <xdr:sp macro="" textlink="">
      <xdr:nvSpPr>
        <xdr:cNvPr id="413" name="楕円 412"/>
        <xdr:cNvSpPr/>
      </xdr:nvSpPr>
      <xdr:spPr>
        <a:xfrm>
          <a:off x="13462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109131</xdr:rowOff>
    </xdr:from>
    <xdr:ext cx="762000" cy="259045"/>
    <xdr:sp macro="" textlink="">
      <xdr:nvSpPr>
        <xdr:cNvPr id="414" name="テキスト ボックス 413"/>
        <xdr:cNvSpPr txBox="1"/>
      </xdr:nvSpPr>
      <xdr:spPr>
        <a:xfrm>
          <a:off x="13131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大型事業実施による地方債残高の増加により、</a:t>
          </a:r>
          <a:r>
            <a:rPr kumimoji="1" lang="en-US" altLang="ja-JP" sz="1200">
              <a:latin typeface="ＭＳ Ｐゴシック" panose="020B0600070205080204" pitchFamily="50" charset="-128"/>
              <a:ea typeface="ＭＳ Ｐゴシック" panose="020B0600070205080204" pitchFamily="50" charset="-128"/>
            </a:rPr>
            <a:t>17.4</a:t>
          </a:r>
          <a:r>
            <a:rPr kumimoji="1" lang="ja-JP" altLang="en-US" sz="1200">
              <a:latin typeface="ＭＳ Ｐゴシック" panose="020B0600070205080204" pitchFamily="50" charset="-128"/>
              <a:ea typeface="ＭＳ Ｐゴシック" panose="020B0600070205080204" pitchFamily="50" charset="-128"/>
            </a:rPr>
            <a:t>％悪化したものの、類似団体平均値を下回っている。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年度も大型事業実施による地方債残高の増加により、将来負担比率の上昇が見込まれることから、</a:t>
          </a:r>
          <a:r>
            <a:rPr kumimoji="1" lang="ja-JP" altLang="ja-JP" sz="1200">
              <a:solidFill>
                <a:schemeClr val="dk1"/>
              </a:solidFill>
              <a:effectLst/>
              <a:latin typeface="ＭＳ Ｐゴシック" pitchFamily="50" charset="-128"/>
              <a:ea typeface="ＭＳ Ｐゴシック" pitchFamily="50" charset="-128"/>
              <a:cs typeface="+mn-cs"/>
            </a:rPr>
            <a:t>財政健全化を図るための計画的かつ効率的な財政運営に努める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4953</xdr:rowOff>
    </xdr:from>
    <xdr:to>
      <xdr:col>81</xdr:col>
      <xdr:colOff>44450</xdr:colOff>
      <xdr:row>14</xdr:row>
      <xdr:rowOff>74930</xdr:rowOff>
    </xdr:to>
    <xdr:cxnSp macro="">
      <xdr:nvCxnSpPr>
        <xdr:cNvPr id="448" name="直線コネクタ 447"/>
        <xdr:cNvCxnSpPr/>
      </xdr:nvCxnSpPr>
      <xdr:spPr>
        <a:xfrm>
          <a:off x="16179800" y="2405253"/>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4953</xdr:rowOff>
    </xdr:from>
    <xdr:to>
      <xdr:col>77</xdr:col>
      <xdr:colOff>44450</xdr:colOff>
      <xdr:row>14</xdr:row>
      <xdr:rowOff>56833</xdr:rowOff>
    </xdr:to>
    <xdr:cxnSp macro="">
      <xdr:nvCxnSpPr>
        <xdr:cNvPr id="451" name="直線コネクタ 450"/>
        <xdr:cNvCxnSpPr/>
      </xdr:nvCxnSpPr>
      <xdr:spPr>
        <a:xfrm flipV="1">
          <a:off x="15290800" y="2405253"/>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56833</xdr:rowOff>
    </xdr:from>
    <xdr:to>
      <xdr:col>72</xdr:col>
      <xdr:colOff>203200</xdr:colOff>
      <xdr:row>14</xdr:row>
      <xdr:rowOff>90614</xdr:rowOff>
    </xdr:to>
    <xdr:cxnSp macro="">
      <xdr:nvCxnSpPr>
        <xdr:cNvPr id="454" name="直線コネクタ 453"/>
        <xdr:cNvCxnSpPr/>
      </xdr:nvCxnSpPr>
      <xdr:spPr>
        <a:xfrm flipV="1">
          <a:off x="14401800" y="245713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90614</xdr:rowOff>
    </xdr:from>
    <xdr:to>
      <xdr:col>68</xdr:col>
      <xdr:colOff>152400</xdr:colOff>
      <xdr:row>14</xdr:row>
      <xdr:rowOff>107908</xdr:rowOff>
    </xdr:to>
    <xdr:cxnSp macro="">
      <xdr:nvCxnSpPr>
        <xdr:cNvPr id="457" name="直線コネクタ 456"/>
        <xdr:cNvCxnSpPr/>
      </xdr:nvCxnSpPr>
      <xdr:spPr>
        <a:xfrm flipV="1">
          <a:off x="13512800" y="2490914"/>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24130</xdr:rowOff>
    </xdr:from>
    <xdr:to>
      <xdr:col>81</xdr:col>
      <xdr:colOff>95250</xdr:colOff>
      <xdr:row>14</xdr:row>
      <xdr:rowOff>125730</xdr:rowOff>
    </xdr:to>
    <xdr:sp macro="" textlink="">
      <xdr:nvSpPr>
        <xdr:cNvPr id="467" name="楕円 466"/>
        <xdr:cNvSpPr/>
      </xdr:nvSpPr>
      <xdr:spPr>
        <a:xfrm>
          <a:off x="169672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116857</xdr:rowOff>
    </xdr:from>
    <xdr:ext cx="762000" cy="259045"/>
    <xdr:sp macro="" textlink="">
      <xdr:nvSpPr>
        <xdr:cNvPr id="468" name="将来負担の状況該当値テキスト"/>
        <xdr:cNvSpPr txBox="1"/>
      </xdr:nvSpPr>
      <xdr:spPr>
        <a:xfrm>
          <a:off x="17106900" y="23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125603</xdr:rowOff>
    </xdr:from>
    <xdr:to>
      <xdr:col>77</xdr:col>
      <xdr:colOff>95250</xdr:colOff>
      <xdr:row>14</xdr:row>
      <xdr:rowOff>55753</xdr:rowOff>
    </xdr:to>
    <xdr:sp macro="" textlink="">
      <xdr:nvSpPr>
        <xdr:cNvPr id="469" name="楕円 468"/>
        <xdr:cNvSpPr/>
      </xdr:nvSpPr>
      <xdr:spPr>
        <a:xfrm>
          <a:off x="16129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65930</xdr:rowOff>
    </xdr:from>
    <xdr:ext cx="736600" cy="259045"/>
    <xdr:sp macro="" textlink="">
      <xdr:nvSpPr>
        <xdr:cNvPr id="470" name="テキスト ボックス 469"/>
        <xdr:cNvSpPr txBox="1"/>
      </xdr:nvSpPr>
      <xdr:spPr>
        <a:xfrm>
          <a:off x="15798800" y="212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6033</xdr:rowOff>
    </xdr:from>
    <xdr:to>
      <xdr:col>73</xdr:col>
      <xdr:colOff>44450</xdr:colOff>
      <xdr:row>14</xdr:row>
      <xdr:rowOff>107633</xdr:rowOff>
    </xdr:to>
    <xdr:sp macro="" textlink="">
      <xdr:nvSpPr>
        <xdr:cNvPr id="471" name="楕円 470"/>
        <xdr:cNvSpPr/>
      </xdr:nvSpPr>
      <xdr:spPr>
        <a:xfrm>
          <a:off x="15240000" y="24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117810</xdr:rowOff>
    </xdr:from>
    <xdr:ext cx="762000" cy="259045"/>
    <xdr:sp macro="" textlink="">
      <xdr:nvSpPr>
        <xdr:cNvPr id="472" name="テキスト ボックス 471"/>
        <xdr:cNvSpPr txBox="1"/>
      </xdr:nvSpPr>
      <xdr:spPr>
        <a:xfrm>
          <a:off x="14909800" y="217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39814</xdr:rowOff>
    </xdr:from>
    <xdr:to>
      <xdr:col>68</xdr:col>
      <xdr:colOff>203200</xdr:colOff>
      <xdr:row>14</xdr:row>
      <xdr:rowOff>141414</xdr:rowOff>
    </xdr:to>
    <xdr:sp macro="" textlink="">
      <xdr:nvSpPr>
        <xdr:cNvPr id="473" name="楕円 472"/>
        <xdr:cNvSpPr/>
      </xdr:nvSpPr>
      <xdr:spPr>
        <a:xfrm>
          <a:off x="14351000" y="24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151591</xdr:rowOff>
    </xdr:from>
    <xdr:ext cx="762000" cy="259045"/>
    <xdr:sp macro="" textlink="">
      <xdr:nvSpPr>
        <xdr:cNvPr id="474" name="テキスト ボックス 473"/>
        <xdr:cNvSpPr txBox="1"/>
      </xdr:nvSpPr>
      <xdr:spPr>
        <a:xfrm>
          <a:off x="14020800" y="220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57108</xdr:rowOff>
    </xdr:from>
    <xdr:to>
      <xdr:col>64</xdr:col>
      <xdr:colOff>152400</xdr:colOff>
      <xdr:row>14</xdr:row>
      <xdr:rowOff>158708</xdr:rowOff>
    </xdr:to>
    <xdr:sp macro="" textlink="">
      <xdr:nvSpPr>
        <xdr:cNvPr id="475" name="楕円 474"/>
        <xdr:cNvSpPr/>
      </xdr:nvSpPr>
      <xdr:spPr>
        <a:xfrm>
          <a:off x="13462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168885</xdr:rowOff>
    </xdr:from>
    <xdr:ext cx="762000" cy="259045"/>
    <xdr:sp macro="" textlink="">
      <xdr:nvSpPr>
        <xdr:cNvPr id="476" name="テキスト ボックス 475"/>
        <xdr:cNvSpPr txBox="1"/>
      </xdr:nvSpPr>
      <xdr:spPr>
        <a:xfrm>
          <a:off x="13131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地方税の減等により、経常一般財源歳入額</a:t>
          </a:r>
          <a:r>
            <a:rPr kumimoji="1" lang="ja-JP" altLang="en-US" sz="1200">
              <a:solidFill>
                <a:schemeClr val="dk1"/>
              </a:solidFill>
              <a:effectLst/>
              <a:latin typeface="ＭＳ Ｐゴシック" pitchFamily="50" charset="-128"/>
              <a:ea typeface="ＭＳ Ｐゴシック" pitchFamily="50" charset="-128"/>
              <a:cs typeface="+mn-cs"/>
            </a:rPr>
            <a:t>が</a:t>
          </a:r>
          <a:r>
            <a:rPr kumimoji="1" lang="ja-JP" altLang="ja-JP" sz="1200">
              <a:solidFill>
                <a:schemeClr val="dk1"/>
              </a:solidFill>
              <a:effectLst/>
              <a:latin typeface="ＭＳ Ｐゴシック" pitchFamily="50" charset="-128"/>
              <a:ea typeface="ＭＳ Ｐゴシック" pitchFamily="50" charset="-128"/>
              <a:cs typeface="+mn-cs"/>
            </a:rPr>
            <a:t>減となっているものの、定員適正化計画の削減目標を着実に達成し、人件費の削減が進んで</a:t>
          </a:r>
          <a:r>
            <a:rPr kumimoji="1" lang="ja-JP" altLang="en-US" sz="1200">
              <a:solidFill>
                <a:schemeClr val="dk1"/>
              </a:solidFill>
              <a:effectLst/>
              <a:latin typeface="ＭＳ Ｐゴシック" pitchFamily="50" charset="-128"/>
              <a:ea typeface="ＭＳ Ｐゴシック" pitchFamily="50" charset="-128"/>
              <a:cs typeface="+mn-cs"/>
            </a:rPr>
            <a:t>おり</a:t>
          </a:r>
          <a:r>
            <a:rPr kumimoji="1" lang="ja-JP" altLang="ja-JP" sz="1200">
              <a:solidFill>
                <a:schemeClr val="dk1"/>
              </a:solidFill>
              <a:effectLst/>
              <a:latin typeface="ＭＳ Ｐゴシック" pitchFamily="50" charset="-128"/>
              <a:ea typeface="ＭＳ Ｐゴシック" pitchFamily="50" charset="-128"/>
              <a:cs typeface="+mn-cs"/>
            </a:rPr>
            <a:t>、人件費に係る経常収支比率は前年度と比較して</a:t>
          </a:r>
          <a:r>
            <a:rPr kumimoji="1" lang="en-US" altLang="ja-JP" sz="1200">
              <a:solidFill>
                <a:schemeClr val="dk1"/>
              </a:solidFill>
              <a:effectLst/>
              <a:latin typeface="ＭＳ Ｐゴシック" pitchFamily="50" charset="-128"/>
              <a:ea typeface="ＭＳ Ｐゴシック" pitchFamily="50" charset="-128"/>
              <a:cs typeface="+mn-cs"/>
            </a:rPr>
            <a:t>0.7</a:t>
          </a:r>
          <a:r>
            <a:rPr kumimoji="1" lang="ja-JP" altLang="ja-JP" sz="1200">
              <a:solidFill>
                <a:schemeClr val="dk1"/>
              </a:solidFill>
              <a:effectLst/>
              <a:latin typeface="ＭＳ Ｐゴシック" pitchFamily="50" charset="-128"/>
              <a:ea typeface="ＭＳ Ｐゴシック" pitchFamily="50" charset="-128"/>
              <a:cs typeface="+mn-cs"/>
            </a:rPr>
            <a:t>％</a:t>
          </a:r>
          <a:r>
            <a:rPr kumimoji="1" lang="ja-JP" altLang="en-US" sz="1200">
              <a:solidFill>
                <a:schemeClr val="dk1"/>
              </a:solidFill>
              <a:effectLst/>
              <a:latin typeface="ＭＳ Ｐゴシック" pitchFamily="50" charset="-128"/>
              <a:ea typeface="ＭＳ Ｐゴシック" pitchFamily="50" charset="-128"/>
              <a:cs typeface="+mn-cs"/>
            </a:rPr>
            <a:t>減少</a:t>
          </a:r>
          <a:r>
            <a:rPr kumimoji="1" lang="ja-JP" altLang="ja-JP" sz="1200">
              <a:solidFill>
                <a:schemeClr val="dk1"/>
              </a:solidFill>
              <a:effectLst/>
              <a:latin typeface="ＭＳ Ｐゴシック" pitchFamily="50" charset="-128"/>
              <a:ea typeface="ＭＳ Ｐゴシック" pitchFamily="50" charset="-128"/>
              <a:cs typeface="+mn-cs"/>
            </a:rPr>
            <a:t>している。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a:t>
          </a:r>
          <a:r>
            <a:rPr kumimoji="1" lang="ja-JP" altLang="en-US" sz="1200">
              <a:solidFill>
                <a:schemeClr val="dk1"/>
              </a:solidFill>
              <a:effectLst/>
              <a:latin typeface="ＭＳ Ｐゴシック" pitchFamily="50" charset="-128"/>
              <a:ea typeface="ＭＳ Ｐゴシック" pitchFamily="50" charset="-128"/>
              <a:cs typeface="+mn-cs"/>
            </a:rPr>
            <a:t>しかし</a:t>
          </a:r>
          <a:r>
            <a:rPr kumimoji="1" lang="ja-JP" altLang="ja-JP" sz="1200">
              <a:solidFill>
                <a:schemeClr val="dk1"/>
              </a:solidFill>
              <a:effectLst/>
              <a:latin typeface="ＭＳ Ｐゴシック" pitchFamily="50" charset="-128"/>
              <a:ea typeface="ＭＳ Ｐゴシック" pitchFamily="50" charset="-128"/>
              <a:cs typeface="+mn-cs"/>
            </a:rPr>
            <a:t>、旧</a:t>
          </a:r>
          <a:r>
            <a:rPr kumimoji="1" lang="en-US" altLang="ja-JP" sz="1200">
              <a:solidFill>
                <a:schemeClr val="dk1"/>
              </a:solidFill>
              <a:effectLst/>
              <a:latin typeface="ＭＳ Ｐゴシック" pitchFamily="50" charset="-128"/>
              <a:ea typeface="ＭＳ Ｐゴシック" pitchFamily="50" charset="-128"/>
              <a:cs typeface="+mn-cs"/>
            </a:rPr>
            <a:t>1</a:t>
          </a:r>
          <a:r>
            <a:rPr kumimoji="1" lang="ja-JP" altLang="ja-JP" sz="1200">
              <a:solidFill>
                <a:schemeClr val="dk1"/>
              </a:solidFill>
              <a:effectLst/>
              <a:latin typeface="ＭＳ Ｐゴシック" pitchFamily="50" charset="-128"/>
              <a:ea typeface="ＭＳ Ｐゴシック" pitchFamily="50" charset="-128"/>
              <a:cs typeface="+mn-cs"/>
            </a:rPr>
            <a:t>市</a:t>
          </a:r>
          <a:r>
            <a:rPr kumimoji="1" lang="en-US" altLang="ja-JP" sz="1200">
              <a:solidFill>
                <a:schemeClr val="dk1"/>
              </a:solidFill>
              <a:effectLst/>
              <a:latin typeface="ＭＳ Ｐゴシック" pitchFamily="50" charset="-128"/>
              <a:ea typeface="ＭＳ Ｐゴシック" pitchFamily="50" charset="-128"/>
              <a:cs typeface="+mn-cs"/>
            </a:rPr>
            <a:t>3</a:t>
          </a:r>
          <a:r>
            <a:rPr kumimoji="1" lang="ja-JP" altLang="ja-JP" sz="1200">
              <a:solidFill>
                <a:schemeClr val="dk1"/>
              </a:solidFill>
              <a:effectLst/>
              <a:latin typeface="ＭＳ Ｐゴシック" pitchFamily="50" charset="-128"/>
              <a:ea typeface="ＭＳ Ｐゴシック" pitchFamily="50" charset="-128"/>
              <a:cs typeface="+mn-cs"/>
            </a:rPr>
            <a:t>町の合併市であり、人口規模に比べて職員数が多いことから、依然として類似団体の平均値を上回る状況にあり、引き続き、定員適正化計画による職員数の削減や人件費総額の抑制に努める。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12700</xdr:rowOff>
    </xdr:to>
    <xdr:cxnSp macro="">
      <xdr:nvCxnSpPr>
        <xdr:cNvPr id="66" name="直線コネクタ 65"/>
        <xdr:cNvCxnSpPr/>
      </xdr:nvCxnSpPr>
      <xdr:spPr>
        <a:xfrm flipV="1">
          <a:off x="3987800" y="647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12700</xdr:rowOff>
    </xdr:to>
    <xdr:cxnSp macro="">
      <xdr:nvCxnSpPr>
        <xdr:cNvPr id="69" name="直線コネクタ 68"/>
        <xdr:cNvCxnSpPr/>
      </xdr:nvCxnSpPr>
      <xdr:spPr>
        <a:xfrm>
          <a:off x="3098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168910</xdr:rowOff>
    </xdr:to>
    <xdr:cxnSp macro="">
      <xdr:nvCxnSpPr>
        <xdr:cNvPr id="72" name="直線コネクタ 71"/>
        <xdr:cNvCxnSpPr/>
      </xdr:nvCxnSpPr>
      <xdr:spPr>
        <a:xfrm>
          <a:off x="2209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146050</xdr:rowOff>
    </xdr:to>
    <xdr:cxnSp macro="">
      <xdr:nvCxnSpPr>
        <xdr:cNvPr id="75" name="直線コネクタ 74"/>
        <xdr:cNvCxnSpPr/>
      </xdr:nvCxnSpPr>
      <xdr:spPr>
        <a:xfrm>
          <a:off x="1320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itchFamily="50" charset="-128"/>
              <a:ea typeface="ＭＳ Ｐゴシック" pitchFamily="50" charset="-128"/>
              <a:cs typeface="+mn-cs"/>
            </a:rPr>
            <a:t>　</a:t>
          </a:r>
          <a:r>
            <a:rPr lang="ja-JP" altLang="ja-JP" sz="1200" b="0" i="0" baseline="0">
              <a:solidFill>
                <a:schemeClr val="dk1"/>
              </a:solidFill>
              <a:effectLst/>
              <a:latin typeface="+mn-lt"/>
              <a:ea typeface="+mn-ea"/>
              <a:cs typeface="+mn-cs"/>
            </a:rPr>
            <a:t>固定資産の評価替え準備に係る土地鑑定業務委託料</a:t>
          </a:r>
          <a:r>
            <a:rPr lang="ja-JP" altLang="en-US" sz="1200" b="0" i="0" baseline="0">
              <a:solidFill>
                <a:schemeClr val="dk1"/>
              </a:solidFill>
              <a:effectLst/>
              <a:latin typeface="+mn-lt"/>
              <a:ea typeface="+mn-ea"/>
              <a:cs typeface="+mn-cs"/>
            </a:rPr>
            <a:t>や</a:t>
          </a:r>
          <a:r>
            <a:rPr lang="ja-JP" altLang="ja-JP" sz="1200" b="0" i="0" baseline="0">
              <a:solidFill>
                <a:schemeClr val="dk1"/>
              </a:solidFill>
              <a:effectLst/>
              <a:latin typeface="+mn-lt"/>
              <a:ea typeface="+mn-ea"/>
              <a:cs typeface="+mn-cs"/>
            </a:rPr>
            <a:t>、消防緊急通信指令施設保守管理業務委託料</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a:t>
          </a:r>
          <a:r>
            <a:rPr lang="ja-JP" altLang="ja-JP" sz="1200" b="0" i="0" baseline="0">
              <a:solidFill>
                <a:schemeClr val="dk1"/>
              </a:solidFill>
              <a:effectLst/>
              <a:latin typeface="ＭＳ Ｐゴシック" pitchFamily="50" charset="-128"/>
              <a:ea typeface="ＭＳ Ｐゴシック" pitchFamily="50" charset="-128"/>
              <a:cs typeface="+mn-cs"/>
            </a:rPr>
            <a:t>物件費に係る経常経費充当一般財源が増加したことに加え、</a:t>
          </a:r>
          <a:r>
            <a:rPr lang="ja-JP" altLang="en-US" sz="1200" b="0" i="0" baseline="0">
              <a:solidFill>
                <a:schemeClr val="dk1"/>
              </a:solidFill>
              <a:effectLst/>
              <a:latin typeface="ＭＳ Ｐゴシック" pitchFamily="50" charset="-128"/>
              <a:ea typeface="ＭＳ Ｐゴシック" pitchFamily="50" charset="-128"/>
              <a:cs typeface="+mn-cs"/>
            </a:rPr>
            <a:t>地方税の</a:t>
          </a:r>
          <a:r>
            <a:rPr lang="ja-JP" altLang="ja-JP" sz="1200" b="0" i="0" baseline="0">
              <a:solidFill>
                <a:schemeClr val="dk1"/>
              </a:solidFill>
              <a:effectLst/>
              <a:latin typeface="ＭＳ Ｐゴシック" pitchFamily="50" charset="-128"/>
              <a:ea typeface="ＭＳ Ｐゴシック" pitchFamily="50" charset="-128"/>
              <a:cs typeface="+mn-cs"/>
            </a:rPr>
            <a:t>減等による経常一般財源歳入額の減少により、物件費に係る経常収支比率は、前年度と比較して</a:t>
          </a:r>
          <a:r>
            <a:rPr lang="en-US" altLang="ja-JP" sz="1200" b="0" i="0" baseline="0">
              <a:solidFill>
                <a:schemeClr val="dk1"/>
              </a:solidFill>
              <a:effectLst/>
              <a:latin typeface="ＭＳ Ｐゴシック" pitchFamily="50" charset="-128"/>
              <a:ea typeface="ＭＳ Ｐゴシック" pitchFamily="50" charset="-128"/>
              <a:cs typeface="+mn-cs"/>
            </a:rPr>
            <a:t>0.7</a:t>
          </a:r>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増加し、類似団体の</a:t>
          </a:r>
          <a:r>
            <a:rPr lang="ja-JP" altLang="ja-JP" sz="1200" b="0" i="0" baseline="0">
              <a:solidFill>
                <a:schemeClr val="dk1"/>
              </a:solidFill>
              <a:effectLst/>
              <a:latin typeface="ＭＳ Ｐゴシック" pitchFamily="50" charset="-128"/>
              <a:ea typeface="ＭＳ Ｐゴシック" pitchFamily="50" charset="-128"/>
              <a:cs typeface="+mn-cs"/>
            </a:rPr>
            <a:t>平均値を上回っ</a:t>
          </a:r>
          <a:r>
            <a:rPr lang="ja-JP" altLang="en-US" sz="1200" b="0" i="0" baseline="0">
              <a:solidFill>
                <a:schemeClr val="dk1"/>
              </a:solidFill>
              <a:effectLst/>
              <a:latin typeface="ＭＳ Ｐゴシック" pitchFamily="50" charset="-128"/>
              <a:ea typeface="ＭＳ Ｐゴシック" pitchFamily="50" charset="-128"/>
              <a:cs typeface="+mn-cs"/>
            </a:rPr>
            <a:t>ている</a:t>
          </a:r>
          <a:r>
            <a:rPr lang="ja-JP" altLang="ja-JP" sz="1200" b="0" i="0" baseline="0">
              <a:solidFill>
                <a:schemeClr val="dk1"/>
              </a:solidFill>
              <a:effectLst/>
              <a:latin typeface="ＭＳ Ｐゴシック" pitchFamily="50" charset="-128"/>
              <a:ea typeface="ＭＳ Ｐゴシック" pitchFamily="50" charset="-128"/>
              <a:cs typeface="+mn-cs"/>
            </a:rPr>
            <a:t>。</a:t>
          </a:r>
          <a:endParaRPr lang="ja-JP" altLang="ja-JP" sz="1200">
            <a:effectLst/>
            <a:latin typeface="ＭＳ Ｐゴシック" pitchFamily="50" charset="-128"/>
            <a:ea typeface="ＭＳ Ｐゴシック" pitchFamily="50" charset="-128"/>
          </a:endParaRPr>
        </a:p>
        <a:p>
          <a:pPr rtl="0" eaLnBrk="1" fontAlgn="auto" latinLnBrk="0" hangingPunct="1"/>
          <a:r>
            <a:rPr lang="ja-JP" altLang="ja-JP" sz="1200" b="0" i="0" baseline="0">
              <a:solidFill>
                <a:schemeClr val="dk1"/>
              </a:solidFill>
              <a:effectLst/>
              <a:latin typeface="ＭＳ Ｐゴシック" pitchFamily="50" charset="-128"/>
              <a:ea typeface="ＭＳ Ｐゴシック" pitchFamily="50" charset="-128"/>
              <a:cs typeface="+mn-cs"/>
            </a:rPr>
            <a:t>　今後も、長門市経営改革プランに基づいた経常経費の削減策を実施しながら、アウトソーシングと合わせた公共施設の統廃合や有効活用を図る。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50800</xdr:rowOff>
    </xdr:to>
    <xdr:cxnSp macro="">
      <xdr:nvCxnSpPr>
        <xdr:cNvPr id="129" name="直線コネクタ 128"/>
        <xdr:cNvCxnSpPr/>
      </xdr:nvCxnSpPr>
      <xdr:spPr>
        <a:xfrm>
          <a:off x="15671800" y="306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17</xdr:row>
      <xdr:rowOff>146050</xdr:rowOff>
    </xdr:to>
    <xdr:cxnSp macro="">
      <xdr:nvCxnSpPr>
        <xdr:cNvPr id="132" name="直線コネクタ 131"/>
        <xdr:cNvCxnSpPr/>
      </xdr:nvCxnSpPr>
      <xdr:spPr>
        <a:xfrm>
          <a:off x="14782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124279</xdr:rowOff>
    </xdr:to>
    <xdr:cxnSp macro="">
      <xdr:nvCxnSpPr>
        <xdr:cNvPr id="135" name="直線コネクタ 134"/>
        <xdr:cNvCxnSpPr/>
      </xdr:nvCxnSpPr>
      <xdr:spPr>
        <a:xfrm>
          <a:off x="13893800" y="2930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17</xdr:row>
      <xdr:rowOff>15421</xdr:rowOff>
    </xdr:to>
    <xdr:cxnSp macro="">
      <xdr:nvCxnSpPr>
        <xdr:cNvPr id="138" name="直線コネクタ 137"/>
        <xdr:cNvCxnSpPr/>
      </xdr:nvCxnSpPr>
      <xdr:spPr>
        <a:xfrm>
          <a:off x="13004800" y="2810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4" name="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6" name="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7" name="テキスト ボックス 156"/>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itchFamily="50" charset="-128"/>
              <a:ea typeface="ＭＳ Ｐゴシック" pitchFamily="50" charset="-128"/>
              <a:cs typeface="+mn-cs"/>
            </a:rPr>
            <a:t>　</a:t>
          </a:r>
          <a:r>
            <a:rPr lang="ja-JP" altLang="ja-JP" sz="1200" b="0" i="0" baseline="0">
              <a:solidFill>
                <a:sysClr val="windowText" lastClr="000000"/>
              </a:solidFill>
              <a:effectLst/>
              <a:latin typeface="ＭＳ Ｐゴシック" pitchFamily="50" charset="-128"/>
              <a:ea typeface="ＭＳ Ｐゴシック" pitchFamily="50" charset="-128"/>
              <a:cs typeface="+mn-cs"/>
            </a:rPr>
            <a:t>子ども・子育て支援新制度における特定教育・保育給付</a:t>
          </a:r>
          <a:r>
            <a:rPr lang="ja-JP" altLang="en-US" sz="1200" b="0" i="0" baseline="0">
              <a:solidFill>
                <a:sysClr val="windowText" lastClr="000000"/>
              </a:solidFill>
              <a:effectLst/>
              <a:latin typeface="ＭＳ Ｐゴシック" pitchFamily="50" charset="-128"/>
              <a:ea typeface="ＭＳ Ｐゴシック" pitchFamily="50" charset="-128"/>
              <a:cs typeface="+mn-cs"/>
            </a:rPr>
            <a:t>事業</a:t>
          </a:r>
          <a:r>
            <a:rPr lang="ja-JP" altLang="ja-JP" sz="1200" b="0" i="0" baseline="0">
              <a:solidFill>
                <a:sysClr val="windowText" lastClr="000000"/>
              </a:solidFill>
              <a:effectLst/>
              <a:latin typeface="ＭＳ Ｐゴシック" pitchFamily="50" charset="-128"/>
              <a:ea typeface="ＭＳ Ｐゴシック" pitchFamily="50" charset="-128"/>
              <a:cs typeface="+mn-cs"/>
            </a:rPr>
            <a:t>や</a:t>
          </a:r>
          <a:r>
            <a:rPr lang="ja-JP" altLang="en-US" sz="1200" b="0" i="0" baseline="0">
              <a:solidFill>
                <a:sysClr val="windowText" lastClr="000000"/>
              </a:solidFill>
              <a:effectLst/>
              <a:latin typeface="ＭＳ Ｐゴシック" pitchFamily="50" charset="-128"/>
              <a:ea typeface="ＭＳ Ｐゴシック" pitchFamily="50" charset="-128"/>
              <a:cs typeface="+mn-cs"/>
            </a:rPr>
            <a:t>児童扶養手当</a:t>
          </a:r>
          <a:r>
            <a:rPr lang="ja-JP" altLang="ja-JP" sz="1200" b="0" i="0" baseline="0">
              <a:solidFill>
                <a:sysClr val="windowText" lastClr="000000"/>
              </a:solidFill>
              <a:effectLst/>
              <a:latin typeface="ＭＳ Ｐゴシック" pitchFamily="50" charset="-128"/>
              <a:ea typeface="ＭＳ Ｐゴシック" pitchFamily="50" charset="-128"/>
              <a:cs typeface="+mn-cs"/>
            </a:rPr>
            <a:t>給付</a:t>
          </a:r>
          <a:r>
            <a:rPr lang="ja-JP" altLang="en-US" sz="1200" b="0" i="0" baseline="0">
              <a:solidFill>
                <a:sysClr val="windowText" lastClr="000000"/>
              </a:solidFill>
              <a:effectLst/>
              <a:latin typeface="ＭＳ Ｐゴシック" pitchFamily="50" charset="-128"/>
              <a:ea typeface="ＭＳ Ｐゴシック" pitchFamily="50" charset="-128"/>
              <a:cs typeface="+mn-cs"/>
            </a:rPr>
            <a:t>事業</a:t>
          </a:r>
          <a:r>
            <a:rPr lang="ja-JP" altLang="ja-JP" sz="1200" b="0" i="0" baseline="0">
              <a:solidFill>
                <a:sysClr val="windowText" lastClr="000000"/>
              </a:solidFill>
              <a:effectLst/>
              <a:latin typeface="ＭＳ Ｐゴシック" pitchFamily="50" charset="-128"/>
              <a:ea typeface="ＭＳ Ｐゴシック" pitchFamily="50" charset="-128"/>
              <a:cs typeface="+mn-cs"/>
            </a:rPr>
            <a:t>など、扶助費は年々増加傾向にあり、</a:t>
          </a:r>
          <a:r>
            <a:rPr kumimoji="1" lang="ja-JP" altLang="ja-JP" sz="1200">
              <a:solidFill>
                <a:sysClr val="windowText" lastClr="000000"/>
              </a:solidFill>
              <a:effectLst/>
              <a:latin typeface="ＭＳ Ｐゴシック" pitchFamily="50" charset="-128"/>
              <a:ea typeface="ＭＳ Ｐゴシック" pitchFamily="50" charset="-128"/>
              <a:cs typeface="+mn-cs"/>
            </a:rPr>
            <a:t>地方税の減等</a:t>
          </a:r>
          <a:r>
            <a:rPr lang="ja-JP" altLang="ja-JP" sz="1200" b="0" i="0" baseline="0">
              <a:solidFill>
                <a:sysClr val="windowText" lastClr="000000"/>
              </a:solidFill>
              <a:effectLst/>
              <a:latin typeface="ＭＳ Ｐゴシック" pitchFamily="50" charset="-128"/>
              <a:ea typeface="ＭＳ Ｐゴシック" pitchFamily="50" charset="-128"/>
              <a:cs typeface="+mn-cs"/>
            </a:rPr>
            <a:t>による経常一般財源歳入額の</a:t>
          </a:r>
          <a:r>
            <a:rPr lang="ja-JP" altLang="ja-JP" sz="1200" b="0" i="0" baseline="0">
              <a:solidFill>
                <a:schemeClr val="dk1"/>
              </a:solidFill>
              <a:effectLst/>
              <a:latin typeface="ＭＳ Ｐゴシック" pitchFamily="50" charset="-128"/>
              <a:ea typeface="ＭＳ Ｐゴシック" pitchFamily="50" charset="-128"/>
              <a:cs typeface="+mn-cs"/>
            </a:rPr>
            <a:t>減からも、扶助費に係る経常収支比率は上昇している。</a:t>
          </a:r>
          <a:endParaRPr lang="ja-JP" altLang="ja-JP" sz="1200">
            <a:effectLst/>
            <a:latin typeface="ＭＳ Ｐゴシック" pitchFamily="50" charset="-128"/>
            <a:ea typeface="ＭＳ Ｐゴシック" pitchFamily="50" charset="-128"/>
          </a:endParaRPr>
        </a:p>
        <a:p>
          <a:pPr rtl="0"/>
          <a:r>
            <a:rPr lang="ja-JP" altLang="ja-JP" sz="1200" b="0" i="0" baseline="0">
              <a:solidFill>
                <a:schemeClr val="dk1"/>
              </a:solidFill>
              <a:effectLst/>
              <a:latin typeface="ＭＳ Ｐゴシック" pitchFamily="50" charset="-128"/>
              <a:ea typeface="ＭＳ Ｐゴシック" pitchFamily="50" charset="-128"/>
              <a:cs typeface="+mn-cs"/>
            </a:rPr>
            <a:t>　類似団体平均値は下回っているものの、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23585</xdr:rowOff>
    </xdr:to>
    <xdr:cxnSp macro="">
      <xdr:nvCxnSpPr>
        <xdr:cNvPr id="192" name="直線コネクタ 191"/>
        <xdr:cNvCxnSpPr/>
      </xdr:nvCxnSpPr>
      <xdr:spPr>
        <a:xfrm>
          <a:off x="3987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1815</xdr:rowOff>
    </xdr:to>
    <xdr:cxnSp macro="">
      <xdr:nvCxnSpPr>
        <xdr:cNvPr id="195" name="直線コネクタ 194"/>
        <xdr:cNvCxnSpPr/>
      </xdr:nvCxnSpPr>
      <xdr:spPr>
        <a:xfrm>
          <a:off x="3098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8" name="直線コネクタ 197"/>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118835</xdr:rowOff>
    </xdr:to>
    <xdr:cxnSp macro="">
      <xdr:nvCxnSpPr>
        <xdr:cNvPr id="201" name="直線コネクタ 200"/>
        <xdr:cNvCxnSpPr/>
      </xdr:nvCxnSpPr>
      <xdr:spPr>
        <a:xfrm>
          <a:off x="1320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11" name="楕円 210"/>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2"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3" name="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4" name="テキスト ボックス 213"/>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9" name="楕円 218"/>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20" name="テキスト ボックス 219"/>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itchFamily="50" charset="-128"/>
              <a:ea typeface="ＭＳ Ｐゴシック" pitchFamily="50" charset="-128"/>
              <a:cs typeface="+mn-cs"/>
            </a:rPr>
            <a:t>　</a:t>
          </a:r>
          <a:r>
            <a:rPr lang="ja-JP" altLang="en-US" sz="1200" b="0" i="0" baseline="0">
              <a:solidFill>
                <a:schemeClr val="dk1"/>
              </a:solidFill>
              <a:effectLst/>
              <a:latin typeface="ＭＳ Ｐゴシック" pitchFamily="50" charset="-128"/>
              <a:ea typeface="ＭＳ Ｐゴシック" pitchFamily="50" charset="-128"/>
              <a:cs typeface="+mn-cs"/>
            </a:rPr>
            <a:t>湯本温泉事業への繰出金の減等はあるものの、介護保険事業への繰出金の増や、</a:t>
          </a:r>
          <a:r>
            <a:rPr lang="ja-JP" altLang="ja-JP" sz="1200" b="0" i="0" baseline="0">
              <a:solidFill>
                <a:schemeClr val="dk1"/>
              </a:solidFill>
              <a:effectLst/>
              <a:latin typeface="ＭＳ Ｐゴシック" pitchFamily="50" charset="-128"/>
              <a:ea typeface="ＭＳ Ｐゴシック" pitchFamily="50" charset="-128"/>
              <a:cs typeface="+mn-cs"/>
            </a:rPr>
            <a:t>地方税の減による経常一般財源歳入額の減少</a:t>
          </a:r>
          <a:r>
            <a:rPr lang="ja-JP" altLang="en-US" sz="1200" b="0" i="0" baseline="0">
              <a:solidFill>
                <a:schemeClr val="dk1"/>
              </a:solidFill>
              <a:effectLst/>
              <a:latin typeface="ＭＳ Ｐゴシック" pitchFamily="50" charset="-128"/>
              <a:ea typeface="ＭＳ Ｐゴシック" pitchFamily="50" charset="-128"/>
              <a:cs typeface="+mn-cs"/>
            </a:rPr>
            <a:t>等</a:t>
          </a:r>
          <a:r>
            <a:rPr lang="ja-JP" altLang="ja-JP" sz="1200" b="0" i="0" baseline="0">
              <a:solidFill>
                <a:schemeClr val="dk1"/>
              </a:solidFill>
              <a:effectLst/>
              <a:latin typeface="ＭＳ Ｐゴシック" pitchFamily="50" charset="-128"/>
              <a:ea typeface="ＭＳ Ｐゴシック" pitchFamily="50" charset="-128"/>
              <a:cs typeface="+mn-cs"/>
            </a:rPr>
            <a:t>により、前年度と</a:t>
          </a:r>
          <a:r>
            <a:rPr lang="ja-JP" altLang="en-US" sz="1200" b="0" i="0" baseline="0">
              <a:solidFill>
                <a:schemeClr val="dk1"/>
              </a:solidFill>
              <a:effectLst/>
              <a:latin typeface="ＭＳ Ｐゴシック" pitchFamily="50" charset="-128"/>
              <a:ea typeface="ＭＳ Ｐゴシック" pitchFamily="50" charset="-128"/>
              <a:cs typeface="+mn-cs"/>
            </a:rPr>
            <a:t>同水準となり</a:t>
          </a:r>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依然として</a:t>
          </a:r>
          <a:r>
            <a:rPr lang="ja-JP" altLang="ja-JP" sz="1200" b="0" i="0" baseline="0">
              <a:solidFill>
                <a:schemeClr val="dk1"/>
              </a:solidFill>
              <a:effectLst/>
              <a:latin typeface="ＭＳ Ｐゴシック" pitchFamily="50" charset="-128"/>
              <a:ea typeface="ＭＳ Ｐゴシック" pitchFamily="50" charset="-128"/>
              <a:cs typeface="+mn-cs"/>
            </a:rPr>
            <a:t>類似団体平均値を下回っ</a:t>
          </a:r>
          <a:r>
            <a:rPr lang="ja-JP" altLang="en-US" sz="1200" b="0" i="0" baseline="0">
              <a:solidFill>
                <a:schemeClr val="dk1"/>
              </a:solidFill>
              <a:effectLst/>
              <a:latin typeface="ＭＳ Ｐゴシック" pitchFamily="50" charset="-128"/>
              <a:ea typeface="ＭＳ Ｐゴシック" pitchFamily="50" charset="-128"/>
              <a:cs typeface="+mn-cs"/>
            </a:rPr>
            <a:t>ている</a:t>
          </a:r>
          <a:r>
            <a:rPr lang="ja-JP" altLang="ja-JP" sz="1200" b="0" i="0" baseline="0">
              <a:solidFill>
                <a:schemeClr val="dk1"/>
              </a:solidFill>
              <a:effectLst/>
              <a:latin typeface="ＭＳ Ｐゴシック" pitchFamily="50" charset="-128"/>
              <a:ea typeface="ＭＳ Ｐゴシック" pitchFamily="50" charset="-128"/>
              <a:cs typeface="+mn-cs"/>
            </a:rPr>
            <a:t>。</a:t>
          </a:r>
          <a:endParaRPr lang="ja-JP" altLang="ja-JP" sz="1200">
            <a:effectLst/>
            <a:latin typeface="ＭＳ Ｐゴシック" pitchFamily="50" charset="-128"/>
            <a:ea typeface="ＭＳ Ｐゴシック" pitchFamily="50" charset="-128"/>
          </a:endParaRPr>
        </a:p>
        <a:p>
          <a:pPr rtl="0" eaLnBrk="1" fontAlgn="auto" latinLnBrk="0" hangingPunct="1"/>
          <a:r>
            <a:rPr lang="ja-JP" altLang="ja-JP" sz="1200" b="0" i="0" baseline="0">
              <a:solidFill>
                <a:schemeClr val="dk1"/>
              </a:solidFill>
              <a:effectLst/>
              <a:latin typeface="ＭＳ Ｐゴシック" pitchFamily="50" charset="-128"/>
              <a:ea typeface="ＭＳ Ｐゴシック" pitchFamily="50" charset="-128"/>
              <a:cs typeface="+mn-cs"/>
            </a:rPr>
            <a:t>　今後も、特別会計の経営効率化や健全経営を図るなど、適正な支出に努める。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111760</xdr:rowOff>
    </xdr:to>
    <xdr:cxnSp macro="">
      <xdr:nvCxnSpPr>
        <xdr:cNvPr id="253" name="直線コネクタ 252"/>
        <xdr:cNvCxnSpPr/>
      </xdr:nvCxnSpPr>
      <xdr:spPr>
        <a:xfrm>
          <a:off x="15671800" y="971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111760</xdr:rowOff>
    </xdr:to>
    <xdr:cxnSp macro="">
      <xdr:nvCxnSpPr>
        <xdr:cNvPr id="256" name="直線コネクタ 255"/>
        <xdr:cNvCxnSpPr/>
      </xdr:nvCxnSpPr>
      <xdr:spPr>
        <a:xfrm>
          <a:off x="14782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59" name="直線コネクタ 258"/>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58</xdr:row>
      <xdr:rowOff>66040</xdr:rowOff>
    </xdr:to>
    <xdr:cxnSp macro="">
      <xdr:nvCxnSpPr>
        <xdr:cNvPr id="262" name="直線コネクタ 261"/>
        <xdr:cNvCxnSpPr/>
      </xdr:nvCxnSpPr>
      <xdr:spPr>
        <a:xfrm flipV="1">
          <a:off x="13004800" y="96596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2" name="楕円 271"/>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3"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4" name="楕円 273"/>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5" name="テキスト ボックス 274"/>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6" name="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8" name="楕円 277"/>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9" name="テキスト ボックス 27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80" name="楕円 279"/>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81" name="テキスト ボックス 280"/>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itchFamily="50" charset="-128"/>
              <a:ea typeface="ＭＳ Ｐゴシック" pitchFamily="50" charset="-128"/>
              <a:cs typeface="+mn-cs"/>
            </a:rPr>
            <a:t>　</a:t>
          </a:r>
          <a:r>
            <a:rPr lang="ja-JP" altLang="ja-JP" sz="1200" b="0" i="0" baseline="0">
              <a:solidFill>
                <a:schemeClr val="dk1"/>
              </a:solidFill>
              <a:effectLst/>
              <a:latin typeface="+mn-lt"/>
              <a:ea typeface="+mn-ea"/>
              <a:cs typeface="+mn-cs"/>
            </a:rPr>
            <a:t>バス路線運行維持対策事業費補助金等、</a:t>
          </a:r>
          <a:r>
            <a:rPr lang="ja-JP" altLang="en-US" sz="1200" b="0" i="0" baseline="0">
              <a:solidFill>
                <a:schemeClr val="dk1"/>
              </a:solidFill>
              <a:effectLst/>
              <a:latin typeface="ＭＳ Ｐゴシック" pitchFamily="50" charset="-128"/>
              <a:ea typeface="ＭＳ Ｐゴシック" pitchFamily="50" charset="-128"/>
              <a:cs typeface="+mn-cs"/>
            </a:rPr>
            <a:t>補助費等</a:t>
          </a:r>
          <a:r>
            <a:rPr lang="ja-JP" altLang="ja-JP" sz="1200" b="0" i="0" baseline="0">
              <a:solidFill>
                <a:schemeClr val="dk1"/>
              </a:solidFill>
              <a:effectLst/>
              <a:latin typeface="ＭＳ Ｐゴシック" pitchFamily="50" charset="-128"/>
              <a:ea typeface="ＭＳ Ｐゴシック" pitchFamily="50" charset="-128"/>
              <a:cs typeface="+mn-cs"/>
            </a:rPr>
            <a:t>に係る経常経費充当一般財源</a:t>
          </a:r>
          <a:r>
            <a:rPr lang="ja-JP" altLang="en-US" sz="1200" b="0" i="0" baseline="0">
              <a:solidFill>
                <a:schemeClr val="dk1"/>
              </a:solidFill>
              <a:effectLst/>
              <a:latin typeface="ＭＳ Ｐゴシック" pitchFamily="50" charset="-128"/>
              <a:ea typeface="ＭＳ Ｐゴシック" pitchFamily="50" charset="-128"/>
              <a:cs typeface="+mn-cs"/>
            </a:rPr>
            <a:t>の</a:t>
          </a:r>
          <a:r>
            <a:rPr lang="ja-JP" altLang="ja-JP" sz="1200" b="0" i="0" baseline="0">
              <a:solidFill>
                <a:schemeClr val="dk1"/>
              </a:solidFill>
              <a:effectLst/>
              <a:latin typeface="ＭＳ Ｐゴシック" pitchFamily="50" charset="-128"/>
              <a:ea typeface="ＭＳ Ｐゴシック" pitchFamily="50" charset="-128"/>
              <a:cs typeface="+mn-cs"/>
            </a:rPr>
            <a:t>増加に加え、地方税の減等による経常一般財源歳入額の減少</a:t>
          </a:r>
          <a:r>
            <a:rPr lang="ja-JP" altLang="en-US" sz="1200" b="0" i="0" baseline="0">
              <a:solidFill>
                <a:schemeClr val="dk1"/>
              </a:solidFill>
              <a:effectLst/>
              <a:latin typeface="ＭＳ Ｐゴシック" pitchFamily="50" charset="-128"/>
              <a:ea typeface="ＭＳ Ｐゴシック" pitchFamily="50" charset="-128"/>
              <a:cs typeface="+mn-cs"/>
            </a:rPr>
            <a:t>はあるものの</a:t>
          </a:r>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臨時財政対策債の発行等により</a:t>
          </a:r>
          <a:r>
            <a:rPr lang="ja-JP" altLang="ja-JP" sz="1200" b="0" i="0" baseline="0">
              <a:solidFill>
                <a:schemeClr val="dk1"/>
              </a:solidFill>
              <a:effectLst/>
              <a:latin typeface="ＭＳ Ｐゴシック" pitchFamily="50" charset="-128"/>
              <a:ea typeface="ＭＳ Ｐゴシック" pitchFamily="50" charset="-128"/>
              <a:cs typeface="+mn-cs"/>
            </a:rPr>
            <a:t>、前年度と比較して</a:t>
          </a:r>
          <a:r>
            <a:rPr lang="en-US" altLang="ja-JP" sz="1200" b="0" i="0" baseline="0">
              <a:solidFill>
                <a:schemeClr val="dk1"/>
              </a:solidFill>
              <a:effectLst/>
              <a:latin typeface="ＭＳ Ｐゴシック" pitchFamily="50" charset="-128"/>
              <a:ea typeface="ＭＳ Ｐゴシック" pitchFamily="50" charset="-128"/>
              <a:cs typeface="+mn-cs"/>
            </a:rPr>
            <a:t>0.1</a:t>
          </a:r>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減少している</a:t>
          </a:r>
          <a:r>
            <a:rPr lang="ja-JP" altLang="ja-JP" sz="1200" b="0" i="0" baseline="0">
              <a:solidFill>
                <a:schemeClr val="dk1"/>
              </a:solidFill>
              <a:effectLst/>
              <a:latin typeface="ＭＳ Ｐゴシック" pitchFamily="50" charset="-128"/>
              <a:ea typeface="ＭＳ Ｐゴシック" pitchFamily="50" charset="-128"/>
              <a:cs typeface="+mn-cs"/>
            </a:rPr>
            <a:t>。</a:t>
          </a:r>
          <a:endParaRPr lang="ja-JP" altLang="ja-JP" sz="1200">
            <a:effectLst/>
            <a:latin typeface="ＭＳ Ｐゴシック" pitchFamily="50" charset="-128"/>
            <a:ea typeface="ＭＳ Ｐゴシック" pitchFamily="50" charset="-128"/>
          </a:endParaRPr>
        </a:p>
        <a:p>
          <a:pPr rtl="0"/>
          <a:r>
            <a:rPr lang="ja-JP" altLang="ja-JP" sz="1200" b="0" i="0" baseline="0">
              <a:solidFill>
                <a:schemeClr val="dk1"/>
              </a:solidFill>
              <a:effectLst/>
              <a:latin typeface="ＭＳ Ｐゴシック" pitchFamily="50" charset="-128"/>
              <a:ea typeface="ＭＳ Ｐゴシック" pitchFamily="50" charset="-128"/>
              <a:cs typeface="+mn-cs"/>
            </a:rPr>
            <a:t>　類似団体平均値は下回っているが、今後も長門市経営改革プランに基づき、補助金の交付に関する基準の見直しも含めて、適正な支出に努める。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8128</xdr:rowOff>
    </xdr:to>
    <xdr:cxnSp macro="">
      <xdr:nvCxnSpPr>
        <xdr:cNvPr id="311" name="直線コネクタ 310"/>
        <xdr:cNvCxnSpPr/>
      </xdr:nvCxnSpPr>
      <xdr:spPr>
        <a:xfrm flipV="1">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8128</xdr:rowOff>
    </xdr:to>
    <xdr:cxnSp macro="">
      <xdr:nvCxnSpPr>
        <xdr:cNvPr id="314" name="直線コネクタ 313"/>
        <xdr:cNvCxnSpPr/>
      </xdr:nvCxnSpPr>
      <xdr:spPr>
        <a:xfrm>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161290</xdr:rowOff>
    </xdr:to>
    <xdr:cxnSp macro="">
      <xdr:nvCxnSpPr>
        <xdr:cNvPr id="317" name="直線コネクタ 316"/>
        <xdr:cNvCxnSpPr/>
      </xdr:nvCxnSpPr>
      <xdr:spPr>
        <a:xfrm>
          <a:off x="13893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138430</xdr:rowOff>
    </xdr:to>
    <xdr:cxnSp macro="">
      <xdr:nvCxnSpPr>
        <xdr:cNvPr id="320" name="直線コネクタ 319"/>
        <xdr:cNvCxnSpPr/>
      </xdr:nvCxnSpPr>
      <xdr:spPr>
        <a:xfrm>
          <a:off x="13004800" y="600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30" name="楕円 329"/>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31"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2" name="楕円 331"/>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3" name="テキスト ボックス 332"/>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4" name="楕円 333"/>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5" name="テキスト ボックス 334"/>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6" name="楕円 33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7" name="テキスト ボックス 33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平成</a:t>
          </a:r>
          <a:r>
            <a:rPr kumimoji="1" lang="en-US" altLang="ja-JP" sz="1200">
              <a:solidFill>
                <a:schemeClr val="dk1"/>
              </a:solidFill>
              <a:effectLst/>
              <a:latin typeface="ＭＳ Ｐゴシック" pitchFamily="50" charset="-128"/>
              <a:ea typeface="ＭＳ Ｐゴシック" pitchFamily="50" charset="-128"/>
              <a:cs typeface="+mn-cs"/>
            </a:rPr>
            <a:t>19</a:t>
          </a:r>
          <a:r>
            <a:rPr kumimoji="1" lang="ja-JP" altLang="ja-JP" sz="1200">
              <a:solidFill>
                <a:schemeClr val="dk1"/>
              </a:solidFill>
              <a:effectLst/>
              <a:latin typeface="ＭＳ Ｐゴシック" pitchFamily="50" charset="-128"/>
              <a:ea typeface="ＭＳ Ｐゴシック" pitchFamily="50" charset="-128"/>
              <a:cs typeface="+mn-cs"/>
            </a:rPr>
            <a:t>年度から平成</a:t>
          </a:r>
          <a:r>
            <a:rPr kumimoji="1" lang="en-US" altLang="ja-JP" sz="1200">
              <a:solidFill>
                <a:schemeClr val="dk1"/>
              </a:solidFill>
              <a:effectLst/>
              <a:latin typeface="ＭＳ Ｐゴシック" pitchFamily="50" charset="-128"/>
              <a:ea typeface="ＭＳ Ｐゴシック" pitchFamily="50" charset="-128"/>
              <a:cs typeface="+mn-cs"/>
            </a:rPr>
            <a:t>24</a:t>
          </a:r>
          <a:r>
            <a:rPr kumimoji="1" lang="ja-JP" altLang="ja-JP" sz="1200">
              <a:solidFill>
                <a:schemeClr val="dk1"/>
              </a:solidFill>
              <a:effectLst/>
              <a:latin typeface="ＭＳ Ｐゴシック" pitchFamily="50" charset="-128"/>
              <a:ea typeface="ＭＳ Ｐゴシック" pitchFamily="50" charset="-128"/>
              <a:cs typeface="+mn-cs"/>
            </a:rPr>
            <a:t>年度にかけて実施した公的資金補償金免除繰上償還や近年の市債の発行抑制により、公債費の決算額が前年度と比較して</a:t>
          </a:r>
          <a:r>
            <a:rPr kumimoji="1" lang="en-US" altLang="ja-JP" sz="1200">
              <a:solidFill>
                <a:schemeClr val="dk1"/>
              </a:solidFill>
              <a:effectLst/>
              <a:latin typeface="ＭＳ Ｐゴシック" pitchFamily="50" charset="-128"/>
              <a:ea typeface="ＭＳ Ｐゴシック" pitchFamily="50" charset="-128"/>
              <a:cs typeface="+mn-cs"/>
            </a:rPr>
            <a:t>1.5</a:t>
          </a:r>
          <a:r>
            <a:rPr kumimoji="1" lang="ja-JP" altLang="ja-JP" sz="1200">
              <a:solidFill>
                <a:schemeClr val="dk1"/>
              </a:solidFill>
              <a:effectLst/>
              <a:latin typeface="ＭＳ Ｐゴシック" pitchFamily="50" charset="-128"/>
              <a:ea typeface="ＭＳ Ｐゴシック" pitchFamily="50" charset="-128"/>
              <a:cs typeface="+mn-cs"/>
            </a:rPr>
            <a:t>％の減となり、公債費に係る経常収支比率は前年度から</a:t>
          </a:r>
          <a:r>
            <a:rPr kumimoji="1" lang="en-US" altLang="ja-JP" sz="1200">
              <a:solidFill>
                <a:schemeClr val="dk1"/>
              </a:solidFill>
              <a:effectLst/>
              <a:latin typeface="ＭＳ Ｐゴシック" pitchFamily="50" charset="-128"/>
              <a:ea typeface="ＭＳ Ｐゴシック" pitchFamily="50" charset="-128"/>
              <a:cs typeface="+mn-cs"/>
            </a:rPr>
            <a:t>0.2</a:t>
          </a:r>
          <a:r>
            <a:rPr kumimoji="1" lang="ja-JP" altLang="ja-JP" sz="1200">
              <a:solidFill>
                <a:schemeClr val="dk1"/>
              </a:solidFill>
              <a:effectLst/>
              <a:latin typeface="ＭＳ Ｐゴシック" pitchFamily="50" charset="-128"/>
              <a:ea typeface="ＭＳ Ｐゴシック" pitchFamily="50" charset="-128"/>
              <a:cs typeface="+mn-cs"/>
            </a:rPr>
            <a:t>％改善したものの、依然として類似団体平均値を上回っている。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a:t>
          </a:r>
          <a:r>
            <a:rPr kumimoji="1" lang="ja-JP" altLang="en-US" sz="1200">
              <a:solidFill>
                <a:schemeClr val="dk1"/>
              </a:solidFill>
              <a:effectLst/>
              <a:latin typeface="ＭＳ Ｐゴシック" pitchFamily="50" charset="-128"/>
              <a:ea typeface="ＭＳ Ｐゴシック" pitchFamily="50" charset="-128"/>
              <a:cs typeface="+mn-cs"/>
            </a:rPr>
            <a:t>今後は、令和元年度までに実施した</a:t>
          </a:r>
          <a:r>
            <a:rPr kumimoji="1" lang="ja-JP" altLang="ja-JP" sz="1200">
              <a:solidFill>
                <a:schemeClr val="dk1"/>
              </a:solidFill>
              <a:effectLst/>
              <a:latin typeface="ＭＳ Ｐゴシック" pitchFamily="50" charset="-128"/>
              <a:ea typeface="ＭＳ Ｐゴシック" pitchFamily="50" charset="-128"/>
              <a:cs typeface="+mn-cs"/>
            </a:rPr>
            <a:t>大型事業</a:t>
          </a:r>
          <a:r>
            <a:rPr kumimoji="1" lang="ja-JP" altLang="en-US" sz="1200">
              <a:solidFill>
                <a:schemeClr val="dk1"/>
              </a:solidFill>
              <a:effectLst/>
              <a:latin typeface="ＭＳ Ｐゴシック" pitchFamily="50" charset="-128"/>
              <a:ea typeface="ＭＳ Ｐゴシック" pitchFamily="50" charset="-128"/>
              <a:cs typeface="+mn-cs"/>
            </a:rPr>
            <a:t>に係る償還開始等により</a:t>
          </a:r>
          <a:r>
            <a:rPr kumimoji="1" lang="ja-JP" altLang="ja-JP" sz="1200">
              <a:solidFill>
                <a:schemeClr val="dk1"/>
              </a:solidFill>
              <a:effectLst/>
              <a:latin typeface="ＭＳ Ｐゴシック" pitchFamily="50" charset="-128"/>
              <a:ea typeface="ＭＳ Ｐゴシック" pitchFamily="50" charset="-128"/>
              <a:cs typeface="+mn-cs"/>
            </a:rPr>
            <a:t>、公債費の負担割合は増加するものと推測される</a:t>
          </a:r>
          <a:r>
            <a:rPr kumimoji="1" lang="ja-JP" altLang="en-US" sz="1200">
              <a:solidFill>
                <a:schemeClr val="dk1"/>
              </a:solidFill>
              <a:effectLst/>
              <a:latin typeface="ＭＳ Ｐゴシック" pitchFamily="50" charset="-128"/>
              <a:ea typeface="ＭＳ Ｐゴシック" pitchFamily="50" charset="-128"/>
              <a:cs typeface="+mn-cs"/>
            </a:rPr>
            <a:t>ことから、</a:t>
          </a:r>
          <a:r>
            <a:rPr kumimoji="1" lang="ja-JP" altLang="ja-JP" sz="1200">
              <a:solidFill>
                <a:schemeClr val="dk1"/>
              </a:solidFill>
              <a:effectLst/>
              <a:latin typeface="ＭＳ Ｐゴシック" pitchFamily="50" charset="-128"/>
              <a:ea typeface="ＭＳ Ｐゴシック" pitchFamily="50" charset="-128"/>
              <a:cs typeface="+mn-cs"/>
            </a:rPr>
            <a:t>将来の人口減少を見据えて、できる限り地方債残高の圧縮を図っていく。</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54610</xdr:rowOff>
    </xdr:to>
    <xdr:cxnSp macro="">
      <xdr:nvCxnSpPr>
        <xdr:cNvPr id="371" name="直線コネクタ 370"/>
        <xdr:cNvCxnSpPr/>
      </xdr:nvCxnSpPr>
      <xdr:spPr>
        <a:xfrm flipV="1">
          <a:off x="3987800" y="12909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67945</xdr:rowOff>
    </xdr:to>
    <xdr:cxnSp macro="">
      <xdr:nvCxnSpPr>
        <xdr:cNvPr id="374" name="直線コネクタ 373"/>
        <xdr:cNvCxnSpPr/>
      </xdr:nvCxnSpPr>
      <xdr:spPr>
        <a:xfrm flipV="1">
          <a:off x="3098800" y="129133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67945</xdr:rowOff>
    </xdr:to>
    <xdr:cxnSp macro="">
      <xdr:nvCxnSpPr>
        <xdr:cNvPr id="377" name="直線コネクタ 376"/>
        <xdr:cNvCxnSpPr/>
      </xdr:nvCxnSpPr>
      <xdr:spPr>
        <a:xfrm>
          <a:off x="2209800" y="129095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64135</xdr:rowOff>
    </xdr:to>
    <xdr:cxnSp macro="">
      <xdr:nvCxnSpPr>
        <xdr:cNvPr id="380" name="直線コネクタ 379"/>
        <xdr:cNvCxnSpPr/>
      </xdr:nvCxnSpPr>
      <xdr:spPr>
        <a:xfrm flipV="1">
          <a:off x="1320800" y="129095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90" name="楕円 389"/>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143527</xdr:rowOff>
    </xdr:from>
    <xdr:ext cx="762000" cy="259045"/>
    <xdr:sp macro="" textlink="">
      <xdr:nvSpPr>
        <xdr:cNvPr id="391" name="公債費該当値テキスト"/>
        <xdr:cNvSpPr txBox="1"/>
      </xdr:nvSpPr>
      <xdr:spPr>
        <a:xfrm>
          <a:off x="4914900" y="128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90188</xdr:rowOff>
    </xdr:from>
    <xdr:ext cx="736600" cy="259045"/>
    <xdr:sp macro="" textlink="">
      <xdr:nvSpPr>
        <xdr:cNvPr id="393" name="テキスト ボックス 392"/>
        <xdr:cNvSpPr txBox="1"/>
      </xdr:nvSpPr>
      <xdr:spPr>
        <a:xfrm>
          <a:off x="3606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17145</xdr:rowOff>
    </xdr:from>
    <xdr:to>
      <xdr:col>15</xdr:col>
      <xdr:colOff>149225</xdr:colOff>
      <xdr:row>75</xdr:row>
      <xdr:rowOff>118745</xdr:rowOff>
    </xdr:to>
    <xdr:sp macro="" textlink="">
      <xdr:nvSpPr>
        <xdr:cNvPr id="394" name="楕円 393"/>
        <xdr:cNvSpPr/>
      </xdr:nvSpPr>
      <xdr:spPr>
        <a:xfrm>
          <a:off x="3048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103522</xdr:rowOff>
    </xdr:from>
    <xdr:ext cx="762000" cy="259045"/>
    <xdr:sp macro="" textlink="">
      <xdr:nvSpPr>
        <xdr:cNvPr id="395" name="テキスト ボックス 394"/>
        <xdr:cNvSpPr txBox="1"/>
      </xdr:nvSpPr>
      <xdr:spPr>
        <a:xfrm>
          <a:off x="2717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396" name="楕円 395"/>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86377</xdr:rowOff>
    </xdr:from>
    <xdr:ext cx="762000" cy="259045"/>
    <xdr:sp macro="" textlink="">
      <xdr:nvSpPr>
        <xdr:cNvPr id="397" name="テキスト ボックス 396"/>
        <xdr:cNvSpPr txBox="1"/>
      </xdr:nvSpPr>
      <xdr:spPr>
        <a:xfrm>
          <a:off x="1828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9" name="テキスト ボックス 39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itchFamily="50" charset="-128"/>
              <a:ea typeface="ＭＳ Ｐゴシック" pitchFamily="50" charset="-128"/>
              <a:cs typeface="+mn-cs"/>
            </a:rPr>
            <a:t>　公債費以外に係る経常収支比率は、</a:t>
          </a:r>
          <a:r>
            <a:rPr lang="ja-JP" altLang="en-US" sz="1200" b="0" i="0" baseline="0">
              <a:solidFill>
                <a:schemeClr val="dk1"/>
              </a:solidFill>
              <a:effectLst/>
              <a:latin typeface="ＭＳ Ｐゴシック" pitchFamily="50" charset="-128"/>
              <a:ea typeface="ＭＳ Ｐゴシック" pitchFamily="50" charset="-128"/>
              <a:cs typeface="+mn-cs"/>
            </a:rPr>
            <a:t>地方税の</a:t>
          </a:r>
          <a:r>
            <a:rPr lang="ja-JP" altLang="ja-JP" sz="1200" b="0" i="0" baseline="0">
              <a:solidFill>
                <a:schemeClr val="dk1"/>
              </a:solidFill>
              <a:effectLst/>
              <a:latin typeface="ＭＳ Ｐゴシック" pitchFamily="50" charset="-128"/>
              <a:ea typeface="ＭＳ Ｐゴシック" pitchFamily="50" charset="-128"/>
              <a:cs typeface="+mn-cs"/>
            </a:rPr>
            <a:t>減等による経常一般財源歳入額が減少したこと</a:t>
          </a:r>
          <a:r>
            <a:rPr lang="ja-JP" altLang="en-US" sz="1200" b="0" i="0" baseline="0">
              <a:solidFill>
                <a:schemeClr val="dk1"/>
              </a:solidFill>
              <a:effectLst/>
              <a:latin typeface="ＭＳ Ｐゴシック" pitchFamily="50" charset="-128"/>
              <a:ea typeface="ＭＳ Ｐゴシック" pitchFamily="50" charset="-128"/>
              <a:cs typeface="+mn-cs"/>
            </a:rPr>
            <a:t>等</a:t>
          </a:r>
          <a:r>
            <a:rPr lang="ja-JP" altLang="ja-JP" sz="1200" b="0" i="0" baseline="0">
              <a:solidFill>
                <a:schemeClr val="dk1"/>
              </a:solidFill>
              <a:effectLst/>
              <a:latin typeface="ＭＳ Ｐゴシック" pitchFamily="50" charset="-128"/>
              <a:ea typeface="ＭＳ Ｐゴシック" pitchFamily="50" charset="-128"/>
              <a:cs typeface="+mn-cs"/>
            </a:rPr>
            <a:t>により、前年度と比較して</a:t>
          </a:r>
          <a:r>
            <a:rPr lang="en-US" altLang="ja-JP" sz="1200" b="0" i="0" baseline="0">
              <a:solidFill>
                <a:schemeClr val="dk1"/>
              </a:solidFill>
              <a:effectLst/>
              <a:latin typeface="ＭＳ Ｐゴシック" pitchFamily="50" charset="-128"/>
              <a:ea typeface="ＭＳ Ｐゴシック" pitchFamily="50" charset="-128"/>
              <a:cs typeface="+mn-cs"/>
            </a:rPr>
            <a:t>0.1</a:t>
          </a:r>
          <a:r>
            <a:rPr lang="ja-JP" altLang="ja-JP" sz="1200" b="0" i="0" baseline="0">
              <a:solidFill>
                <a:schemeClr val="dk1"/>
              </a:solidFill>
              <a:effectLst/>
              <a:latin typeface="ＭＳ Ｐゴシック" pitchFamily="50" charset="-128"/>
              <a:ea typeface="ＭＳ Ｐゴシック" pitchFamily="50" charset="-128"/>
              <a:cs typeface="+mn-cs"/>
            </a:rPr>
            <a:t>％の増となったものの、類似団体平均値を下回っている。</a:t>
          </a:r>
          <a:endParaRPr lang="ja-JP" altLang="ja-JP" sz="1200">
            <a:effectLst/>
            <a:latin typeface="ＭＳ Ｐゴシック" pitchFamily="50" charset="-128"/>
            <a:ea typeface="ＭＳ Ｐゴシック" pitchFamily="50" charset="-128"/>
          </a:endParaRPr>
        </a:p>
        <a:p>
          <a:pPr rtl="0"/>
          <a:r>
            <a:rPr lang="ja-JP" altLang="ja-JP" sz="1200" b="0" i="0" baseline="0">
              <a:solidFill>
                <a:schemeClr val="dk1"/>
              </a:solidFill>
              <a:effectLst/>
              <a:latin typeface="ＭＳ Ｐゴシック" pitchFamily="50" charset="-128"/>
              <a:ea typeface="ＭＳ Ｐゴシック" pitchFamily="50" charset="-128"/>
              <a:cs typeface="+mn-cs"/>
            </a:rPr>
            <a:t>　今後も普通交付税の合併算定替が漸減していくことから、引き続き長門市経営改革プランに基づく事務事業コストの削減に努める。</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117856</xdr:rowOff>
    </xdr:to>
    <xdr:cxnSp macro="">
      <xdr:nvCxnSpPr>
        <xdr:cNvPr id="430" name="直線コネクタ 429"/>
        <xdr:cNvCxnSpPr/>
      </xdr:nvCxnSpPr>
      <xdr:spPr>
        <a:xfrm>
          <a:off x="15671800" y="13143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113285</xdr:rowOff>
    </xdr:to>
    <xdr:cxnSp macro="">
      <xdr:nvCxnSpPr>
        <xdr:cNvPr id="433" name="直線コネクタ 432"/>
        <xdr:cNvCxnSpPr/>
      </xdr:nvCxnSpPr>
      <xdr:spPr>
        <a:xfrm>
          <a:off x="14782800" y="130794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49276</xdr:rowOff>
    </xdr:to>
    <xdr:cxnSp macro="">
      <xdr:nvCxnSpPr>
        <xdr:cNvPr id="436" name="直線コネクタ 435"/>
        <xdr:cNvCxnSpPr/>
      </xdr:nvCxnSpPr>
      <xdr:spPr>
        <a:xfrm>
          <a:off x="13893800" y="129697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110998</xdr:rowOff>
    </xdr:to>
    <xdr:cxnSp macro="">
      <xdr:nvCxnSpPr>
        <xdr:cNvPr id="439" name="直線コネクタ 438"/>
        <xdr:cNvCxnSpPr/>
      </xdr:nvCxnSpPr>
      <xdr:spPr>
        <a:xfrm>
          <a:off x="13004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9" name="楕円 448"/>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0"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1" name="楕円 450"/>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2" name="テキスト ボックス 451"/>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3" name="楕円 45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4" name="テキスト ボックス 453"/>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5" name="楕円 454"/>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6" name="テキスト ボックス 455"/>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7" name="楕円 456"/>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8" name="テキスト ボックス 457"/>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137871</xdr:rowOff>
    </xdr:from>
    <xdr:to>
      <xdr:col>29</xdr:col>
      <xdr:colOff>127000</xdr:colOff>
      <xdr:row>17</xdr:row>
      <xdr:rowOff>6579</xdr:rowOff>
    </xdr:to>
    <xdr:cxnSp macro="">
      <xdr:nvCxnSpPr>
        <xdr:cNvPr id="50" name="直線コネクタ 49"/>
        <xdr:cNvCxnSpPr/>
      </xdr:nvCxnSpPr>
      <xdr:spPr bwMode="auto">
        <a:xfrm flipV="1">
          <a:off x="5003800" y="2928696"/>
          <a:ext cx="647700" cy="4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122649</xdr:rowOff>
    </xdr:from>
    <xdr:ext cx="762000" cy="259045"/>
    <xdr:sp macro="" textlink="">
      <xdr:nvSpPr>
        <xdr:cNvPr id="51" name="人口1人当たり決算額の推移平均値テキスト130"/>
        <xdr:cNvSpPr txBox="1"/>
      </xdr:nvSpPr>
      <xdr:spPr>
        <a:xfrm>
          <a:off x="5740400" y="2913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6579</xdr:rowOff>
    </xdr:from>
    <xdr:to>
      <xdr:col>26</xdr:col>
      <xdr:colOff>50800</xdr:colOff>
      <xdr:row>17</xdr:row>
      <xdr:rowOff>14630</xdr:rowOff>
    </xdr:to>
    <xdr:cxnSp macro="">
      <xdr:nvCxnSpPr>
        <xdr:cNvPr id="53" name="直線コネクタ 52"/>
        <xdr:cNvCxnSpPr/>
      </xdr:nvCxnSpPr>
      <xdr:spPr bwMode="auto">
        <a:xfrm flipV="1">
          <a:off x="4305300" y="2968854"/>
          <a:ext cx="698500" cy="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14630</xdr:rowOff>
    </xdr:from>
    <xdr:to>
      <xdr:col>22</xdr:col>
      <xdr:colOff>114300</xdr:colOff>
      <xdr:row>17</xdr:row>
      <xdr:rowOff>36589</xdr:rowOff>
    </xdr:to>
    <xdr:cxnSp macro="">
      <xdr:nvCxnSpPr>
        <xdr:cNvPr id="56" name="直線コネクタ 55"/>
        <xdr:cNvCxnSpPr/>
      </xdr:nvCxnSpPr>
      <xdr:spPr bwMode="auto">
        <a:xfrm flipV="1">
          <a:off x="3606800" y="2976905"/>
          <a:ext cx="698500" cy="2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36589</xdr:rowOff>
    </xdr:from>
    <xdr:to>
      <xdr:col>18</xdr:col>
      <xdr:colOff>177800</xdr:colOff>
      <xdr:row>17</xdr:row>
      <xdr:rowOff>44983</xdr:rowOff>
    </xdr:to>
    <xdr:cxnSp macro="">
      <xdr:nvCxnSpPr>
        <xdr:cNvPr id="59" name="直線コネクタ 58"/>
        <xdr:cNvCxnSpPr/>
      </xdr:nvCxnSpPr>
      <xdr:spPr bwMode="auto">
        <a:xfrm flipV="1">
          <a:off x="2908300" y="2998864"/>
          <a:ext cx="698500" cy="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87071</xdr:rowOff>
    </xdr:from>
    <xdr:to>
      <xdr:col>29</xdr:col>
      <xdr:colOff>177800</xdr:colOff>
      <xdr:row>17</xdr:row>
      <xdr:rowOff>17221</xdr:rowOff>
    </xdr:to>
    <xdr:sp macro="" textlink="">
      <xdr:nvSpPr>
        <xdr:cNvPr id="69" name="楕円 68"/>
        <xdr:cNvSpPr/>
      </xdr:nvSpPr>
      <xdr:spPr bwMode="auto">
        <a:xfrm>
          <a:off x="5600700" y="287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103598</xdr:rowOff>
    </xdr:from>
    <xdr:ext cx="762000" cy="259045"/>
    <xdr:sp macro="" textlink="">
      <xdr:nvSpPr>
        <xdr:cNvPr id="70" name="人口1人当たり決算額の推移該当値テキスト130"/>
        <xdr:cNvSpPr txBox="1"/>
      </xdr:nvSpPr>
      <xdr:spPr>
        <a:xfrm>
          <a:off x="5740400" y="2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127229</xdr:rowOff>
    </xdr:from>
    <xdr:to>
      <xdr:col>26</xdr:col>
      <xdr:colOff>101600</xdr:colOff>
      <xdr:row>17</xdr:row>
      <xdr:rowOff>57379</xdr:rowOff>
    </xdr:to>
    <xdr:sp macro="" textlink="">
      <xdr:nvSpPr>
        <xdr:cNvPr id="71" name="楕円 70"/>
        <xdr:cNvSpPr/>
      </xdr:nvSpPr>
      <xdr:spPr bwMode="auto">
        <a:xfrm>
          <a:off x="4953000" y="291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67556</xdr:rowOff>
    </xdr:from>
    <xdr:ext cx="736600" cy="259045"/>
    <xdr:sp macro="" textlink="">
      <xdr:nvSpPr>
        <xdr:cNvPr id="72" name="テキスト ボックス 71"/>
        <xdr:cNvSpPr txBox="1"/>
      </xdr:nvSpPr>
      <xdr:spPr>
        <a:xfrm>
          <a:off x="4622800" y="268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135280</xdr:rowOff>
    </xdr:from>
    <xdr:to>
      <xdr:col>22</xdr:col>
      <xdr:colOff>165100</xdr:colOff>
      <xdr:row>17</xdr:row>
      <xdr:rowOff>65430</xdr:rowOff>
    </xdr:to>
    <xdr:sp macro="" textlink="">
      <xdr:nvSpPr>
        <xdr:cNvPr id="73" name="楕円 72"/>
        <xdr:cNvSpPr/>
      </xdr:nvSpPr>
      <xdr:spPr bwMode="auto">
        <a:xfrm>
          <a:off x="4254500" y="292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75607</xdr:rowOff>
    </xdr:from>
    <xdr:ext cx="762000" cy="259045"/>
    <xdr:sp macro="" textlink="">
      <xdr:nvSpPr>
        <xdr:cNvPr id="74" name="テキスト ボックス 73"/>
        <xdr:cNvSpPr txBox="1"/>
      </xdr:nvSpPr>
      <xdr:spPr>
        <a:xfrm>
          <a:off x="3924300" y="269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157239</xdr:rowOff>
    </xdr:from>
    <xdr:to>
      <xdr:col>19</xdr:col>
      <xdr:colOff>38100</xdr:colOff>
      <xdr:row>17</xdr:row>
      <xdr:rowOff>87389</xdr:rowOff>
    </xdr:to>
    <xdr:sp macro="" textlink="">
      <xdr:nvSpPr>
        <xdr:cNvPr id="75" name="楕円 74"/>
        <xdr:cNvSpPr/>
      </xdr:nvSpPr>
      <xdr:spPr bwMode="auto">
        <a:xfrm>
          <a:off x="3556000" y="294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97566</xdr:rowOff>
    </xdr:from>
    <xdr:ext cx="762000" cy="259045"/>
    <xdr:sp macro="" textlink="">
      <xdr:nvSpPr>
        <xdr:cNvPr id="76" name="テキスト ボックス 75"/>
        <xdr:cNvSpPr txBox="1"/>
      </xdr:nvSpPr>
      <xdr:spPr>
        <a:xfrm>
          <a:off x="3225800" y="271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165633</xdr:rowOff>
    </xdr:from>
    <xdr:to>
      <xdr:col>15</xdr:col>
      <xdr:colOff>101600</xdr:colOff>
      <xdr:row>17</xdr:row>
      <xdr:rowOff>95783</xdr:rowOff>
    </xdr:to>
    <xdr:sp macro="" textlink="">
      <xdr:nvSpPr>
        <xdr:cNvPr id="77" name="楕円 76"/>
        <xdr:cNvSpPr/>
      </xdr:nvSpPr>
      <xdr:spPr bwMode="auto">
        <a:xfrm>
          <a:off x="2857500" y="295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105960</xdr:rowOff>
    </xdr:from>
    <xdr:ext cx="762000" cy="259045"/>
    <xdr:sp macro="" textlink="">
      <xdr:nvSpPr>
        <xdr:cNvPr id="78" name="テキスト ボックス 77"/>
        <xdr:cNvSpPr txBox="1"/>
      </xdr:nvSpPr>
      <xdr:spPr>
        <a:xfrm>
          <a:off x="2527300" y="272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9949</xdr:rowOff>
    </xdr:from>
    <xdr:to>
      <xdr:col>29</xdr:col>
      <xdr:colOff>127000</xdr:colOff>
      <xdr:row>38</xdr:row>
      <xdr:rowOff>13371</xdr:rowOff>
    </xdr:to>
    <xdr:cxnSp macro="">
      <xdr:nvCxnSpPr>
        <xdr:cNvPr id="112" name="直線コネクタ 111"/>
        <xdr:cNvCxnSpPr/>
      </xdr:nvCxnSpPr>
      <xdr:spPr bwMode="auto">
        <a:xfrm flipV="1">
          <a:off x="5003800" y="7477549"/>
          <a:ext cx="6477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341271</xdr:rowOff>
    </xdr:from>
    <xdr:to>
      <xdr:col>26</xdr:col>
      <xdr:colOff>50800</xdr:colOff>
      <xdr:row>38</xdr:row>
      <xdr:rowOff>13371</xdr:rowOff>
    </xdr:to>
    <xdr:cxnSp macro="">
      <xdr:nvCxnSpPr>
        <xdr:cNvPr id="115" name="直線コネクタ 114"/>
        <xdr:cNvCxnSpPr/>
      </xdr:nvCxnSpPr>
      <xdr:spPr bwMode="auto">
        <a:xfrm>
          <a:off x="4305300" y="7465971"/>
          <a:ext cx="698500" cy="15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341271</xdr:rowOff>
    </xdr:from>
    <xdr:to>
      <xdr:col>22</xdr:col>
      <xdr:colOff>114300</xdr:colOff>
      <xdr:row>37</xdr:row>
      <xdr:rowOff>342353</xdr:rowOff>
    </xdr:to>
    <xdr:cxnSp macro="">
      <xdr:nvCxnSpPr>
        <xdr:cNvPr id="118" name="直線コネクタ 117"/>
        <xdr:cNvCxnSpPr/>
      </xdr:nvCxnSpPr>
      <xdr:spPr bwMode="auto">
        <a:xfrm flipV="1">
          <a:off x="3606800" y="7465971"/>
          <a:ext cx="698500" cy="1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317832</xdr:rowOff>
    </xdr:from>
    <xdr:to>
      <xdr:col>18</xdr:col>
      <xdr:colOff>177800</xdr:colOff>
      <xdr:row>37</xdr:row>
      <xdr:rowOff>342353</xdr:rowOff>
    </xdr:to>
    <xdr:cxnSp macro="">
      <xdr:nvCxnSpPr>
        <xdr:cNvPr id="121" name="直線コネクタ 120"/>
        <xdr:cNvCxnSpPr/>
      </xdr:nvCxnSpPr>
      <xdr:spPr bwMode="auto">
        <a:xfrm>
          <a:off x="2908300" y="7442532"/>
          <a:ext cx="698500" cy="2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302049</xdr:rowOff>
    </xdr:from>
    <xdr:to>
      <xdr:col>29</xdr:col>
      <xdr:colOff>177800</xdr:colOff>
      <xdr:row>38</xdr:row>
      <xdr:rowOff>60749</xdr:rowOff>
    </xdr:to>
    <xdr:sp macro="" textlink="">
      <xdr:nvSpPr>
        <xdr:cNvPr id="131" name="楕円 130"/>
        <xdr:cNvSpPr/>
      </xdr:nvSpPr>
      <xdr:spPr bwMode="auto">
        <a:xfrm>
          <a:off x="5600700" y="742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274126</xdr:rowOff>
    </xdr:from>
    <xdr:ext cx="762000" cy="259045"/>
    <xdr:sp macro="" textlink="">
      <xdr:nvSpPr>
        <xdr:cNvPr id="132" name="人口1人当たり決算額の推移該当値テキスト445"/>
        <xdr:cNvSpPr txBox="1"/>
      </xdr:nvSpPr>
      <xdr:spPr>
        <a:xfrm>
          <a:off x="5740400" y="739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305471</xdr:rowOff>
    </xdr:from>
    <xdr:to>
      <xdr:col>26</xdr:col>
      <xdr:colOff>101600</xdr:colOff>
      <xdr:row>38</xdr:row>
      <xdr:rowOff>64171</xdr:rowOff>
    </xdr:to>
    <xdr:sp macro="" textlink="">
      <xdr:nvSpPr>
        <xdr:cNvPr id="133" name="楕円 132"/>
        <xdr:cNvSpPr/>
      </xdr:nvSpPr>
      <xdr:spPr bwMode="auto">
        <a:xfrm>
          <a:off x="4953000" y="743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48948</xdr:rowOff>
    </xdr:from>
    <xdr:ext cx="736600" cy="259045"/>
    <xdr:sp macro="" textlink="">
      <xdr:nvSpPr>
        <xdr:cNvPr id="134" name="テキスト ボックス 133"/>
        <xdr:cNvSpPr txBox="1"/>
      </xdr:nvSpPr>
      <xdr:spPr>
        <a:xfrm>
          <a:off x="4622800" y="751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290471</xdr:rowOff>
    </xdr:from>
    <xdr:to>
      <xdr:col>22</xdr:col>
      <xdr:colOff>165100</xdr:colOff>
      <xdr:row>38</xdr:row>
      <xdr:rowOff>49171</xdr:rowOff>
    </xdr:to>
    <xdr:sp macro="" textlink="">
      <xdr:nvSpPr>
        <xdr:cNvPr id="135" name="楕円 134"/>
        <xdr:cNvSpPr/>
      </xdr:nvSpPr>
      <xdr:spPr bwMode="auto">
        <a:xfrm>
          <a:off x="4254500" y="74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33948</xdr:rowOff>
    </xdr:from>
    <xdr:ext cx="762000" cy="259045"/>
    <xdr:sp macro="" textlink="">
      <xdr:nvSpPr>
        <xdr:cNvPr id="136" name="テキスト ボックス 135"/>
        <xdr:cNvSpPr txBox="1"/>
      </xdr:nvSpPr>
      <xdr:spPr>
        <a:xfrm>
          <a:off x="3924300" y="750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291553</xdr:rowOff>
    </xdr:from>
    <xdr:to>
      <xdr:col>19</xdr:col>
      <xdr:colOff>38100</xdr:colOff>
      <xdr:row>38</xdr:row>
      <xdr:rowOff>50253</xdr:rowOff>
    </xdr:to>
    <xdr:sp macro="" textlink="">
      <xdr:nvSpPr>
        <xdr:cNvPr id="137" name="楕円 136"/>
        <xdr:cNvSpPr/>
      </xdr:nvSpPr>
      <xdr:spPr bwMode="auto">
        <a:xfrm>
          <a:off x="3556000" y="741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35030</xdr:rowOff>
    </xdr:from>
    <xdr:ext cx="762000" cy="259045"/>
    <xdr:sp macro="" textlink="">
      <xdr:nvSpPr>
        <xdr:cNvPr id="138" name="テキスト ボックス 137"/>
        <xdr:cNvSpPr txBox="1"/>
      </xdr:nvSpPr>
      <xdr:spPr>
        <a:xfrm>
          <a:off x="3225800" y="750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267032</xdr:rowOff>
    </xdr:from>
    <xdr:to>
      <xdr:col>15</xdr:col>
      <xdr:colOff>101600</xdr:colOff>
      <xdr:row>38</xdr:row>
      <xdr:rowOff>25732</xdr:rowOff>
    </xdr:to>
    <xdr:sp macro="" textlink="">
      <xdr:nvSpPr>
        <xdr:cNvPr id="139" name="楕円 138"/>
        <xdr:cNvSpPr/>
      </xdr:nvSpPr>
      <xdr:spPr bwMode="auto">
        <a:xfrm>
          <a:off x="2857500" y="739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35909</xdr:rowOff>
    </xdr:from>
    <xdr:ext cx="762000" cy="259045"/>
    <xdr:sp macro="" textlink="">
      <xdr:nvSpPr>
        <xdr:cNvPr id="140" name="テキスト ボックス 139"/>
        <xdr:cNvSpPr txBox="1"/>
      </xdr:nvSpPr>
      <xdr:spPr>
        <a:xfrm>
          <a:off x="2527300" y="716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11205</xdr:rowOff>
    </xdr:from>
    <xdr:to>
      <xdr:col>24</xdr:col>
      <xdr:colOff>63500</xdr:colOff>
      <xdr:row>35</xdr:row>
      <xdr:rowOff>18183</xdr:rowOff>
    </xdr:to>
    <xdr:cxnSp macro="">
      <xdr:nvCxnSpPr>
        <xdr:cNvPr id="63" name="直線コネクタ 62"/>
        <xdr:cNvCxnSpPr/>
      </xdr:nvCxnSpPr>
      <xdr:spPr>
        <a:xfrm flipV="1">
          <a:off x="3797300" y="6011955"/>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18183</xdr:rowOff>
    </xdr:from>
    <xdr:to>
      <xdr:col>19</xdr:col>
      <xdr:colOff>177800</xdr:colOff>
      <xdr:row>35</xdr:row>
      <xdr:rowOff>20175</xdr:rowOff>
    </xdr:to>
    <xdr:cxnSp macro="">
      <xdr:nvCxnSpPr>
        <xdr:cNvPr id="66" name="直線コネクタ 65"/>
        <xdr:cNvCxnSpPr/>
      </xdr:nvCxnSpPr>
      <xdr:spPr>
        <a:xfrm flipV="1">
          <a:off x="2908300" y="601893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20175</xdr:rowOff>
    </xdr:from>
    <xdr:to>
      <xdr:col>15</xdr:col>
      <xdr:colOff>50800</xdr:colOff>
      <xdr:row>35</xdr:row>
      <xdr:rowOff>26956</xdr:rowOff>
    </xdr:to>
    <xdr:cxnSp macro="">
      <xdr:nvCxnSpPr>
        <xdr:cNvPr id="69" name="直線コネクタ 68"/>
        <xdr:cNvCxnSpPr/>
      </xdr:nvCxnSpPr>
      <xdr:spPr>
        <a:xfrm flipV="1">
          <a:off x="2019300" y="6020925"/>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26956</xdr:rowOff>
    </xdr:from>
    <xdr:to>
      <xdr:col>10</xdr:col>
      <xdr:colOff>114300</xdr:colOff>
      <xdr:row>35</xdr:row>
      <xdr:rowOff>32530</xdr:rowOff>
    </xdr:to>
    <xdr:cxnSp macro="">
      <xdr:nvCxnSpPr>
        <xdr:cNvPr id="72" name="直線コネクタ 71"/>
        <xdr:cNvCxnSpPr/>
      </xdr:nvCxnSpPr>
      <xdr:spPr>
        <a:xfrm flipV="1">
          <a:off x="1130300" y="6027706"/>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131855</xdr:rowOff>
    </xdr:from>
    <xdr:to>
      <xdr:col>24</xdr:col>
      <xdr:colOff>114300</xdr:colOff>
      <xdr:row>35</xdr:row>
      <xdr:rowOff>62005</xdr:rowOff>
    </xdr:to>
    <xdr:sp macro="" textlink="">
      <xdr:nvSpPr>
        <xdr:cNvPr id="82" name="楕円 81"/>
        <xdr:cNvSpPr/>
      </xdr:nvSpPr>
      <xdr:spPr>
        <a:xfrm>
          <a:off x="4584700" y="59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154732</xdr:rowOff>
    </xdr:from>
    <xdr:ext cx="599010" cy="259045"/>
    <xdr:sp macro="" textlink="">
      <xdr:nvSpPr>
        <xdr:cNvPr id="83" name="人件費該当値テキスト"/>
        <xdr:cNvSpPr txBox="1"/>
      </xdr:nvSpPr>
      <xdr:spPr>
        <a:xfrm>
          <a:off x="4686300" y="58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138833</xdr:rowOff>
    </xdr:from>
    <xdr:to>
      <xdr:col>20</xdr:col>
      <xdr:colOff>38100</xdr:colOff>
      <xdr:row>35</xdr:row>
      <xdr:rowOff>68983</xdr:rowOff>
    </xdr:to>
    <xdr:sp macro="" textlink="">
      <xdr:nvSpPr>
        <xdr:cNvPr id="84" name="楕円 83"/>
        <xdr:cNvSpPr/>
      </xdr:nvSpPr>
      <xdr:spPr>
        <a:xfrm>
          <a:off x="3746500" y="59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85510</xdr:rowOff>
    </xdr:from>
    <xdr:ext cx="599010" cy="259045"/>
    <xdr:sp macro="" textlink="">
      <xdr:nvSpPr>
        <xdr:cNvPr id="85" name="テキスト ボックス 84"/>
        <xdr:cNvSpPr txBox="1"/>
      </xdr:nvSpPr>
      <xdr:spPr>
        <a:xfrm>
          <a:off x="3497795" y="574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140825</xdr:rowOff>
    </xdr:from>
    <xdr:to>
      <xdr:col>15</xdr:col>
      <xdr:colOff>101600</xdr:colOff>
      <xdr:row>35</xdr:row>
      <xdr:rowOff>70975</xdr:rowOff>
    </xdr:to>
    <xdr:sp macro="" textlink="">
      <xdr:nvSpPr>
        <xdr:cNvPr id="86" name="楕円 85"/>
        <xdr:cNvSpPr/>
      </xdr:nvSpPr>
      <xdr:spPr>
        <a:xfrm>
          <a:off x="2857500" y="59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87502</xdr:rowOff>
    </xdr:from>
    <xdr:ext cx="599010" cy="259045"/>
    <xdr:sp macro="" textlink="">
      <xdr:nvSpPr>
        <xdr:cNvPr id="87" name="テキスト ボックス 86"/>
        <xdr:cNvSpPr txBox="1"/>
      </xdr:nvSpPr>
      <xdr:spPr>
        <a:xfrm>
          <a:off x="2608795" y="574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147606</xdr:rowOff>
    </xdr:from>
    <xdr:to>
      <xdr:col>10</xdr:col>
      <xdr:colOff>165100</xdr:colOff>
      <xdr:row>35</xdr:row>
      <xdr:rowOff>77756</xdr:rowOff>
    </xdr:to>
    <xdr:sp macro="" textlink="">
      <xdr:nvSpPr>
        <xdr:cNvPr id="88" name="楕円 87"/>
        <xdr:cNvSpPr/>
      </xdr:nvSpPr>
      <xdr:spPr>
        <a:xfrm>
          <a:off x="1968500" y="59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94283</xdr:rowOff>
    </xdr:from>
    <xdr:ext cx="534377" cy="259045"/>
    <xdr:sp macro="" textlink="">
      <xdr:nvSpPr>
        <xdr:cNvPr id="89" name="テキスト ボックス 88"/>
        <xdr:cNvSpPr txBox="1"/>
      </xdr:nvSpPr>
      <xdr:spPr>
        <a:xfrm>
          <a:off x="1752111" y="57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153180</xdr:rowOff>
    </xdr:from>
    <xdr:to>
      <xdr:col>6</xdr:col>
      <xdr:colOff>38100</xdr:colOff>
      <xdr:row>35</xdr:row>
      <xdr:rowOff>83330</xdr:rowOff>
    </xdr:to>
    <xdr:sp macro="" textlink="">
      <xdr:nvSpPr>
        <xdr:cNvPr id="90" name="楕円 89"/>
        <xdr:cNvSpPr/>
      </xdr:nvSpPr>
      <xdr:spPr>
        <a:xfrm>
          <a:off x="1079500" y="59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99857</xdr:rowOff>
    </xdr:from>
    <xdr:ext cx="534377" cy="259045"/>
    <xdr:sp macro="" textlink="">
      <xdr:nvSpPr>
        <xdr:cNvPr id="91" name="テキスト ボックス 90"/>
        <xdr:cNvSpPr txBox="1"/>
      </xdr:nvSpPr>
      <xdr:spPr>
        <a:xfrm>
          <a:off x="863111" y="57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87291</xdr:rowOff>
    </xdr:from>
    <xdr:to>
      <xdr:col>24</xdr:col>
      <xdr:colOff>63500</xdr:colOff>
      <xdr:row>56</xdr:row>
      <xdr:rowOff>128448</xdr:rowOff>
    </xdr:to>
    <xdr:cxnSp macro="">
      <xdr:nvCxnSpPr>
        <xdr:cNvPr id="118" name="直線コネクタ 117"/>
        <xdr:cNvCxnSpPr/>
      </xdr:nvCxnSpPr>
      <xdr:spPr>
        <a:xfrm flipV="1">
          <a:off x="3797300" y="9688491"/>
          <a:ext cx="838200" cy="4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97582</xdr:rowOff>
    </xdr:from>
    <xdr:to>
      <xdr:col>19</xdr:col>
      <xdr:colOff>177800</xdr:colOff>
      <xdr:row>56</xdr:row>
      <xdr:rowOff>128448</xdr:rowOff>
    </xdr:to>
    <xdr:cxnSp macro="">
      <xdr:nvCxnSpPr>
        <xdr:cNvPr id="121" name="直線コネクタ 120"/>
        <xdr:cNvCxnSpPr/>
      </xdr:nvCxnSpPr>
      <xdr:spPr>
        <a:xfrm>
          <a:off x="2908300" y="9698782"/>
          <a:ext cx="889000" cy="3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97582</xdr:rowOff>
    </xdr:from>
    <xdr:to>
      <xdr:col>15</xdr:col>
      <xdr:colOff>50800</xdr:colOff>
      <xdr:row>56</xdr:row>
      <xdr:rowOff>114280</xdr:rowOff>
    </xdr:to>
    <xdr:cxnSp macro="">
      <xdr:nvCxnSpPr>
        <xdr:cNvPr id="124" name="直線コネクタ 123"/>
        <xdr:cNvCxnSpPr/>
      </xdr:nvCxnSpPr>
      <xdr:spPr>
        <a:xfrm flipV="1">
          <a:off x="2019300" y="9698782"/>
          <a:ext cx="889000" cy="1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114280</xdr:rowOff>
    </xdr:from>
    <xdr:to>
      <xdr:col>10</xdr:col>
      <xdr:colOff>114300</xdr:colOff>
      <xdr:row>56</xdr:row>
      <xdr:rowOff>145538</xdr:rowOff>
    </xdr:to>
    <xdr:cxnSp macro="">
      <xdr:nvCxnSpPr>
        <xdr:cNvPr id="127" name="直線コネクタ 126"/>
        <xdr:cNvCxnSpPr/>
      </xdr:nvCxnSpPr>
      <xdr:spPr>
        <a:xfrm flipV="1">
          <a:off x="1130300" y="9715480"/>
          <a:ext cx="889000" cy="3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36491</xdr:rowOff>
    </xdr:from>
    <xdr:to>
      <xdr:col>24</xdr:col>
      <xdr:colOff>114300</xdr:colOff>
      <xdr:row>56</xdr:row>
      <xdr:rowOff>138091</xdr:rowOff>
    </xdr:to>
    <xdr:sp macro="" textlink="">
      <xdr:nvSpPr>
        <xdr:cNvPr id="137" name="楕円 136"/>
        <xdr:cNvSpPr/>
      </xdr:nvSpPr>
      <xdr:spPr>
        <a:xfrm>
          <a:off x="4584700" y="96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14918</xdr:rowOff>
    </xdr:from>
    <xdr:ext cx="534377" cy="259045"/>
    <xdr:sp macro="" textlink="">
      <xdr:nvSpPr>
        <xdr:cNvPr id="138" name="物件費該当値テキスト"/>
        <xdr:cNvSpPr txBox="1"/>
      </xdr:nvSpPr>
      <xdr:spPr>
        <a:xfrm>
          <a:off x="4686300" y="961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77648</xdr:rowOff>
    </xdr:from>
    <xdr:to>
      <xdr:col>20</xdr:col>
      <xdr:colOff>38100</xdr:colOff>
      <xdr:row>57</xdr:row>
      <xdr:rowOff>7798</xdr:rowOff>
    </xdr:to>
    <xdr:sp macro="" textlink="">
      <xdr:nvSpPr>
        <xdr:cNvPr id="139" name="楕円 138"/>
        <xdr:cNvSpPr/>
      </xdr:nvSpPr>
      <xdr:spPr>
        <a:xfrm>
          <a:off x="3746500" y="96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170375</xdr:rowOff>
    </xdr:from>
    <xdr:ext cx="534377" cy="259045"/>
    <xdr:sp macro="" textlink="">
      <xdr:nvSpPr>
        <xdr:cNvPr id="140" name="テキスト ボックス 139"/>
        <xdr:cNvSpPr txBox="1"/>
      </xdr:nvSpPr>
      <xdr:spPr>
        <a:xfrm>
          <a:off x="3530111" y="97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46782</xdr:rowOff>
    </xdr:from>
    <xdr:to>
      <xdr:col>15</xdr:col>
      <xdr:colOff>101600</xdr:colOff>
      <xdr:row>56</xdr:row>
      <xdr:rowOff>148382</xdr:rowOff>
    </xdr:to>
    <xdr:sp macro="" textlink="">
      <xdr:nvSpPr>
        <xdr:cNvPr id="141" name="楕円 140"/>
        <xdr:cNvSpPr/>
      </xdr:nvSpPr>
      <xdr:spPr>
        <a:xfrm>
          <a:off x="2857500" y="96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164909</xdr:rowOff>
    </xdr:from>
    <xdr:ext cx="534377" cy="259045"/>
    <xdr:sp macro="" textlink="">
      <xdr:nvSpPr>
        <xdr:cNvPr id="142" name="テキスト ボックス 141"/>
        <xdr:cNvSpPr txBox="1"/>
      </xdr:nvSpPr>
      <xdr:spPr>
        <a:xfrm>
          <a:off x="2641111" y="942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63480</xdr:rowOff>
    </xdr:from>
    <xdr:to>
      <xdr:col>10</xdr:col>
      <xdr:colOff>165100</xdr:colOff>
      <xdr:row>56</xdr:row>
      <xdr:rowOff>165080</xdr:rowOff>
    </xdr:to>
    <xdr:sp macro="" textlink="">
      <xdr:nvSpPr>
        <xdr:cNvPr id="143" name="楕円 142"/>
        <xdr:cNvSpPr/>
      </xdr:nvSpPr>
      <xdr:spPr>
        <a:xfrm>
          <a:off x="1968500" y="96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10157</xdr:rowOff>
    </xdr:from>
    <xdr:ext cx="534377" cy="259045"/>
    <xdr:sp macro="" textlink="">
      <xdr:nvSpPr>
        <xdr:cNvPr id="144" name="テキスト ボックス 143"/>
        <xdr:cNvSpPr txBox="1"/>
      </xdr:nvSpPr>
      <xdr:spPr>
        <a:xfrm>
          <a:off x="1752111" y="94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94738</xdr:rowOff>
    </xdr:from>
    <xdr:to>
      <xdr:col>6</xdr:col>
      <xdr:colOff>38100</xdr:colOff>
      <xdr:row>57</xdr:row>
      <xdr:rowOff>24888</xdr:rowOff>
    </xdr:to>
    <xdr:sp macro="" textlink="">
      <xdr:nvSpPr>
        <xdr:cNvPr id="145" name="楕円 144"/>
        <xdr:cNvSpPr/>
      </xdr:nvSpPr>
      <xdr:spPr>
        <a:xfrm>
          <a:off x="1079500" y="96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41415</xdr:rowOff>
    </xdr:from>
    <xdr:ext cx="534377" cy="259045"/>
    <xdr:sp macro="" textlink="">
      <xdr:nvSpPr>
        <xdr:cNvPr id="146" name="テキスト ボックス 145"/>
        <xdr:cNvSpPr txBox="1"/>
      </xdr:nvSpPr>
      <xdr:spPr>
        <a:xfrm>
          <a:off x="863111" y="947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144363</xdr:rowOff>
    </xdr:from>
    <xdr:to>
      <xdr:col>24</xdr:col>
      <xdr:colOff>63500</xdr:colOff>
      <xdr:row>77</xdr:row>
      <xdr:rowOff>155794</xdr:rowOff>
    </xdr:to>
    <xdr:cxnSp macro="">
      <xdr:nvCxnSpPr>
        <xdr:cNvPr id="173" name="直線コネクタ 172"/>
        <xdr:cNvCxnSpPr/>
      </xdr:nvCxnSpPr>
      <xdr:spPr>
        <a:xfrm flipV="1">
          <a:off x="3797300" y="1334601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155794</xdr:rowOff>
    </xdr:from>
    <xdr:to>
      <xdr:col>19</xdr:col>
      <xdr:colOff>177800</xdr:colOff>
      <xdr:row>78</xdr:row>
      <xdr:rowOff>8826</xdr:rowOff>
    </xdr:to>
    <xdr:cxnSp macro="">
      <xdr:nvCxnSpPr>
        <xdr:cNvPr id="176" name="直線コネクタ 175"/>
        <xdr:cNvCxnSpPr/>
      </xdr:nvCxnSpPr>
      <xdr:spPr>
        <a:xfrm flipV="1">
          <a:off x="2908300" y="13357444"/>
          <a:ext cx="889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8826</xdr:rowOff>
    </xdr:from>
    <xdr:to>
      <xdr:col>15</xdr:col>
      <xdr:colOff>50800</xdr:colOff>
      <xdr:row>78</xdr:row>
      <xdr:rowOff>16873</xdr:rowOff>
    </xdr:to>
    <xdr:cxnSp macro="">
      <xdr:nvCxnSpPr>
        <xdr:cNvPr id="179" name="直線コネクタ 178"/>
        <xdr:cNvCxnSpPr/>
      </xdr:nvCxnSpPr>
      <xdr:spPr>
        <a:xfrm flipV="1">
          <a:off x="2019300" y="13381926"/>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14221</xdr:rowOff>
    </xdr:from>
    <xdr:to>
      <xdr:col>10</xdr:col>
      <xdr:colOff>114300</xdr:colOff>
      <xdr:row>78</xdr:row>
      <xdr:rowOff>16873</xdr:rowOff>
    </xdr:to>
    <xdr:cxnSp macro="">
      <xdr:nvCxnSpPr>
        <xdr:cNvPr id="182" name="直線コネクタ 181"/>
        <xdr:cNvCxnSpPr/>
      </xdr:nvCxnSpPr>
      <xdr:spPr>
        <a:xfrm>
          <a:off x="1130300" y="13387321"/>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93563</xdr:rowOff>
    </xdr:from>
    <xdr:to>
      <xdr:col>24</xdr:col>
      <xdr:colOff>114300</xdr:colOff>
      <xdr:row>78</xdr:row>
      <xdr:rowOff>23713</xdr:rowOff>
    </xdr:to>
    <xdr:sp macro="" textlink="">
      <xdr:nvSpPr>
        <xdr:cNvPr id="192" name="楕円 191"/>
        <xdr:cNvSpPr/>
      </xdr:nvSpPr>
      <xdr:spPr>
        <a:xfrm>
          <a:off x="4584700" y="132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116440</xdr:rowOff>
    </xdr:from>
    <xdr:ext cx="469744" cy="259045"/>
    <xdr:sp macro="" textlink="">
      <xdr:nvSpPr>
        <xdr:cNvPr id="193" name="維持補修費該当値テキスト"/>
        <xdr:cNvSpPr txBox="1"/>
      </xdr:nvSpPr>
      <xdr:spPr>
        <a:xfrm>
          <a:off x="4686300" y="131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104994</xdr:rowOff>
    </xdr:from>
    <xdr:to>
      <xdr:col>20</xdr:col>
      <xdr:colOff>38100</xdr:colOff>
      <xdr:row>78</xdr:row>
      <xdr:rowOff>35144</xdr:rowOff>
    </xdr:to>
    <xdr:sp macro="" textlink="">
      <xdr:nvSpPr>
        <xdr:cNvPr id="194" name="楕円 193"/>
        <xdr:cNvSpPr/>
      </xdr:nvSpPr>
      <xdr:spPr>
        <a:xfrm>
          <a:off x="37465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26271</xdr:rowOff>
    </xdr:from>
    <xdr:ext cx="469744" cy="259045"/>
    <xdr:sp macro="" textlink="">
      <xdr:nvSpPr>
        <xdr:cNvPr id="195" name="テキスト ボックス 194"/>
        <xdr:cNvSpPr txBox="1"/>
      </xdr:nvSpPr>
      <xdr:spPr>
        <a:xfrm>
          <a:off x="3562428" y="1339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129476</xdr:rowOff>
    </xdr:from>
    <xdr:to>
      <xdr:col>15</xdr:col>
      <xdr:colOff>101600</xdr:colOff>
      <xdr:row>78</xdr:row>
      <xdr:rowOff>59626</xdr:rowOff>
    </xdr:to>
    <xdr:sp macro="" textlink="">
      <xdr:nvSpPr>
        <xdr:cNvPr id="196" name="楕円 195"/>
        <xdr:cNvSpPr/>
      </xdr:nvSpPr>
      <xdr:spPr>
        <a:xfrm>
          <a:off x="2857500" y="133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50753</xdr:rowOff>
    </xdr:from>
    <xdr:ext cx="469744" cy="259045"/>
    <xdr:sp macro="" textlink="">
      <xdr:nvSpPr>
        <xdr:cNvPr id="197" name="テキスト ボックス 196"/>
        <xdr:cNvSpPr txBox="1"/>
      </xdr:nvSpPr>
      <xdr:spPr>
        <a:xfrm>
          <a:off x="2673428" y="1342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137523</xdr:rowOff>
    </xdr:from>
    <xdr:to>
      <xdr:col>10</xdr:col>
      <xdr:colOff>165100</xdr:colOff>
      <xdr:row>78</xdr:row>
      <xdr:rowOff>67673</xdr:rowOff>
    </xdr:to>
    <xdr:sp macro="" textlink="">
      <xdr:nvSpPr>
        <xdr:cNvPr id="198" name="楕円 197"/>
        <xdr:cNvSpPr/>
      </xdr:nvSpPr>
      <xdr:spPr>
        <a:xfrm>
          <a:off x="1968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58800</xdr:rowOff>
    </xdr:from>
    <xdr:ext cx="469744" cy="259045"/>
    <xdr:sp macro="" textlink="">
      <xdr:nvSpPr>
        <xdr:cNvPr id="199" name="テキスト ボックス 198"/>
        <xdr:cNvSpPr txBox="1"/>
      </xdr:nvSpPr>
      <xdr:spPr>
        <a:xfrm>
          <a:off x="1784428" y="1343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134871</xdr:rowOff>
    </xdr:from>
    <xdr:to>
      <xdr:col>6</xdr:col>
      <xdr:colOff>38100</xdr:colOff>
      <xdr:row>78</xdr:row>
      <xdr:rowOff>65021</xdr:rowOff>
    </xdr:to>
    <xdr:sp macro="" textlink="">
      <xdr:nvSpPr>
        <xdr:cNvPr id="200" name="楕円 199"/>
        <xdr:cNvSpPr/>
      </xdr:nvSpPr>
      <xdr:spPr>
        <a:xfrm>
          <a:off x="1079500" y="133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56148</xdr:rowOff>
    </xdr:from>
    <xdr:ext cx="469744" cy="259045"/>
    <xdr:sp macro="" textlink="">
      <xdr:nvSpPr>
        <xdr:cNvPr id="201" name="テキスト ボックス 200"/>
        <xdr:cNvSpPr txBox="1"/>
      </xdr:nvSpPr>
      <xdr:spPr>
        <a:xfrm>
          <a:off x="895428"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164071</xdr:rowOff>
    </xdr:from>
    <xdr:to>
      <xdr:col>24</xdr:col>
      <xdr:colOff>63500</xdr:colOff>
      <xdr:row>97</xdr:row>
      <xdr:rowOff>66230</xdr:rowOff>
    </xdr:to>
    <xdr:cxnSp macro="">
      <xdr:nvCxnSpPr>
        <xdr:cNvPr id="231" name="直線コネクタ 230"/>
        <xdr:cNvCxnSpPr/>
      </xdr:nvCxnSpPr>
      <xdr:spPr>
        <a:xfrm flipV="1">
          <a:off x="3797300" y="16623271"/>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170002</xdr:rowOff>
    </xdr:from>
    <xdr:to>
      <xdr:col>19</xdr:col>
      <xdr:colOff>177800</xdr:colOff>
      <xdr:row>97</xdr:row>
      <xdr:rowOff>66230</xdr:rowOff>
    </xdr:to>
    <xdr:cxnSp macro="">
      <xdr:nvCxnSpPr>
        <xdr:cNvPr id="234" name="直線コネクタ 233"/>
        <xdr:cNvCxnSpPr/>
      </xdr:nvCxnSpPr>
      <xdr:spPr>
        <a:xfrm>
          <a:off x="2908300" y="16629202"/>
          <a:ext cx="889000" cy="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162713</xdr:rowOff>
    </xdr:from>
    <xdr:to>
      <xdr:col>15</xdr:col>
      <xdr:colOff>50800</xdr:colOff>
      <xdr:row>96</xdr:row>
      <xdr:rowOff>170002</xdr:rowOff>
    </xdr:to>
    <xdr:cxnSp macro="">
      <xdr:nvCxnSpPr>
        <xdr:cNvPr id="237" name="直線コネクタ 236"/>
        <xdr:cNvCxnSpPr/>
      </xdr:nvCxnSpPr>
      <xdr:spPr>
        <a:xfrm>
          <a:off x="2019300" y="16621913"/>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162713</xdr:rowOff>
    </xdr:from>
    <xdr:to>
      <xdr:col>10</xdr:col>
      <xdr:colOff>114300</xdr:colOff>
      <xdr:row>97</xdr:row>
      <xdr:rowOff>61176</xdr:rowOff>
    </xdr:to>
    <xdr:cxnSp macro="">
      <xdr:nvCxnSpPr>
        <xdr:cNvPr id="240" name="直線コネクタ 239"/>
        <xdr:cNvCxnSpPr/>
      </xdr:nvCxnSpPr>
      <xdr:spPr>
        <a:xfrm flipV="1">
          <a:off x="1130300" y="16621913"/>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113271</xdr:rowOff>
    </xdr:from>
    <xdr:to>
      <xdr:col>24</xdr:col>
      <xdr:colOff>114300</xdr:colOff>
      <xdr:row>97</xdr:row>
      <xdr:rowOff>43421</xdr:rowOff>
    </xdr:to>
    <xdr:sp macro="" textlink="">
      <xdr:nvSpPr>
        <xdr:cNvPr id="250" name="楕円 249"/>
        <xdr:cNvSpPr/>
      </xdr:nvSpPr>
      <xdr:spPr>
        <a:xfrm>
          <a:off x="4584700" y="165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91698</xdr:rowOff>
    </xdr:from>
    <xdr:ext cx="534377" cy="259045"/>
    <xdr:sp macro="" textlink="">
      <xdr:nvSpPr>
        <xdr:cNvPr id="251" name="扶助費該当値テキスト"/>
        <xdr:cNvSpPr txBox="1"/>
      </xdr:nvSpPr>
      <xdr:spPr>
        <a:xfrm>
          <a:off x="4686300"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15430</xdr:rowOff>
    </xdr:from>
    <xdr:to>
      <xdr:col>20</xdr:col>
      <xdr:colOff>38100</xdr:colOff>
      <xdr:row>97</xdr:row>
      <xdr:rowOff>117030</xdr:rowOff>
    </xdr:to>
    <xdr:sp macro="" textlink="">
      <xdr:nvSpPr>
        <xdr:cNvPr id="252" name="楕円 251"/>
        <xdr:cNvSpPr/>
      </xdr:nvSpPr>
      <xdr:spPr>
        <a:xfrm>
          <a:off x="3746500" y="166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108157</xdr:rowOff>
    </xdr:from>
    <xdr:ext cx="534377" cy="259045"/>
    <xdr:sp macro="" textlink="">
      <xdr:nvSpPr>
        <xdr:cNvPr id="253" name="テキスト ボックス 252"/>
        <xdr:cNvSpPr txBox="1"/>
      </xdr:nvSpPr>
      <xdr:spPr>
        <a:xfrm>
          <a:off x="3530111" y="167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119202</xdr:rowOff>
    </xdr:from>
    <xdr:to>
      <xdr:col>15</xdr:col>
      <xdr:colOff>101600</xdr:colOff>
      <xdr:row>97</xdr:row>
      <xdr:rowOff>49352</xdr:rowOff>
    </xdr:to>
    <xdr:sp macro="" textlink="">
      <xdr:nvSpPr>
        <xdr:cNvPr id="254" name="楕円 253"/>
        <xdr:cNvSpPr/>
      </xdr:nvSpPr>
      <xdr:spPr>
        <a:xfrm>
          <a:off x="2857500" y="16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40479</xdr:rowOff>
    </xdr:from>
    <xdr:ext cx="534377" cy="259045"/>
    <xdr:sp macro="" textlink="">
      <xdr:nvSpPr>
        <xdr:cNvPr id="255" name="テキスト ボックス 254"/>
        <xdr:cNvSpPr txBox="1"/>
      </xdr:nvSpPr>
      <xdr:spPr>
        <a:xfrm>
          <a:off x="2641111" y="166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111913</xdr:rowOff>
    </xdr:from>
    <xdr:to>
      <xdr:col>10</xdr:col>
      <xdr:colOff>165100</xdr:colOff>
      <xdr:row>97</xdr:row>
      <xdr:rowOff>42063</xdr:rowOff>
    </xdr:to>
    <xdr:sp macro="" textlink="">
      <xdr:nvSpPr>
        <xdr:cNvPr id="256" name="楕円 255"/>
        <xdr:cNvSpPr/>
      </xdr:nvSpPr>
      <xdr:spPr>
        <a:xfrm>
          <a:off x="1968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33190</xdr:rowOff>
    </xdr:from>
    <xdr:ext cx="534377" cy="259045"/>
    <xdr:sp macro="" textlink="">
      <xdr:nvSpPr>
        <xdr:cNvPr id="257" name="テキスト ボックス 256"/>
        <xdr:cNvSpPr txBox="1"/>
      </xdr:nvSpPr>
      <xdr:spPr>
        <a:xfrm>
          <a:off x="1752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10376</xdr:rowOff>
    </xdr:from>
    <xdr:to>
      <xdr:col>6</xdr:col>
      <xdr:colOff>38100</xdr:colOff>
      <xdr:row>97</xdr:row>
      <xdr:rowOff>111976</xdr:rowOff>
    </xdr:to>
    <xdr:sp macro="" textlink="">
      <xdr:nvSpPr>
        <xdr:cNvPr id="258" name="楕円 257"/>
        <xdr:cNvSpPr/>
      </xdr:nvSpPr>
      <xdr:spPr>
        <a:xfrm>
          <a:off x="10795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103103</xdr:rowOff>
    </xdr:from>
    <xdr:ext cx="534377" cy="259045"/>
    <xdr:sp macro="" textlink="">
      <xdr:nvSpPr>
        <xdr:cNvPr id="259" name="テキスト ボックス 258"/>
        <xdr:cNvSpPr txBox="1"/>
      </xdr:nvSpPr>
      <xdr:spPr>
        <a:xfrm>
          <a:off x="863111" y="167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158171</xdr:rowOff>
    </xdr:from>
    <xdr:to>
      <xdr:col>55</xdr:col>
      <xdr:colOff>0</xdr:colOff>
      <xdr:row>36</xdr:row>
      <xdr:rowOff>12112</xdr:rowOff>
    </xdr:to>
    <xdr:cxnSp macro="">
      <xdr:nvCxnSpPr>
        <xdr:cNvPr id="284" name="直線コネクタ 283"/>
        <xdr:cNvCxnSpPr/>
      </xdr:nvCxnSpPr>
      <xdr:spPr>
        <a:xfrm flipV="1">
          <a:off x="9639300" y="6158921"/>
          <a:ext cx="8382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1048</xdr:rowOff>
    </xdr:from>
    <xdr:to>
      <xdr:col>50</xdr:col>
      <xdr:colOff>114300</xdr:colOff>
      <xdr:row>36</xdr:row>
      <xdr:rowOff>12112</xdr:rowOff>
    </xdr:to>
    <xdr:cxnSp macro="">
      <xdr:nvCxnSpPr>
        <xdr:cNvPr id="287" name="直線コネクタ 286"/>
        <xdr:cNvCxnSpPr/>
      </xdr:nvCxnSpPr>
      <xdr:spPr>
        <a:xfrm>
          <a:off x="8750300" y="6173248"/>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1048</xdr:rowOff>
    </xdr:from>
    <xdr:to>
      <xdr:col>45</xdr:col>
      <xdr:colOff>177800</xdr:colOff>
      <xdr:row>36</xdr:row>
      <xdr:rowOff>4535</xdr:rowOff>
    </xdr:to>
    <xdr:cxnSp macro="">
      <xdr:nvCxnSpPr>
        <xdr:cNvPr id="290" name="直線コネクタ 289"/>
        <xdr:cNvCxnSpPr/>
      </xdr:nvCxnSpPr>
      <xdr:spPr>
        <a:xfrm flipV="1">
          <a:off x="7861300" y="6173248"/>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4535</xdr:rowOff>
    </xdr:from>
    <xdr:to>
      <xdr:col>41</xdr:col>
      <xdr:colOff>50800</xdr:colOff>
      <xdr:row>36</xdr:row>
      <xdr:rowOff>72292</xdr:rowOff>
    </xdr:to>
    <xdr:cxnSp macro="">
      <xdr:nvCxnSpPr>
        <xdr:cNvPr id="293" name="直線コネクタ 292"/>
        <xdr:cNvCxnSpPr/>
      </xdr:nvCxnSpPr>
      <xdr:spPr>
        <a:xfrm flipV="1">
          <a:off x="6972300" y="6176735"/>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107371</xdr:rowOff>
    </xdr:from>
    <xdr:to>
      <xdr:col>55</xdr:col>
      <xdr:colOff>50800</xdr:colOff>
      <xdr:row>36</xdr:row>
      <xdr:rowOff>37521</xdr:rowOff>
    </xdr:to>
    <xdr:sp macro="" textlink="">
      <xdr:nvSpPr>
        <xdr:cNvPr id="303" name="楕円 302"/>
        <xdr:cNvSpPr/>
      </xdr:nvSpPr>
      <xdr:spPr>
        <a:xfrm>
          <a:off x="10426700" y="61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85798</xdr:rowOff>
    </xdr:from>
    <xdr:ext cx="534377" cy="259045"/>
    <xdr:sp macro="" textlink="">
      <xdr:nvSpPr>
        <xdr:cNvPr id="304" name="補助費等該当値テキスト"/>
        <xdr:cNvSpPr txBox="1"/>
      </xdr:nvSpPr>
      <xdr:spPr>
        <a:xfrm>
          <a:off x="10528300" y="60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132762</xdr:rowOff>
    </xdr:from>
    <xdr:to>
      <xdr:col>50</xdr:col>
      <xdr:colOff>165100</xdr:colOff>
      <xdr:row>36</xdr:row>
      <xdr:rowOff>62912</xdr:rowOff>
    </xdr:to>
    <xdr:sp macro="" textlink="">
      <xdr:nvSpPr>
        <xdr:cNvPr id="305" name="楕円 304"/>
        <xdr:cNvSpPr/>
      </xdr:nvSpPr>
      <xdr:spPr>
        <a:xfrm>
          <a:off x="9588500" y="613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54039</xdr:rowOff>
    </xdr:from>
    <xdr:ext cx="534377" cy="259045"/>
    <xdr:sp macro="" textlink="">
      <xdr:nvSpPr>
        <xdr:cNvPr id="306" name="テキスト ボックス 305"/>
        <xdr:cNvSpPr txBox="1"/>
      </xdr:nvSpPr>
      <xdr:spPr>
        <a:xfrm>
          <a:off x="9372111" y="622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121698</xdr:rowOff>
    </xdr:from>
    <xdr:to>
      <xdr:col>46</xdr:col>
      <xdr:colOff>38100</xdr:colOff>
      <xdr:row>36</xdr:row>
      <xdr:rowOff>51848</xdr:rowOff>
    </xdr:to>
    <xdr:sp macro="" textlink="">
      <xdr:nvSpPr>
        <xdr:cNvPr id="307" name="楕円 306"/>
        <xdr:cNvSpPr/>
      </xdr:nvSpPr>
      <xdr:spPr>
        <a:xfrm>
          <a:off x="8699500" y="61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42975</xdr:rowOff>
    </xdr:from>
    <xdr:ext cx="534377" cy="259045"/>
    <xdr:sp macro="" textlink="">
      <xdr:nvSpPr>
        <xdr:cNvPr id="308" name="テキスト ボックス 307"/>
        <xdr:cNvSpPr txBox="1"/>
      </xdr:nvSpPr>
      <xdr:spPr>
        <a:xfrm>
          <a:off x="8483111" y="62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125185</xdr:rowOff>
    </xdr:from>
    <xdr:to>
      <xdr:col>41</xdr:col>
      <xdr:colOff>101600</xdr:colOff>
      <xdr:row>36</xdr:row>
      <xdr:rowOff>55335</xdr:rowOff>
    </xdr:to>
    <xdr:sp macro="" textlink="">
      <xdr:nvSpPr>
        <xdr:cNvPr id="309" name="楕円 308"/>
        <xdr:cNvSpPr/>
      </xdr:nvSpPr>
      <xdr:spPr>
        <a:xfrm>
          <a:off x="7810500" y="612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46462</xdr:rowOff>
    </xdr:from>
    <xdr:ext cx="534377" cy="259045"/>
    <xdr:sp macro="" textlink="">
      <xdr:nvSpPr>
        <xdr:cNvPr id="310" name="テキスト ボックス 309"/>
        <xdr:cNvSpPr txBox="1"/>
      </xdr:nvSpPr>
      <xdr:spPr>
        <a:xfrm>
          <a:off x="7594111" y="621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21492</xdr:rowOff>
    </xdr:from>
    <xdr:to>
      <xdr:col>36</xdr:col>
      <xdr:colOff>165100</xdr:colOff>
      <xdr:row>36</xdr:row>
      <xdr:rowOff>123092</xdr:rowOff>
    </xdr:to>
    <xdr:sp macro="" textlink="">
      <xdr:nvSpPr>
        <xdr:cNvPr id="311" name="楕円 310"/>
        <xdr:cNvSpPr/>
      </xdr:nvSpPr>
      <xdr:spPr>
        <a:xfrm>
          <a:off x="6921500" y="6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114219</xdr:rowOff>
    </xdr:from>
    <xdr:ext cx="534377" cy="259045"/>
    <xdr:sp macro="" textlink="">
      <xdr:nvSpPr>
        <xdr:cNvPr id="312" name="テキスト ボックス 311"/>
        <xdr:cNvSpPr txBox="1"/>
      </xdr:nvSpPr>
      <xdr:spPr>
        <a:xfrm>
          <a:off x="6705111" y="62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64298</xdr:rowOff>
    </xdr:from>
    <xdr:to>
      <xdr:col>55</xdr:col>
      <xdr:colOff>0</xdr:colOff>
      <xdr:row>56</xdr:row>
      <xdr:rowOff>33451</xdr:rowOff>
    </xdr:to>
    <xdr:cxnSp macro="">
      <xdr:nvCxnSpPr>
        <xdr:cNvPr id="339" name="直線コネクタ 338"/>
        <xdr:cNvCxnSpPr/>
      </xdr:nvCxnSpPr>
      <xdr:spPr>
        <a:xfrm flipV="1">
          <a:off x="9639300" y="9151148"/>
          <a:ext cx="838200" cy="48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33451</xdr:rowOff>
    </xdr:from>
    <xdr:to>
      <xdr:col>50</xdr:col>
      <xdr:colOff>114300</xdr:colOff>
      <xdr:row>56</xdr:row>
      <xdr:rowOff>81247</xdr:rowOff>
    </xdr:to>
    <xdr:cxnSp macro="">
      <xdr:nvCxnSpPr>
        <xdr:cNvPr id="342" name="直線コネクタ 341"/>
        <xdr:cNvCxnSpPr/>
      </xdr:nvCxnSpPr>
      <xdr:spPr>
        <a:xfrm flipV="1">
          <a:off x="8750300" y="9634651"/>
          <a:ext cx="8890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133459</xdr:rowOff>
    </xdr:from>
    <xdr:to>
      <xdr:col>45</xdr:col>
      <xdr:colOff>177800</xdr:colOff>
      <xdr:row>56</xdr:row>
      <xdr:rowOff>81247</xdr:rowOff>
    </xdr:to>
    <xdr:cxnSp macro="">
      <xdr:nvCxnSpPr>
        <xdr:cNvPr id="345" name="直線コネクタ 344"/>
        <xdr:cNvCxnSpPr/>
      </xdr:nvCxnSpPr>
      <xdr:spPr>
        <a:xfrm>
          <a:off x="7861300" y="9563209"/>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133459</xdr:rowOff>
    </xdr:from>
    <xdr:to>
      <xdr:col>41</xdr:col>
      <xdr:colOff>50800</xdr:colOff>
      <xdr:row>56</xdr:row>
      <xdr:rowOff>80236</xdr:rowOff>
    </xdr:to>
    <xdr:cxnSp macro="">
      <xdr:nvCxnSpPr>
        <xdr:cNvPr id="348" name="直線コネクタ 347"/>
        <xdr:cNvCxnSpPr/>
      </xdr:nvCxnSpPr>
      <xdr:spPr>
        <a:xfrm flipV="1">
          <a:off x="6972300" y="9563209"/>
          <a:ext cx="889000" cy="1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13498</xdr:rowOff>
    </xdr:from>
    <xdr:to>
      <xdr:col>55</xdr:col>
      <xdr:colOff>50800</xdr:colOff>
      <xdr:row>53</xdr:row>
      <xdr:rowOff>115098</xdr:rowOff>
    </xdr:to>
    <xdr:sp macro="" textlink="">
      <xdr:nvSpPr>
        <xdr:cNvPr id="358" name="楕円 357"/>
        <xdr:cNvSpPr/>
      </xdr:nvSpPr>
      <xdr:spPr>
        <a:xfrm>
          <a:off x="10426700" y="91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36375</xdr:rowOff>
    </xdr:from>
    <xdr:ext cx="599010" cy="259045"/>
    <xdr:sp macro="" textlink="">
      <xdr:nvSpPr>
        <xdr:cNvPr id="359" name="普通建設事業費該当値テキスト"/>
        <xdr:cNvSpPr txBox="1"/>
      </xdr:nvSpPr>
      <xdr:spPr>
        <a:xfrm>
          <a:off x="10528300" y="895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154101</xdr:rowOff>
    </xdr:from>
    <xdr:to>
      <xdr:col>50</xdr:col>
      <xdr:colOff>165100</xdr:colOff>
      <xdr:row>56</xdr:row>
      <xdr:rowOff>84251</xdr:rowOff>
    </xdr:to>
    <xdr:sp macro="" textlink="">
      <xdr:nvSpPr>
        <xdr:cNvPr id="360" name="楕円 359"/>
        <xdr:cNvSpPr/>
      </xdr:nvSpPr>
      <xdr:spPr>
        <a:xfrm>
          <a:off x="9588500" y="95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100778</xdr:rowOff>
    </xdr:from>
    <xdr:ext cx="534377" cy="259045"/>
    <xdr:sp macro="" textlink="">
      <xdr:nvSpPr>
        <xdr:cNvPr id="361" name="テキスト ボックス 360"/>
        <xdr:cNvSpPr txBox="1"/>
      </xdr:nvSpPr>
      <xdr:spPr>
        <a:xfrm>
          <a:off x="9372111" y="93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30447</xdr:rowOff>
    </xdr:from>
    <xdr:to>
      <xdr:col>46</xdr:col>
      <xdr:colOff>38100</xdr:colOff>
      <xdr:row>56</xdr:row>
      <xdr:rowOff>132047</xdr:rowOff>
    </xdr:to>
    <xdr:sp macro="" textlink="">
      <xdr:nvSpPr>
        <xdr:cNvPr id="362" name="楕円 361"/>
        <xdr:cNvSpPr/>
      </xdr:nvSpPr>
      <xdr:spPr>
        <a:xfrm>
          <a:off x="8699500" y="96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123174</xdr:rowOff>
    </xdr:from>
    <xdr:ext cx="534377" cy="259045"/>
    <xdr:sp macro="" textlink="">
      <xdr:nvSpPr>
        <xdr:cNvPr id="363" name="テキスト ボックス 362"/>
        <xdr:cNvSpPr txBox="1"/>
      </xdr:nvSpPr>
      <xdr:spPr>
        <a:xfrm>
          <a:off x="8483111" y="972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82659</xdr:rowOff>
    </xdr:from>
    <xdr:to>
      <xdr:col>41</xdr:col>
      <xdr:colOff>101600</xdr:colOff>
      <xdr:row>56</xdr:row>
      <xdr:rowOff>12809</xdr:rowOff>
    </xdr:to>
    <xdr:sp macro="" textlink="">
      <xdr:nvSpPr>
        <xdr:cNvPr id="364" name="楕円 363"/>
        <xdr:cNvSpPr/>
      </xdr:nvSpPr>
      <xdr:spPr>
        <a:xfrm>
          <a:off x="7810500" y="95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29336</xdr:rowOff>
    </xdr:from>
    <xdr:ext cx="599010" cy="259045"/>
    <xdr:sp macro="" textlink="">
      <xdr:nvSpPr>
        <xdr:cNvPr id="365" name="テキスト ボックス 364"/>
        <xdr:cNvSpPr txBox="1"/>
      </xdr:nvSpPr>
      <xdr:spPr>
        <a:xfrm>
          <a:off x="7561795" y="928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29436</xdr:rowOff>
    </xdr:from>
    <xdr:to>
      <xdr:col>36</xdr:col>
      <xdr:colOff>165100</xdr:colOff>
      <xdr:row>56</xdr:row>
      <xdr:rowOff>131036</xdr:rowOff>
    </xdr:to>
    <xdr:sp macro="" textlink="">
      <xdr:nvSpPr>
        <xdr:cNvPr id="366" name="楕円 365"/>
        <xdr:cNvSpPr/>
      </xdr:nvSpPr>
      <xdr:spPr>
        <a:xfrm>
          <a:off x="6921500" y="96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147563</xdr:rowOff>
    </xdr:from>
    <xdr:ext cx="534377" cy="259045"/>
    <xdr:sp macro="" textlink="">
      <xdr:nvSpPr>
        <xdr:cNvPr id="367" name="テキスト ボックス 366"/>
        <xdr:cNvSpPr txBox="1"/>
      </xdr:nvSpPr>
      <xdr:spPr>
        <a:xfrm>
          <a:off x="6705111" y="94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139091</xdr:rowOff>
    </xdr:from>
    <xdr:to>
      <xdr:col>55</xdr:col>
      <xdr:colOff>0</xdr:colOff>
      <xdr:row>78</xdr:row>
      <xdr:rowOff>20073</xdr:rowOff>
    </xdr:to>
    <xdr:cxnSp macro="">
      <xdr:nvCxnSpPr>
        <xdr:cNvPr id="396" name="直線コネクタ 395"/>
        <xdr:cNvCxnSpPr/>
      </xdr:nvCxnSpPr>
      <xdr:spPr>
        <a:xfrm flipV="1">
          <a:off x="9639300" y="13340741"/>
          <a:ext cx="838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159527</xdr:rowOff>
    </xdr:from>
    <xdr:to>
      <xdr:col>50</xdr:col>
      <xdr:colOff>114300</xdr:colOff>
      <xdr:row>78</xdr:row>
      <xdr:rowOff>20073</xdr:rowOff>
    </xdr:to>
    <xdr:cxnSp macro="">
      <xdr:nvCxnSpPr>
        <xdr:cNvPr id="399" name="直線コネクタ 398"/>
        <xdr:cNvCxnSpPr/>
      </xdr:nvCxnSpPr>
      <xdr:spPr>
        <a:xfrm>
          <a:off x="8750300" y="13189727"/>
          <a:ext cx="889000" cy="20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159527</xdr:rowOff>
    </xdr:from>
    <xdr:to>
      <xdr:col>45</xdr:col>
      <xdr:colOff>177800</xdr:colOff>
      <xdr:row>77</xdr:row>
      <xdr:rowOff>85666</xdr:rowOff>
    </xdr:to>
    <xdr:cxnSp macro="">
      <xdr:nvCxnSpPr>
        <xdr:cNvPr id="402" name="直線コネクタ 401"/>
        <xdr:cNvCxnSpPr/>
      </xdr:nvCxnSpPr>
      <xdr:spPr>
        <a:xfrm flipV="1">
          <a:off x="7861300" y="13189727"/>
          <a:ext cx="889000" cy="9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85666</xdr:rowOff>
    </xdr:from>
    <xdr:to>
      <xdr:col>41</xdr:col>
      <xdr:colOff>50800</xdr:colOff>
      <xdr:row>77</xdr:row>
      <xdr:rowOff>111606</xdr:rowOff>
    </xdr:to>
    <xdr:cxnSp macro="">
      <xdr:nvCxnSpPr>
        <xdr:cNvPr id="405" name="直線コネクタ 404"/>
        <xdr:cNvCxnSpPr/>
      </xdr:nvCxnSpPr>
      <xdr:spPr>
        <a:xfrm flipV="1">
          <a:off x="6972300" y="13287316"/>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88291</xdr:rowOff>
    </xdr:from>
    <xdr:to>
      <xdr:col>55</xdr:col>
      <xdr:colOff>50800</xdr:colOff>
      <xdr:row>78</xdr:row>
      <xdr:rowOff>18441</xdr:rowOff>
    </xdr:to>
    <xdr:sp macro="" textlink="">
      <xdr:nvSpPr>
        <xdr:cNvPr id="415" name="楕円 414"/>
        <xdr:cNvSpPr/>
      </xdr:nvSpPr>
      <xdr:spPr>
        <a:xfrm>
          <a:off x="10426700" y="132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111168</xdr:rowOff>
    </xdr:from>
    <xdr:ext cx="534377" cy="259045"/>
    <xdr:sp macro="" textlink="">
      <xdr:nvSpPr>
        <xdr:cNvPr id="416" name="普通建設事業費 （ うち新規整備　）該当値テキスト"/>
        <xdr:cNvSpPr txBox="1"/>
      </xdr:nvSpPr>
      <xdr:spPr>
        <a:xfrm>
          <a:off x="10528300" y="131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140723</xdr:rowOff>
    </xdr:from>
    <xdr:to>
      <xdr:col>50</xdr:col>
      <xdr:colOff>165100</xdr:colOff>
      <xdr:row>78</xdr:row>
      <xdr:rowOff>70873</xdr:rowOff>
    </xdr:to>
    <xdr:sp macro="" textlink="">
      <xdr:nvSpPr>
        <xdr:cNvPr id="417" name="楕円 416"/>
        <xdr:cNvSpPr/>
      </xdr:nvSpPr>
      <xdr:spPr>
        <a:xfrm>
          <a:off x="9588500" y="133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87400</xdr:rowOff>
    </xdr:from>
    <xdr:ext cx="534377" cy="259045"/>
    <xdr:sp macro="" textlink="">
      <xdr:nvSpPr>
        <xdr:cNvPr id="418" name="テキスト ボックス 417"/>
        <xdr:cNvSpPr txBox="1"/>
      </xdr:nvSpPr>
      <xdr:spPr>
        <a:xfrm>
          <a:off x="9372111" y="1311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108727</xdr:rowOff>
    </xdr:from>
    <xdr:to>
      <xdr:col>46</xdr:col>
      <xdr:colOff>38100</xdr:colOff>
      <xdr:row>77</xdr:row>
      <xdr:rowOff>38877</xdr:rowOff>
    </xdr:to>
    <xdr:sp macro="" textlink="">
      <xdr:nvSpPr>
        <xdr:cNvPr id="419" name="楕円 418"/>
        <xdr:cNvSpPr/>
      </xdr:nvSpPr>
      <xdr:spPr>
        <a:xfrm>
          <a:off x="8699500" y="131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55404</xdr:rowOff>
    </xdr:from>
    <xdr:ext cx="534377" cy="259045"/>
    <xdr:sp macro="" textlink="">
      <xdr:nvSpPr>
        <xdr:cNvPr id="420" name="テキスト ボックス 419"/>
        <xdr:cNvSpPr txBox="1"/>
      </xdr:nvSpPr>
      <xdr:spPr>
        <a:xfrm>
          <a:off x="8483111" y="129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34866</xdr:rowOff>
    </xdr:from>
    <xdr:to>
      <xdr:col>41</xdr:col>
      <xdr:colOff>101600</xdr:colOff>
      <xdr:row>77</xdr:row>
      <xdr:rowOff>136466</xdr:rowOff>
    </xdr:to>
    <xdr:sp macro="" textlink="">
      <xdr:nvSpPr>
        <xdr:cNvPr id="421" name="楕円 420"/>
        <xdr:cNvSpPr/>
      </xdr:nvSpPr>
      <xdr:spPr>
        <a:xfrm>
          <a:off x="7810500" y="132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152993</xdr:rowOff>
    </xdr:from>
    <xdr:ext cx="534377" cy="259045"/>
    <xdr:sp macro="" textlink="">
      <xdr:nvSpPr>
        <xdr:cNvPr id="422" name="テキスト ボックス 421"/>
        <xdr:cNvSpPr txBox="1"/>
      </xdr:nvSpPr>
      <xdr:spPr>
        <a:xfrm>
          <a:off x="7594111" y="1301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60806</xdr:rowOff>
    </xdr:from>
    <xdr:to>
      <xdr:col>36</xdr:col>
      <xdr:colOff>165100</xdr:colOff>
      <xdr:row>77</xdr:row>
      <xdr:rowOff>162406</xdr:rowOff>
    </xdr:to>
    <xdr:sp macro="" textlink="">
      <xdr:nvSpPr>
        <xdr:cNvPr id="423" name="楕円 422"/>
        <xdr:cNvSpPr/>
      </xdr:nvSpPr>
      <xdr:spPr>
        <a:xfrm>
          <a:off x="6921500" y="132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153533</xdr:rowOff>
    </xdr:from>
    <xdr:ext cx="534377" cy="259045"/>
    <xdr:sp macro="" textlink="">
      <xdr:nvSpPr>
        <xdr:cNvPr id="424" name="テキスト ボックス 423"/>
        <xdr:cNvSpPr txBox="1"/>
      </xdr:nvSpPr>
      <xdr:spPr>
        <a:xfrm>
          <a:off x="6705111" y="133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45227</xdr:rowOff>
    </xdr:from>
    <xdr:to>
      <xdr:col>55</xdr:col>
      <xdr:colOff>0</xdr:colOff>
      <xdr:row>96</xdr:row>
      <xdr:rowOff>149988</xdr:rowOff>
    </xdr:to>
    <xdr:cxnSp macro="">
      <xdr:nvCxnSpPr>
        <xdr:cNvPr id="453" name="直線コネクタ 452"/>
        <xdr:cNvCxnSpPr/>
      </xdr:nvCxnSpPr>
      <xdr:spPr>
        <a:xfrm flipV="1">
          <a:off x="9639300" y="15818627"/>
          <a:ext cx="838200" cy="79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149988</xdr:rowOff>
    </xdr:from>
    <xdr:to>
      <xdr:col>50</xdr:col>
      <xdr:colOff>114300</xdr:colOff>
      <xdr:row>98</xdr:row>
      <xdr:rowOff>22566</xdr:rowOff>
    </xdr:to>
    <xdr:cxnSp macro="">
      <xdr:nvCxnSpPr>
        <xdr:cNvPr id="456" name="直線コネクタ 455"/>
        <xdr:cNvCxnSpPr/>
      </xdr:nvCxnSpPr>
      <xdr:spPr>
        <a:xfrm flipV="1">
          <a:off x="8750300" y="16609188"/>
          <a:ext cx="8890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105890</xdr:rowOff>
    </xdr:from>
    <xdr:to>
      <xdr:col>45</xdr:col>
      <xdr:colOff>177800</xdr:colOff>
      <xdr:row>98</xdr:row>
      <xdr:rowOff>22566</xdr:rowOff>
    </xdr:to>
    <xdr:cxnSp macro="">
      <xdr:nvCxnSpPr>
        <xdr:cNvPr id="459" name="直線コネクタ 458"/>
        <xdr:cNvCxnSpPr/>
      </xdr:nvCxnSpPr>
      <xdr:spPr>
        <a:xfrm>
          <a:off x="7861300" y="16565090"/>
          <a:ext cx="889000" cy="2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105890</xdr:rowOff>
    </xdr:from>
    <xdr:to>
      <xdr:col>41</xdr:col>
      <xdr:colOff>50800</xdr:colOff>
      <xdr:row>97</xdr:row>
      <xdr:rowOff>67500</xdr:rowOff>
    </xdr:to>
    <xdr:cxnSp macro="">
      <xdr:nvCxnSpPr>
        <xdr:cNvPr id="462" name="直線コネクタ 461"/>
        <xdr:cNvCxnSpPr/>
      </xdr:nvCxnSpPr>
      <xdr:spPr>
        <a:xfrm flipV="1">
          <a:off x="6972300" y="16565090"/>
          <a:ext cx="889000" cy="1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165877</xdr:rowOff>
    </xdr:from>
    <xdr:to>
      <xdr:col>55</xdr:col>
      <xdr:colOff>50800</xdr:colOff>
      <xdr:row>92</xdr:row>
      <xdr:rowOff>96027</xdr:rowOff>
    </xdr:to>
    <xdr:sp macro="" textlink="">
      <xdr:nvSpPr>
        <xdr:cNvPr id="472" name="楕円 471"/>
        <xdr:cNvSpPr/>
      </xdr:nvSpPr>
      <xdr:spPr>
        <a:xfrm>
          <a:off x="10426700" y="157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17304</xdr:rowOff>
    </xdr:from>
    <xdr:ext cx="599010" cy="259045"/>
    <xdr:sp macro="" textlink="">
      <xdr:nvSpPr>
        <xdr:cNvPr id="473" name="普通建設事業費 （ うち更新整備　）該当値テキスト"/>
        <xdr:cNvSpPr txBox="1"/>
      </xdr:nvSpPr>
      <xdr:spPr>
        <a:xfrm>
          <a:off x="10528300" y="1561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99188</xdr:rowOff>
    </xdr:from>
    <xdr:to>
      <xdr:col>50</xdr:col>
      <xdr:colOff>165100</xdr:colOff>
      <xdr:row>97</xdr:row>
      <xdr:rowOff>29338</xdr:rowOff>
    </xdr:to>
    <xdr:sp macro="" textlink="">
      <xdr:nvSpPr>
        <xdr:cNvPr id="474" name="楕円 473"/>
        <xdr:cNvSpPr/>
      </xdr:nvSpPr>
      <xdr:spPr>
        <a:xfrm>
          <a:off x="9588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45865</xdr:rowOff>
    </xdr:from>
    <xdr:ext cx="534377" cy="259045"/>
    <xdr:sp macro="" textlink="">
      <xdr:nvSpPr>
        <xdr:cNvPr id="475" name="テキスト ボックス 474"/>
        <xdr:cNvSpPr txBox="1"/>
      </xdr:nvSpPr>
      <xdr:spPr>
        <a:xfrm>
          <a:off x="9372111" y="163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143216</xdr:rowOff>
    </xdr:from>
    <xdr:to>
      <xdr:col>46</xdr:col>
      <xdr:colOff>38100</xdr:colOff>
      <xdr:row>98</xdr:row>
      <xdr:rowOff>73366</xdr:rowOff>
    </xdr:to>
    <xdr:sp macro="" textlink="">
      <xdr:nvSpPr>
        <xdr:cNvPr id="476" name="楕円 475"/>
        <xdr:cNvSpPr/>
      </xdr:nvSpPr>
      <xdr:spPr>
        <a:xfrm>
          <a:off x="8699500" y="167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64493</xdr:rowOff>
    </xdr:from>
    <xdr:ext cx="534377" cy="259045"/>
    <xdr:sp macro="" textlink="">
      <xdr:nvSpPr>
        <xdr:cNvPr id="477" name="テキスト ボックス 476"/>
        <xdr:cNvSpPr txBox="1"/>
      </xdr:nvSpPr>
      <xdr:spPr>
        <a:xfrm>
          <a:off x="8483111" y="1686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55090</xdr:rowOff>
    </xdr:from>
    <xdr:to>
      <xdr:col>41</xdr:col>
      <xdr:colOff>101600</xdr:colOff>
      <xdr:row>96</xdr:row>
      <xdr:rowOff>156690</xdr:rowOff>
    </xdr:to>
    <xdr:sp macro="" textlink="">
      <xdr:nvSpPr>
        <xdr:cNvPr id="478" name="楕円 477"/>
        <xdr:cNvSpPr/>
      </xdr:nvSpPr>
      <xdr:spPr>
        <a:xfrm>
          <a:off x="7810500" y="165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1767</xdr:rowOff>
    </xdr:from>
    <xdr:ext cx="534377" cy="259045"/>
    <xdr:sp macro="" textlink="">
      <xdr:nvSpPr>
        <xdr:cNvPr id="479" name="テキスト ボックス 478"/>
        <xdr:cNvSpPr txBox="1"/>
      </xdr:nvSpPr>
      <xdr:spPr>
        <a:xfrm>
          <a:off x="7594111" y="162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16700</xdr:rowOff>
    </xdr:from>
    <xdr:to>
      <xdr:col>36</xdr:col>
      <xdr:colOff>165100</xdr:colOff>
      <xdr:row>97</xdr:row>
      <xdr:rowOff>118300</xdr:rowOff>
    </xdr:to>
    <xdr:sp macro="" textlink="">
      <xdr:nvSpPr>
        <xdr:cNvPr id="480" name="楕円 479"/>
        <xdr:cNvSpPr/>
      </xdr:nvSpPr>
      <xdr:spPr>
        <a:xfrm>
          <a:off x="6921500" y="166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134827</xdr:rowOff>
    </xdr:from>
    <xdr:ext cx="534377" cy="259045"/>
    <xdr:sp macro="" textlink="">
      <xdr:nvSpPr>
        <xdr:cNvPr id="481" name="テキスト ボックス 480"/>
        <xdr:cNvSpPr txBox="1"/>
      </xdr:nvSpPr>
      <xdr:spPr>
        <a:xfrm>
          <a:off x="6705111" y="164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77831</xdr:rowOff>
    </xdr:from>
    <xdr:to>
      <xdr:col>85</xdr:col>
      <xdr:colOff>127000</xdr:colOff>
      <xdr:row>39</xdr:row>
      <xdr:rowOff>90388</xdr:rowOff>
    </xdr:to>
    <xdr:cxnSp macro="">
      <xdr:nvCxnSpPr>
        <xdr:cNvPr id="512" name="直線コネクタ 511"/>
        <xdr:cNvCxnSpPr/>
      </xdr:nvCxnSpPr>
      <xdr:spPr>
        <a:xfrm flipV="1">
          <a:off x="15481300" y="6764381"/>
          <a:ext cx="8382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90388</xdr:rowOff>
    </xdr:from>
    <xdr:to>
      <xdr:col>81</xdr:col>
      <xdr:colOff>50800</xdr:colOff>
      <xdr:row>39</xdr:row>
      <xdr:rowOff>94878</xdr:rowOff>
    </xdr:to>
    <xdr:cxnSp macro="">
      <xdr:nvCxnSpPr>
        <xdr:cNvPr id="515" name="直線コネクタ 514"/>
        <xdr:cNvCxnSpPr/>
      </xdr:nvCxnSpPr>
      <xdr:spPr>
        <a:xfrm flipV="1">
          <a:off x="14592300" y="6776938"/>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32258</xdr:rowOff>
    </xdr:from>
    <xdr:to>
      <xdr:col>76</xdr:col>
      <xdr:colOff>114300</xdr:colOff>
      <xdr:row>39</xdr:row>
      <xdr:rowOff>94878</xdr:rowOff>
    </xdr:to>
    <xdr:cxnSp macro="">
      <xdr:nvCxnSpPr>
        <xdr:cNvPr id="518" name="直線コネクタ 517"/>
        <xdr:cNvCxnSpPr/>
      </xdr:nvCxnSpPr>
      <xdr:spPr>
        <a:xfrm>
          <a:off x="13703300" y="6718808"/>
          <a:ext cx="889000" cy="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32258</xdr:rowOff>
    </xdr:from>
    <xdr:to>
      <xdr:col>71</xdr:col>
      <xdr:colOff>177800</xdr:colOff>
      <xdr:row>39</xdr:row>
      <xdr:rowOff>40912</xdr:rowOff>
    </xdr:to>
    <xdr:cxnSp macro="">
      <xdr:nvCxnSpPr>
        <xdr:cNvPr id="521" name="直線コネクタ 520"/>
        <xdr:cNvCxnSpPr/>
      </xdr:nvCxnSpPr>
      <xdr:spPr>
        <a:xfrm flipV="1">
          <a:off x="12814300" y="6718808"/>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27031</xdr:rowOff>
    </xdr:from>
    <xdr:to>
      <xdr:col>85</xdr:col>
      <xdr:colOff>177800</xdr:colOff>
      <xdr:row>39</xdr:row>
      <xdr:rowOff>128631</xdr:rowOff>
    </xdr:to>
    <xdr:sp macro="" textlink="">
      <xdr:nvSpPr>
        <xdr:cNvPr id="531" name="楕円 530"/>
        <xdr:cNvSpPr/>
      </xdr:nvSpPr>
      <xdr:spPr>
        <a:xfrm>
          <a:off x="16268700" y="67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113408</xdr:rowOff>
    </xdr:from>
    <xdr:ext cx="469744" cy="259045"/>
    <xdr:sp macro="" textlink="">
      <xdr:nvSpPr>
        <xdr:cNvPr id="532" name="災害復旧事業費該当値テキスト"/>
        <xdr:cNvSpPr txBox="1"/>
      </xdr:nvSpPr>
      <xdr:spPr>
        <a:xfrm>
          <a:off x="16370300" y="662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39588</xdr:rowOff>
    </xdr:from>
    <xdr:to>
      <xdr:col>81</xdr:col>
      <xdr:colOff>101600</xdr:colOff>
      <xdr:row>39</xdr:row>
      <xdr:rowOff>141188</xdr:rowOff>
    </xdr:to>
    <xdr:sp macro="" textlink="">
      <xdr:nvSpPr>
        <xdr:cNvPr id="533" name="楕円 532"/>
        <xdr:cNvSpPr/>
      </xdr:nvSpPr>
      <xdr:spPr>
        <a:xfrm>
          <a:off x="15430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132315</xdr:rowOff>
    </xdr:from>
    <xdr:ext cx="378565" cy="259045"/>
    <xdr:sp macro="" textlink="">
      <xdr:nvSpPr>
        <xdr:cNvPr id="534" name="テキスト ボックス 533"/>
        <xdr:cNvSpPr txBox="1"/>
      </xdr:nvSpPr>
      <xdr:spPr>
        <a:xfrm>
          <a:off x="15292017" y="6818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44078</xdr:rowOff>
    </xdr:from>
    <xdr:to>
      <xdr:col>76</xdr:col>
      <xdr:colOff>165100</xdr:colOff>
      <xdr:row>39</xdr:row>
      <xdr:rowOff>145678</xdr:rowOff>
    </xdr:to>
    <xdr:sp macro="" textlink="">
      <xdr:nvSpPr>
        <xdr:cNvPr id="535" name="楕円 534"/>
        <xdr:cNvSpPr/>
      </xdr:nvSpPr>
      <xdr:spPr>
        <a:xfrm>
          <a:off x="14541500" y="6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136805</xdr:rowOff>
    </xdr:from>
    <xdr:ext cx="378565" cy="259045"/>
    <xdr:sp macro="" textlink="">
      <xdr:nvSpPr>
        <xdr:cNvPr id="536" name="テキスト ボックス 535"/>
        <xdr:cNvSpPr txBox="1"/>
      </xdr:nvSpPr>
      <xdr:spPr>
        <a:xfrm>
          <a:off x="14403017" y="6823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152908</xdr:rowOff>
    </xdr:from>
    <xdr:to>
      <xdr:col>72</xdr:col>
      <xdr:colOff>38100</xdr:colOff>
      <xdr:row>39</xdr:row>
      <xdr:rowOff>83058</xdr:rowOff>
    </xdr:to>
    <xdr:sp macro="" textlink="">
      <xdr:nvSpPr>
        <xdr:cNvPr id="537" name="楕円 536"/>
        <xdr:cNvSpPr/>
      </xdr:nvSpPr>
      <xdr:spPr>
        <a:xfrm>
          <a:off x="1365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74185</xdr:rowOff>
    </xdr:from>
    <xdr:ext cx="469744" cy="259045"/>
    <xdr:sp macro="" textlink="">
      <xdr:nvSpPr>
        <xdr:cNvPr id="538" name="テキスト ボックス 537"/>
        <xdr:cNvSpPr txBox="1"/>
      </xdr:nvSpPr>
      <xdr:spPr>
        <a:xfrm>
          <a:off x="13468428" y="676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161562</xdr:rowOff>
    </xdr:from>
    <xdr:to>
      <xdr:col>67</xdr:col>
      <xdr:colOff>101600</xdr:colOff>
      <xdr:row>39</xdr:row>
      <xdr:rowOff>91712</xdr:rowOff>
    </xdr:to>
    <xdr:sp macro="" textlink="">
      <xdr:nvSpPr>
        <xdr:cNvPr id="539" name="楕円 538"/>
        <xdr:cNvSpPr/>
      </xdr:nvSpPr>
      <xdr:spPr>
        <a:xfrm>
          <a:off x="12763500" y="66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82839</xdr:rowOff>
    </xdr:from>
    <xdr:ext cx="469744" cy="259045"/>
    <xdr:sp macro="" textlink="">
      <xdr:nvSpPr>
        <xdr:cNvPr id="540" name="テキスト ボックス 539"/>
        <xdr:cNvSpPr txBox="1"/>
      </xdr:nvSpPr>
      <xdr:spPr>
        <a:xfrm>
          <a:off x="12579428" y="676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12866</xdr:rowOff>
    </xdr:from>
    <xdr:to>
      <xdr:col>85</xdr:col>
      <xdr:colOff>127000</xdr:colOff>
      <xdr:row>78</xdr:row>
      <xdr:rowOff>14388</xdr:rowOff>
    </xdr:to>
    <xdr:cxnSp macro="">
      <xdr:nvCxnSpPr>
        <xdr:cNvPr id="622" name="直線コネクタ 621"/>
        <xdr:cNvCxnSpPr/>
      </xdr:nvCxnSpPr>
      <xdr:spPr>
        <a:xfrm flipV="1">
          <a:off x="15481300" y="13385966"/>
          <a:ext cx="8382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171253</xdr:rowOff>
    </xdr:from>
    <xdr:to>
      <xdr:col>81</xdr:col>
      <xdr:colOff>50800</xdr:colOff>
      <xdr:row>78</xdr:row>
      <xdr:rowOff>14388</xdr:rowOff>
    </xdr:to>
    <xdr:cxnSp macro="">
      <xdr:nvCxnSpPr>
        <xdr:cNvPr id="625" name="直線コネクタ 624"/>
        <xdr:cNvCxnSpPr/>
      </xdr:nvCxnSpPr>
      <xdr:spPr>
        <a:xfrm>
          <a:off x="14592300" y="13372903"/>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171253</xdr:rowOff>
    </xdr:from>
    <xdr:to>
      <xdr:col>76</xdr:col>
      <xdr:colOff>114300</xdr:colOff>
      <xdr:row>78</xdr:row>
      <xdr:rowOff>15684</xdr:rowOff>
    </xdr:to>
    <xdr:cxnSp macro="">
      <xdr:nvCxnSpPr>
        <xdr:cNvPr id="628" name="直線コネクタ 627"/>
        <xdr:cNvCxnSpPr/>
      </xdr:nvCxnSpPr>
      <xdr:spPr>
        <a:xfrm flipV="1">
          <a:off x="13703300" y="13372903"/>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168562</xdr:rowOff>
    </xdr:from>
    <xdr:to>
      <xdr:col>71</xdr:col>
      <xdr:colOff>177800</xdr:colOff>
      <xdr:row>78</xdr:row>
      <xdr:rowOff>15684</xdr:rowOff>
    </xdr:to>
    <xdr:cxnSp macro="">
      <xdr:nvCxnSpPr>
        <xdr:cNvPr id="631" name="直線コネクタ 630"/>
        <xdr:cNvCxnSpPr/>
      </xdr:nvCxnSpPr>
      <xdr:spPr>
        <a:xfrm>
          <a:off x="12814300" y="13370212"/>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133516</xdr:rowOff>
    </xdr:from>
    <xdr:to>
      <xdr:col>85</xdr:col>
      <xdr:colOff>177800</xdr:colOff>
      <xdr:row>78</xdr:row>
      <xdr:rowOff>63666</xdr:rowOff>
    </xdr:to>
    <xdr:sp macro="" textlink="">
      <xdr:nvSpPr>
        <xdr:cNvPr id="641" name="楕円 640"/>
        <xdr:cNvSpPr/>
      </xdr:nvSpPr>
      <xdr:spPr>
        <a:xfrm>
          <a:off x="16268700" y="13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156393</xdr:rowOff>
    </xdr:from>
    <xdr:ext cx="534377" cy="259045"/>
    <xdr:sp macro="" textlink="">
      <xdr:nvSpPr>
        <xdr:cNvPr id="642" name="公債費該当値テキスト"/>
        <xdr:cNvSpPr txBox="1"/>
      </xdr:nvSpPr>
      <xdr:spPr>
        <a:xfrm>
          <a:off x="16370300" y="131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135038</xdr:rowOff>
    </xdr:from>
    <xdr:to>
      <xdr:col>81</xdr:col>
      <xdr:colOff>101600</xdr:colOff>
      <xdr:row>78</xdr:row>
      <xdr:rowOff>65188</xdr:rowOff>
    </xdr:to>
    <xdr:sp macro="" textlink="">
      <xdr:nvSpPr>
        <xdr:cNvPr id="643" name="楕円 642"/>
        <xdr:cNvSpPr/>
      </xdr:nvSpPr>
      <xdr:spPr>
        <a:xfrm>
          <a:off x="15430500" y="133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81715</xdr:rowOff>
    </xdr:from>
    <xdr:ext cx="534377" cy="259045"/>
    <xdr:sp macro="" textlink="">
      <xdr:nvSpPr>
        <xdr:cNvPr id="644" name="テキスト ボックス 643"/>
        <xdr:cNvSpPr txBox="1"/>
      </xdr:nvSpPr>
      <xdr:spPr>
        <a:xfrm>
          <a:off x="15214111" y="1311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120453</xdr:rowOff>
    </xdr:from>
    <xdr:to>
      <xdr:col>76</xdr:col>
      <xdr:colOff>165100</xdr:colOff>
      <xdr:row>78</xdr:row>
      <xdr:rowOff>50603</xdr:rowOff>
    </xdr:to>
    <xdr:sp macro="" textlink="">
      <xdr:nvSpPr>
        <xdr:cNvPr id="645" name="楕円 644"/>
        <xdr:cNvSpPr/>
      </xdr:nvSpPr>
      <xdr:spPr>
        <a:xfrm>
          <a:off x="14541500" y="133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67130</xdr:rowOff>
    </xdr:from>
    <xdr:ext cx="534377" cy="259045"/>
    <xdr:sp macro="" textlink="">
      <xdr:nvSpPr>
        <xdr:cNvPr id="646" name="テキスト ボックス 645"/>
        <xdr:cNvSpPr txBox="1"/>
      </xdr:nvSpPr>
      <xdr:spPr>
        <a:xfrm>
          <a:off x="14325111" y="130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136334</xdr:rowOff>
    </xdr:from>
    <xdr:to>
      <xdr:col>72</xdr:col>
      <xdr:colOff>38100</xdr:colOff>
      <xdr:row>78</xdr:row>
      <xdr:rowOff>66484</xdr:rowOff>
    </xdr:to>
    <xdr:sp macro="" textlink="">
      <xdr:nvSpPr>
        <xdr:cNvPr id="647" name="楕円 646"/>
        <xdr:cNvSpPr/>
      </xdr:nvSpPr>
      <xdr:spPr>
        <a:xfrm>
          <a:off x="13652500" y="133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83011</xdr:rowOff>
    </xdr:from>
    <xdr:ext cx="534377" cy="259045"/>
    <xdr:sp macro="" textlink="">
      <xdr:nvSpPr>
        <xdr:cNvPr id="648" name="テキスト ボックス 647"/>
        <xdr:cNvSpPr txBox="1"/>
      </xdr:nvSpPr>
      <xdr:spPr>
        <a:xfrm>
          <a:off x="13436111" y="131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117762</xdr:rowOff>
    </xdr:from>
    <xdr:to>
      <xdr:col>67</xdr:col>
      <xdr:colOff>101600</xdr:colOff>
      <xdr:row>78</xdr:row>
      <xdr:rowOff>47912</xdr:rowOff>
    </xdr:to>
    <xdr:sp macro="" textlink="">
      <xdr:nvSpPr>
        <xdr:cNvPr id="649" name="楕円 648"/>
        <xdr:cNvSpPr/>
      </xdr:nvSpPr>
      <xdr:spPr>
        <a:xfrm>
          <a:off x="12763500" y="13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64439</xdr:rowOff>
    </xdr:from>
    <xdr:ext cx="534377" cy="259045"/>
    <xdr:sp macro="" textlink="">
      <xdr:nvSpPr>
        <xdr:cNvPr id="650" name="テキスト ボックス 649"/>
        <xdr:cNvSpPr txBox="1"/>
      </xdr:nvSpPr>
      <xdr:spPr>
        <a:xfrm>
          <a:off x="12547111" y="13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91365</xdr:rowOff>
    </xdr:from>
    <xdr:to>
      <xdr:col>85</xdr:col>
      <xdr:colOff>127000</xdr:colOff>
      <xdr:row>98</xdr:row>
      <xdr:rowOff>96340</xdr:rowOff>
    </xdr:to>
    <xdr:cxnSp macro="">
      <xdr:nvCxnSpPr>
        <xdr:cNvPr id="677" name="直線コネクタ 676"/>
        <xdr:cNvCxnSpPr/>
      </xdr:nvCxnSpPr>
      <xdr:spPr>
        <a:xfrm flipV="1">
          <a:off x="15481300" y="16893465"/>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96340</xdr:rowOff>
    </xdr:from>
    <xdr:to>
      <xdr:col>81</xdr:col>
      <xdr:colOff>50800</xdr:colOff>
      <xdr:row>98</xdr:row>
      <xdr:rowOff>139116</xdr:rowOff>
    </xdr:to>
    <xdr:cxnSp macro="">
      <xdr:nvCxnSpPr>
        <xdr:cNvPr id="680" name="直線コネクタ 679"/>
        <xdr:cNvCxnSpPr/>
      </xdr:nvCxnSpPr>
      <xdr:spPr>
        <a:xfrm flipV="1">
          <a:off x="14592300" y="16898440"/>
          <a:ext cx="889000" cy="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138928</xdr:rowOff>
    </xdr:from>
    <xdr:to>
      <xdr:col>76</xdr:col>
      <xdr:colOff>114300</xdr:colOff>
      <xdr:row>98</xdr:row>
      <xdr:rowOff>139116</xdr:rowOff>
    </xdr:to>
    <xdr:cxnSp macro="">
      <xdr:nvCxnSpPr>
        <xdr:cNvPr id="683" name="直線コネクタ 682"/>
        <xdr:cNvCxnSpPr/>
      </xdr:nvCxnSpPr>
      <xdr:spPr>
        <a:xfrm>
          <a:off x="13703300" y="16941028"/>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88384</xdr:rowOff>
    </xdr:from>
    <xdr:to>
      <xdr:col>71</xdr:col>
      <xdr:colOff>177800</xdr:colOff>
      <xdr:row>98</xdr:row>
      <xdr:rowOff>138928</xdr:rowOff>
    </xdr:to>
    <xdr:cxnSp macro="">
      <xdr:nvCxnSpPr>
        <xdr:cNvPr id="686" name="直線コネクタ 685"/>
        <xdr:cNvCxnSpPr/>
      </xdr:nvCxnSpPr>
      <xdr:spPr>
        <a:xfrm>
          <a:off x="12814300" y="16890484"/>
          <a:ext cx="889000" cy="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40565</xdr:rowOff>
    </xdr:from>
    <xdr:to>
      <xdr:col>85</xdr:col>
      <xdr:colOff>177800</xdr:colOff>
      <xdr:row>98</xdr:row>
      <xdr:rowOff>142165</xdr:rowOff>
    </xdr:to>
    <xdr:sp macro="" textlink="">
      <xdr:nvSpPr>
        <xdr:cNvPr id="696" name="楕円 695"/>
        <xdr:cNvSpPr/>
      </xdr:nvSpPr>
      <xdr:spPr>
        <a:xfrm>
          <a:off x="16268700" y="168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126942</xdr:rowOff>
    </xdr:from>
    <xdr:ext cx="534377" cy="259045"/>
    <xdr:sp macro="" textlink="">
      <xdr:nvSpPr>
        <xdr:cNvPr id="697" name="積立金該当値テキスト"/>
        <xdr:cNvSpPr txBox="1"/>
      </xdr:nvSpPr>
      <xdr:spPr>
        <a:xfrm>
          <a:off x="16370300" y="167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45540</xdr:rowOff>
    </xdr:from>
    <xdr:to>
      <xdr:col>81</xdr:col>
      <xdr:colOff>101600</xdr:colOff>
      <xdr:row>98</xdr:row>
      <xdr:rowOff>147140</xdr:rowOff>
    </xdr:to>
    <xdr:sp macro="" textlink="">
      <xdr:nvSpPr>
        <xdr:cNvPr id="698" name="楕円 697"/>
        <xdr:cNvSpPr/>
      </xdr:nvSpPr>
      <xdr:spPr>
        <a:xfrm>
          <a:off x="15430500" y="168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138267</xdr:rowOff>
    </xdr:from>
    <xdr:ext cx="469744" cy="259045"/>
    <xdr:sp macro="" textlink="">
      <xdr:nvSpPr>
        <xdr:cNvPr id="699" name="テキスト ボックス 698"/>
        <xdr:cNvSpPr txBox="1"/>
      </xdr:nvSpPr>
      <xdr:spPr>
        <a:xfrm>
          <a:off x="15246428" y="1694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88316</xdr:rowOff>
    </xdr:from>
    <xdr:to>
      <xdr:col>76</xdr:col>
      <xdr:colOff>165100</xdr:colOff>
      <xdr:row>99</xdr:row>
      <xdr:rowOff>18466</xdr:rowOff>
    </xdr:to>
    <xdr:sp macro="" textlink="">
      <xdr:nvSpPr>
        <xdr:cNvPr id="700" name="楕円 699"/>
        <xdr:cNvSpPr/>
      </xdr:nvSpPr>
      <xdr:spPr>
        <a:xfrm>
          <a:off x="14541500" y="168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9593</xdr:rowOff>
    </xdr:from>
    <xdr:ext cx="378565" cy="259045"/>
    <xdr:sp macro="" textlink="">
      <xdr:nvSpPr>
        <xdr:cNvPr id="701" name="テキスト ボックス 700"/>
        <xdr:cNvSpPr txBox="1"/>
      </xdr:nvSpPr>
      <xdr:spPr>
        <a:xfrm>
          <a:off x="14403017" y="1698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88128</xdr:rowOff>
    </xdr:from>
    <xdr:to>
      <xdr:col>72</xdr:col>
      <xdr:colOff>38100</xdr:colOff>
      <xdr:row>99</xdr:row>
      <xdr:rowOff>18278</xdr:rowOff>
    </xdr:to>
    <xdr:sp macro="" textlink="">
      <xdr:nvSpPr>
        <xdr:cNvPr id="702" name="楕円 701"/>
        <xdr:cNvSpPr/>
      </xdr:nvSpPr>
      <xdr:spPr>
        <a:xfrm>
          <a:off x="13652500" y="168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9405</xdr:rowOff>
    </xdr:from>
    <xdr:ext cx="378565" cy="259045"/>
    <xdr:sp macro="" textlink="">
      <xdr:nvSpPr>
        <xdr:cNvPr id="703" name="テキスト ボックス 702"/>
        <xdr:cNvSpPr txBox="1"/>
      </xdr:nvSpPr>
      <xdr:spPr>
        <a:xfrm>
          <a:off x="13514017" y="1698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37584</xdr:rowOff>
    </xdr:from>
    <xdr:to>
      <xdr:col>67</xdr:col>
      <xdr:colOff>101600</xdr:colOff>
      <xdr:row>98</xdr:row>
      <xdr:rowOff>139184</xdr:rowOff>
    </xdr:to>
    <xdr:sp macro="" textlink="">
      <xdr:nvSpPr>
        <xdr:cNvPr id="704" name="楕円 703"/>
        <xdr:cNvSpPr/>
      </xdr:nvSpPr>
      <xdr:spPr>
        <a:xfrm>
          <a:off x="12763500" y="168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130311</xdr:rowOff>
    </xdr:from>
    <xdr:ext cx="534377" cy="259045"/>
    <xdr:sp macro="" textlink="">
      <xdr:nvSpPr>
        <xdr:cNvPr id="705" name="テキスト ボックス 704"/>
        <xdr:cNvSpPr txBox="1"/>
      </xdr:nvSpPr>
      <xdr:spPr>
        <a:xfrm>
          <a:off x="12547111" y="1693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91374</xdr:rowOff>
    </xdr:from>
    <xdr:to>
      <xdr:col>116</xdr:col>
      <xdr:colOff>63500</xdr:colOff>
      <xdr:row>37</xdr:row>
      <xdr:rowOff>45334</xdr:rowOff>
    </xdr:to>
    <xdr:cxnSp macro="">
      <xdr:nvCxnSpPr>
        <xdr:cNvPr id="732" name="直線コネクタ 731"/>
        <xdr:cNvCxnSpPr/>
      </xdr:nvCxnSpPr>
      <xdr:spPr>
        <a:xfrm>
          <a:off x="21323300" y="6263574"/>
          <a:ext cx="838200" cy="12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91374</xdr:rowOff>
    </xdr:from>
    <xdr:to>
      <xdr:col>111</xdr:col>
      <xdr:colOff>177800</xdr:colOff>
      <xdr:row>36</xdr:row>
      <xdr:rowOff>151724</xdr:rowOff>
    </xdr:to>
    <xdr:cxnSp macro="">
      <xdr:nvCxnSpPr>
        <xdr:cNvPr id="735" name="直線コネクタ 734"/>
        <xdr:cNvCxnSpPr/>
      </xdr:nvCxnSpPr>
      <xdr:spPr>
        <a:xfrm flipV="1">
          <a:off x="20434300" y="6263574"/>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94254</xdr:rowOff>
    </xdr:from>
    <xdr:to>
      <xdr:col>107</xdr:col>
      <xdr:colOff>50800</xdr:colOff>
      <xdr:row>36</xdr:row>
      <xdr:rowOff>151724</xdr:rowOff>
    </xdr:to>
    <xdr:cxnSp macro="">
      <xdr:nvCxnSpPr>
        <xdr:cNvPr id="738" name="直線コネクタ 737"/>
        <xdr:cNvCxnSpPr/>
      </xdr:nvCxnSpPr>
      <xdr:spPr>
        <a:xfrm>
          <a:off x="19545300" y="6095004"/>
          <a:ext cx="889000" cy="22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94254</xdr:rowOff>
    </xdr:from>
    <xdr:to>
      <xdr:col>102</xdr:col>
      <xdr:colOff>114300</xdr:colOff>
      <xdr:row>38</xdr:row>
      <xdr:rowOff>119172</xdr:rowOff>
    </xdr:to>
    <xdr:cxnSp macro="">
      <xdr:nvCxnSpPr>
        <xdr:cNvPr id="741" name="直線コネクタ 740"/>
        <xdr:cNvCxnSpPr/>
      </xdr:nvCxnSpPr>
      <xdr:spPr>
        <a:xfrm flipV="1">
          <a:off x="18656300" y="6095004"/>
          <a:ext cx="889000" cy="5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165984</xdr:rowOff>
    </xdr:from>
    <xdr:to>
      <xdr:col>116</xdr:col>
      <xdr:colOff>114300</xdr:colOff>
      <xdr:row>37</xdr:row>
      <xdr:rowOff>96134</xdr:rowOff>
    </xdr:to>
    <xdr:sp macro="" textlink="">
      <xdr:nvSpPr>
        <xdr:cNvPr id="751" name="楕円 750"/>
        <xdr:cNvSpPr/>
      </xdr:nvSpPr>
      <xdr:spPr>
        <a:xfrm>
          <a:off x="22110700" y="63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17411</xdr:rowOff>
    </xdr:from>
    <xdr:ext cx="469744" cy="259045"/>
    <xdr:sp macro="" textlink="">
      <xdr:nvSpPr>
        <xdr:cNvPr id="752" name="投資及び出資金該当値テキスト"/>
        <xdr:cNvSpPr txBox="1"/>
      </xdr:nvSpPr>
      <xdr:spPr>
        <a:xfrm>
          <a:off x="22212300" y="618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40574</xdr:rowOff>
    </xdr:from>
    <xdr:to>
      <xdr:col>112</xdr:col>
      <xdr:colOff>38100</xdr:colOff>
      <xdr:row>36</xdr:row>
      <xdr:rowOff>142174</xdr:rowOff>
    </xdr:to>
    <xdr:sp macro="" textlink="">
      <xdr:nvSpPr>
        <xdr:cNvPr id="753" name="楕円 752"/>
        <xdr:cNvSpPr/>
      </xdr:nvSpPr>
      <xdr:spPr>
        <a:xfrm>
          <a:off x="21272500" y="621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158701</xdr:rowOff>
    </xdr:from>
    <xdr:ext cx="469744" cy="259045"/>
    <xdr:sp macro="" textlink="">
      <xdr:nvSpPr>
        <xdr:cNvPr id="754" name="テキスト ボックス 753"/>
        <xdr:cNvSpPr txBox="1"/>
      </xdr:nvSpPr>
      <xdr:spPr>
        <a:xfrm>
          <a:off x="21088428" y="598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100924</xdr:rowOff>
    </xdr:from>
    <xdr:to>
      <xdr:col>107</xdr:col>
      <xdr:colOff>101600</xdr:colOff>
      <xdr:row>37</xdr:row>
      <xdr:rowOff>31074</xdr:rowOff>
    </xdr:to>
    <xdr:sp macro="" textlink="">
      <xdr:nvSpPr>
        <xdr:cNvPr id="755" name="楕円 754"/>
        <xdr:cNvSpPr/>
      </xdr:nvSpPr>
      <xdr:spPr>
        <a:xfrm>
          <a:off x="20383500" y="62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47601</xdr:rowOff>
    </xdr:from>
    <xdr:ext cx="469744" cy="259045"/>
    <xdr:sp macro="" textlink="">
      <xdr:nvSpPr>
        <xdr:cNvPr id="756" name="テキスト ボックス 755"/>
        <xdr:cNvSpPr txBox="1"/>
      </xdr:nvSpPr>
      <xdr:spPr>
        <a:xfrm>
          <a:off x="20199428" y="604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43454</xdr:rowOff>
    </xdr:from>
    <xdr:to>
      <xdr:col>102</xdr:col>
      <xdr:colOff>165100</xdr:colOff>
      <xdr:row>35</xdr:row>
      <xdr:rowOff>145054</xdr:rowOff>
    </xdr:to>
    <xdr:sp macro="" textlink="">
      <xdr:nvSpPr>
        <xdr:cNvPr id="757" name="楕円 756"/>
        <xdr:cNvSpPr/>
      </xdr:nvSpPr>
      <xdr:spPr>
        <a:xfrm>
          <a:off x="19494500" y="60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161581</xdr:rowOff>
    </xdr:from>
    <xdr:ext cx="534377" cy="259045"/>
    <xdr:sp macro="" textlink="">
      <xdr:nvSpPr>
        <xdr:cNvPr id="758" name="テキスト ボックス 757"/>
        <xdr:cNvSpPr txBox="1"/>
      </xdr:nvSpPr>
      <xdr:spPr>
        <a:xfrm>
          <a:off x="19278111" y="581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68372</xdr:rowOff>
    </xdr:from>
    <xdr:to>
      <xdr:col>98</xdr:col>
      <xdr:colOff>38100</xdr:colOff>
      <xdr:row>38</xdr:row>
      <xdr:rowOff>169972</xdr:rowOff>
    </xdr:to>
    <xdr:sp macro="" textlink="">
      <xdr:nvSpPr>
        <xdr:cNvPr id="759" name="楕円 758"/>
        <xdr:cNvSpPr/>
      </xdr:nvSpPr>
      <xdr:spPr>
        <a:xfrm>
          <a:off x="186055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161099</xdr:rowOff>
    </xdr:from>
    <xdr:ext cx="378565" cy="259045"/>
    <xdr:sp macro="" textlink="">
      <xdr:nvSpPr>
        <xdr:cNvPr id="760" name="テキスト ボックス 759"/>
        <xdr:cNvSpPr txBox="1"/>
      </xdr:nvSpPr>
      <xdr:spPr>
        <a:xfrm>
          <a:off x="18467017" y="6676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21677</xdr:rowOff>
    </xdr:from>
    <xdr:to>
      <xdr:col>116</xdr:col>
      <xdr:colOff>63500</xdr:colOff>
      <xdr:row>59</xdr:row>
      <xdr:rowOff>23310</xdr:rowOff>
    </xdr:to>
    <xdr:cxnSp macro="">
      <xdr:nvCxnSpPr>
        <xdr:cNvPr id="791" name="直線コネクタ 790"/>
        <xdr:cNvCxnSpPr/>
      </xdr:nvCxnSpPr>
      <xdr:spPr>
        <a:xfrm>
          <a:off x="21323300" y="1013722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16223</xdr:rowOff>
    </xdr:from>
    <xdr:to>
      <xdr:col>111</xdr:col>
      <xdr:colOff>177800</xdr:colOff>
      <xdr:row>59</xdr:row>
      <xdr:rowOff>21677</xdr:rowOff>
    </xdr:to>
    <xdr:cxnSp macro="">
      <xdr:nvCxnSpPr>
        <xdr:cNvPr id="794" name="直線コネクタ 793"/>
        <xdr:cNvCxnSpPr/>
      </xdr:nvCxnSpPr>
      <xdr:spPr>
        <a:xfrm>
          <a:off x="20434300" y="10131773"/>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14688</xdr:rowOff>
    </xdr:from>
    <xdr:to>
      <xdr:col>107</xdr:col>
      <xdr:colOff>50800</xdr:colOff>
      <xdr:row>59</xdr:row>
      <xdr:rowOff>16223</xdr:rowOff>
    </xdr:to>
    <xdr:cxnSp macro="">
      <xdr:nvCxnSpPr>
        <xdr:cNvPr id="797" name="直線コネクタ 796"/>
        <xdr:cNvCxnSpPr/>
      </xdr:nvCxnSpPr>
      <xdr:spPr>
        <a:xfrm>
          <a:off x="19545300" y="1013023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9986</xdr:rowOff>
    </xdr:from>
    <xdr:to>
      <xdr:col>102</xdr:col>
      <xdr:colOff>114300</xdr:colOff>
      <xdr:row>59</xdr:row>
      <xdr:rowOff>14688</xdr:rowOff>
    </xdr:to>
    <xdr:cxnSp macro="">
      <xdr:nvCxnSpPr>
        <xdr:cNvPr id="800" name="直線コネクタ 799"/>
        <xdr:cNvCxnSpPr/>
      </xdr:nvCxnSpPr>
      <xdr:spPr>
        <a:xfrm>
          <a:off x="18656300" y="10125536"/>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143960</xdr:rowOff>
    </xdr:from>
    <xdr:to>
      <xdr:col>116</xdr:col>
      <xdr:colOff>114300</xdr:colOff>
      <xdr:row>59</xdr:row>
      <xdr:rowOff>74110</xdr:rowOff>
    </xdr:to>
    <xdr:sp macro="" textlink="">
      <xdr:nvSpPr>
        <xdr:cNvPr id="810" name="楕円 809"/>
        <xdr:cNvSpPr/>
      </xdr:nvSpPr>
      <xdr:spPr>
        <a:xfrm>
          <a:off x="22110700" y="100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58887</xdr:rowOff>
    </xdr:from>
    <xdr:ext cx="469744" cy="259045"/>
    <xdr:sp macro="" textlink="">
      <xdr:nvSpPr>
        <xdr:cNvPr id="811" name="貸付金該当値テキスト"/>
        <xdr:cNvSpPr txBox="1"/>
      </xdr:nvSpPr>
      <xdr:spPr>
        <a:xfrm>
          <a:off x="22212300" y="1000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142327</xdr:rowOff>
    </xdr:from>
    <xdr:to>
      <xdr:col>112</xdr:col>
      <xdr:colOff>38100</xdr:colOff>
      <xdr:row>59</xdr:row>
      <xdr:rowOff>72477</xdr:rowOff>
    </xdr:to>
    <xdr:sp macro="" textlink="">
      <xdr:nvSpPr>
        <xdr:cNvPr id="812" name="楕円 811"/>
        <xdr:cNvSpPr/>
      </xdr:nvSpPr>
      <xdr:spPr>
        <a:xfrm>
          <a:off x="21272500" y="1008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63604</xdr:rowOff>
    </xdr:from>
    <xdr:ext cx="469744" cy="259045"/>
    <xdr:sp macro="" textlink="">
      <xdr:nvSpPr>
        <xdr:cNvPr id="813" name="テキスト ボックス 812"/>
        <xdr:cNvSpPr txBox="1"/>
      </xdr:nvSpPr>
      <xdr:spPr>
        <a:xfrm>
          <a:off x="21088428" y="1017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136873</xdr:rowOff>
    </xdr:from>
    <xdr:to>
      <xdr:col>107</xdr:col>
      <xdr:colOff>101600</xdr:colOff>
      <xdr:row>59</xdr:row>
      <xdr:rowOff>67023</xdr:rowOff>
    </xdr:to>
    <xdr:sp macro="" textlink="">
      <xdr:nvSpPr>
        <xdr:cNvPr id="814" name="楕円 813"/>
        <xdr:cNvSpPr/>
      </xdr:nvSpPr>
      <xdr:spPr>
        <a:xfrm>
          <a:off x="20383500" y="100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58150</xdr:rowOff>
    </xdr:from>
    <xdr:ext cx="469744" cy="259045"/>
    <xdr:sp macro="" textlink="">
      <xdr:nvSpPr>
        <xdr:cNvPr id="815" name="テキスト ボックス 814"/>
        <xdr:cNvSpPr txBox="1"/>
      </xdr:nvSpPr>
      <xdr:spPr>
        <a:xfrm>
          <a:off x="20199428" y="101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135338</xdr:rowOff>
    </xdr:from>
    <xdr:to>
      <xdr:col>102</xdr:col>
      <xdr:colOff>165100</xdr:colOff>
      <xdr:row>59</xdr:row>
      <xdr:rowOff>65488</xdr:rowOff>
    </xdr:to>
    <xdr:sp macro="" textlink="">
      <xdr:nvSpPr>
        <xdr:cNvPr id="816" name="楕円 815"/>
        <xdr:cNvSpPr/>
      </xdr:nvSpPr>
      <xdr:spPr>
        <a:xfrm>
          <a:off x="19494500" y="100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17" name="テキスト ボックス 816"/>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130636</xdr:rowOff>
    </xdr:from>
    <xdr:to>
      <xdr:col>98</xdr:col>
      <xdr:colOff>38100</xdr:colOff>
      <xdr:row>59</xdr:row>
      <xdr:rowOff>60786</xdr:rowOff>
    </xdr:to>
    <xdr:sp macro="" textlink="">
      <xdr:nvSpPr>
        <xdr:cNvPr id="818" name="楕円 817"/>
        <xdr:cNvSpPr/>
      </xdr:nvSpPr>
      <xdr:spPr>
        <a:xfrm>
          <a:off x="18605500" y="10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51913</xdr:rowOff>
    </xdr:from>
    <xdr:ext cx="469744" cy="259045"/>
    <xdr:sp macro="" textlink="">
      <xdr:nvSpPr>
        <xdr:cNvPr id="819" name="テキスト ボックス 818"/>
        <xdr:cNvSpPr txBox="1"/>
      </xdr:nvSpPr>
      <xdr:spPr>
        <a:xfrm>
          <a:off x="18421428" y="1016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151081</xdr:rowOff>
    </xdr:from>
    <xdr:to>
      <xdr:col>116</xdr:col>
      <xdr:colOff>63500</xdr:colOff>
      <xdr:row>76</xdr:row>
      <xdr:rowOff>21530</xdr:rowOff>
    </xdr:to>
    <xdr:cxnSp macro="">
      <xdr:nvCxnSpPr>
        <xdr:cNvPr id="851" name="直線コネクタ 850"/>
        <xdr:cNvCxnSpPr/>
      </xdr:nvCxnSpPr>
      <xdr:spPr>
        <a:xfrm>
          <a:off x="21323300" y="13009831"/>
          <a:ext cx="8382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151081</xdr:rowOff>
    </xdr:from>
    <xdr:to>
      <xdr:col>111</xdr:col>
      <xdr:colOff>177800</xdr:colOff>
      <xdr:row>76</xdr:row>
      <xdr:rowOff>6393</xdr:rowOff>
    </xdr:to>
    <xdr:cxnSp macro="">
      <xdr:nvCxnSpPr>
        <xdr:cNvPr id="854" name="直線コネクタ 853"/>
        <xdr:cNvCxnSpPr/>
      </xdr:nvCxnSpPr>
      <xdr:spPr>
        <a:xfrm flipV="1">
          <a:off x="20434300" y="13009831"/>
          <a:ext cx="889000" cy="2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6393</xdr:rowOff>
    </xdr:from>
    <xdr:to>
      <xdr:col>107</xdr:col>
      <xdr:colOff>50800</xdr:colOff>
      <xdr:row>76</xdr:row>
      <xdr:rowOff>46317</xdr:rowOff>
    </xdr:to>
    <xdr:cxnSp macro="">
      <xdr:nvCxnSpPr>
        <xdr:cNvPr id="857" name="直線コネクタ 856"/>
        <xdr:cNvCxnSpPr/>
      </xdr:nvCxnSpPr>
      <xdr:spPr>
        <a:xfrm flipV="1">
          <a:off x="19545300" y="13036593"/>
          <a:ext cx="889000" cy="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142704</xdr:rowOff>
    </xdr:from>
    <xdr:to>
      <xdr:col>102</xdr:col>
      <xdr:colOff>114300</xdr:colOff>
      <xdr:row>76</xdr:row>
      <xdr:rowOff>46317</xdr:rowOff>
    </xdr:to>
    <xdr:cxnSp macro="">
      <xdr:nvCxnSpPr>
        <xdr:cNvPr id="860" name="直線コネクタ 859"/>
        <xdr:cNvCxnSpPr/>
      </xdr:nvCxnSpPr>
      <xdr:spPr>
        <a:xfrm>
          <a:off x="18656300" y="12658554"/>
          <a:ext cx="889000" cy="4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142180</xdr:rowOff>
    </xdr:from>
    <xdr:to>
      <xdr:col>116</xdr:col>
      <xdr:colOff>114300</xdr:colOff>
      <xdr:row>76</xdr:row>
      <xdr:rowOff>72330</xdr:rowOff>
    </xdr:to>
    <xdr:sp macro="" textlink="">
      <xdr:nvSpPr>
        <xdr:cNvPr id="870" name="楕円 869"/>
        <xdr:cNvSpPr/>
      </xdr:nvSpPr>
      <xdr:spPr>
        <a:xfrm>
          <a:off x="22110700" y="130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120607</xdr:rowOff>
    </xdr:from>
    <xdr:ext cx="534377" cy="259045"/>
    <xdr:sp macro="" textlink="">
      <xdr:nvSpPr>
        <xdr:cNvPr id="871" name="繰出金該当値テキスト"/>
        <xdr:cNvSpPr txBox="1"/>
      </xdr:nvSpPr>
      <xdr:spPr>
        <a:xfrm>
          <a:off x="22212300" y="1297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100281</xdr:rowOff>
    </xdr:from>
    <xdr:to>
      <xdr:col>112</xdr:col>
      <xdr:colOff>38100</xdr:colOff>
      <xdr:row>76</xdr:row>
      <xdr:rowOff>30431</xdr:rowOff>
    </xdr:to>
    <xdr:sp macro="" textlink="">
      <xdr:nvSpPr>
        <xdr:cNvPr id="872" name="楕円 871"/>
        <xdr:cNvSpPr/>
      </xdr:nvSpPr>
      <xdr:spPr>
        <a:xfrm>
          <a:off x="21272500" y="129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21558</xdr:rowOff>
    </xdr:from>
    <xdr:ext cx="534377" cy="259045"/>
    <xdr:sp macro="" textlink="">
      <xdr:nvSpPr>
        <xdr:cNvPr id="873" name="テキスト ボックス 872"/>
        <xdr:cNvSpPr txBox="1"/>
      </xdr:nvSpPr>
      <xdr:spPr>
        <a:xfrm>
          <a:off x="21056111" y="130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127043</xdr:rowOff>
    </xdr:from>
    <xdr:to>
      <xdr:col>107</xdr:col>
      <xdr:colOff>101600</xdr:colOff>
      <xdr:row>76</xdr:row>
      <xdr:rowOff>57193</xdr:rowOff>
    </xdr:to>
    <xdr:sp macro="" textlink="">
      <xdr:nvSpPr>
        <xdr:cNvPr id="874" name="楕円 873"/>
        <xdr:cNvSpPr/>
      </xdr:nvSpPr>
      <xdr:spPr>
        <a:xfrm>
          <a:off x="20383500" y="129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48320</xdr:rowOff>
    </xdr:from>
    <xdr:ext cx="534377" cy="259045"/>
    <xdr:sp macro="" textlink="">
      <xdr:nvSpPr>
        <xdr:cNvPr id="875" name="テキスト ボックス 874"/>
        <xdr:cNvSpPr txBox="1"/>
      </xdr:nvSpPr>
      <xdr:spPr>
        <a:xfrm>
          <a:off x="20167111" y="1307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166967</xdr:rowOff>
    </xdr:from>
    <xdr:to>
      <xdr:col>102</xdr:col>
      <xdr:colOff>165100</xdr:colOff>
      <xdr:row>76</xdr:row>
      <xdr:rowOff>97117</xdr:rowOff>
    </xdr:to>
    <xdr:sp macro="" textlink="">
      <xdr:nvSpPr>
        <xdr:cNvPr id="876" name="楕円 875"/>
        <xdr:cNvSpPr/>
      </xdr:nvSpPr>
      <xdr:spPr>
        <a:xfrm>
          <a:off x="19494500" y="13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88244</xdr:rowOff>
    </xdr:from>
    <xdr:ext cx="534377" cy="259045"/>
    <xdr:sp macro="" textlink="">
      <xdr:nvSpPr>
        <xdr:cNvPr id="877" name="テキスト ボックス 876"/>
        <xdr:cNvSpPr txBox="1"/>
      </xdr:nvSpPr>
      <xdr:spPr>
        <a:xfrm>
          <a:off x="19278111" y="131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91904</xdr:rowOff>
    </xdr:from>
    <xdr:to>
      <xdr:col>98</xdr:col>
      <xdr:colOff>38100</xdr:colOff>
      <xdr:row>74</xdr:row>
      <xdr:rowOff>22054</xdr:rowOff>
    </xdr:to>
    <xdr:sp macro="" textlink="">
      <xdr:nvSpPr>
        <xdr:cNvPr id="878" name="楕円 877"/>
        <xdr:cNvSpPr/>
      </xdr:nvSpPr>
      <xdr:spPr>
        <a:xfrm>
          <a:off x="18605500" y="126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38581</xdr:rowOff>
    </xdr:from>
    <xdr:ext cx="534377" cy="259045"/>
    <xdr:sp macro="" textlink="">
      <xdr:nvSpPr>
        <xdr:cNvPr id="879" name="テキスト ボックス 878"/>
        <xdr:cNvSpPr txBox="1"/>
      </xdr:nvSpPr>
      <xdr:spPr>
        <a:xfrm>
          <a:off x="18389111" y="123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歳出決算総額は、住民一人当たり</a:t>
          </a:r>
          <a:r>
            <a:rPr kumimoji="1" lang="en-US" altLang="ja-JP" sz="1200">
              <a:solidFill>
                <a:schemeClr val="dk1"/>
              </a:solidFill>
              <a:effectLst/>
              <a:latin typeface="ＭＳ Ｐゴシック" pitchFamily="50" charset="-128"/>
              <a:ea typeface="ＭＳ Ｐゴシック" pitchFamily="50" charset="-128"/>
              <a:cs typeface="+mn-cs"/>
            </a:rPr>
            <a:t>711,718</a:t>
          </a:r>
          <a:r>
            <a:rPr kumimoji="1" lang="ja-JP" altLang="ja-JP" sz="1200">
              <a:solidFill>
                <a:schemeClr val="dk1"/>
              </a:solidFill>
              <a:effectLst/>
              <a:latin typeface="ＭＳ Ｐゴシック" pitchFamily="50" charset="-128"/>
              <a:ea typeface="ＭＳ Ｐゴシック" pitchFamily="50" charset="-128"/>
              <a:cs typeface="+mn-cs"/>
            </a:rPr>
            <a:t>円となっており、前年度（</a:t>
          </a:r>
          <a:r>
            <a:rPr kumimoji="1" lang="en-US" altLang="ja-JP" sz="1200">
              <a:solidFill>
                <a:schemeClr val="dk1"/>
              </a:solidFill>
              <a:effectLst/>
              <a:latin typeface="ＭＳ Ｐゴシック" pitchFamily="50" charset="-128"/>
              <a:ea typeface="ＭＳ Ｐゴシック" pitchFamily="50" charset="-128"/>
              <a:cs typeface="+mn-cs"/>
            </a:rPr>
            <a:t>588,617</a:t>
          </a:r>
          <a:r>
            <a:rPr kumimoji="1" lang="ja-JP" altLang="ja-JP" sz="1200">
              <a:solidFill>
                <a:schemeClr val="dk1"/>
              </a:solidFill>
              <a:effectLst/>
              <a:latin typeface="ＭＳ Ｐゴシック" pitchFamily="50" charset="-128"/>
              <a:ea typeface="ＭＳ Ｐゴシック" pitchFamily="50" charset="-128"/>
              <a:cs typeface="+mn-cs"/>
            </a:rPr>
            <a:t>円）と比較して</a:t>
          </a:r>
          <a:r>
            <a:rPr kumimoji="1" lang="en-US" altLang="ja-JP" sz="1200">
              <a:solidFill>
                <a:schemeClr val="dk1"/>
              </a:solidFill>
              <a:effectLst/>
              <a:latin typeface="ＭＳ Ｐゴシック" pitchFamily="50" charset="-128"/>
              <a:ea typeface="ＭＳ Ｐゴシック" pitchFamily="50" charset="-128"/>
              <a:cs typeface="+mn-cs"/>
            </a:rPr>
            <a:t>20.9</a:t>
          </a:r>
          <a:r>
            <a:rPr kumimoji="1" lang="ja-JP" altLang="ja-JP" sz="1200">
              <a:solidFill>
                <a:schemeClr val="dk1"/>
              </a:solidFill>
              <a:effectLst/>
              <a:latin typeface="ＭＳ Ｐゴシック" pitchFamily="50" charset="-128"/>
              <a:ea typeface="ＭＳ Ｐゴシック" pitchFamily="50" charset="-128"/>
              <a:cs typeface="+mn-cs"/>
            </a:rPr>
            <a:t>％の増となっている。</a:t>
          </a:r>
          <a:r>
            <a:rPr kumimoji="1" lang="ja-JP" altLang="ja-JP" sz="1200">
              <a:solidFill>
                <a:sysClr val="windowText" lastClr="000000"/>
              </a:solidFill>
              <a:effectLst/>
              <a:latin typeface="ＭＳ Ｐゴシック" pitchFamily="50" charset="-128"/>
              <a:ea typeface="ＭＳ Ｐゴシック" pitchFamily="50" charset="-128"/>
              <a:cs typeface="+mn-cs"/>
            </a:rPr>
            <a:t>これは主に本庁舎建設事業や</a:t>
          </a:r>
          <a:r>
            <a:rPr kumimoji="1" lang="ja-JP" altLang="en-US" sz="1200">
              <a:solidFill>
                <a:sysClr val="windowText" lastClr="000000"/>
              </a:solidFill>
              <a:effectLst/>
              <a:latin typeface="ＭＳ Ｐゴシック" pitchFamily="50" charset="-128"/>
              <a:ea typeface="ＭＳ Ｐゴシック" pitchFamily="50" charset="-128"/>
              <a:cs typeface="+mn-cs"/>
            </a:rPr>
            <a:t>光ファイバー網整備事業等</a:t>
          </a:r>
          <a:r>
            <a:rPr kumimoji="1" lang="ja-JP" altLang="ja-JP" sz="1200">
              <a:solidFill>
                <a:sysClr val="windowText" lastClr="000000"/>
              </a:solidFill>
              <a:effectLst/>
              <a:latin typeface="ＭＳ Ｐゴシック" pitchFamily="50" charset="-128"/>
              <a:ea typeface="ＭＳ Ｐゴシック" pitchFamily="50" charset="-128"/>
              <a:cs typeface="+mn-cs"/>
            </a:rPr>
            <a:t>の普通建設事業費の大幅な増が要因となっている。</a:t>
          </a:r>
          <a:endParaRPr lang="ja-JP" altLang="ja-JP" sz="1200">
            <a:solidFill>
              <a:sysClr val="windowText" lastClr="000000"/>
            </a:solidFill>
            <a:effectLst/>
            <a:latin typeface="ＭＳ Ｐゴシック" pitchFamily="50" charset="-128"/>
            <a:ea typeface="ＭＳ Ｐゴシック" pitchFamily="50" charset="-128"/>
          </a:endParaRPr>
        </a:p>
        <a:p>
          <a:r>
            <a:rPr kumimoji="1" lang="ja-JP" altLang="ja-JP" sz="1200">
              <a:solidFill>
                <a:srgbClr val="FF0000"/>
              </a:solidFill>
              <a:effectLst/>
              <a:latin typeface="ＭＳ Ｐゴシック" pitchFamily="50" charset="-128"/>
              <a:ea typeface="ＭＳ Ｐゴシック" pitchFamily="50" charset="-128"/>
              <a:cs typeface="+mn-cs"/>
            </a:rPr>
            <a:t>　</a:t>
          </a:r>
          <a:r>
            <a:rPr kumimoji="1" lang="ja-JP" altLang="ja-JP" sz="1200">
              <a:solidFill>
                <a:sysClr val="windowText" lastClr="000000"/>
              </a:solidFill>
              <a:effectLst/>
              <a:latin typeface="ＭＳ Ｐゴシック" pitchFamily="50" charset="-128"/>
              <a:ea typeface="ＭＳ Ｐゴシック" pitchFamily="50" charset="-128"/>
              <a:cs typeface="+mn-cs"/>
            </a:rPr>
            <a:t>人件費は、前年度と比較して</a:t>
          </a:r>
          <a:r>
            <a:rPr kumimoji="1" lang="en-US" altLang="ja-JP" sz="1200">
              <a:solidFill>
                <a:sysClr val="windowText" lastClr="000000"/>
              </a:solidFill>
              <a:effectLst/>
              <a:latin typeface="ＭＳ Ｐゴシック" pitchFamily="50" charset="-128"/>
              <a:ea typeface="ＭＳ Ｐゴシック" pitchFamily="50" charset="-128"/>
              <a:cs typeface="+mn-cs"/>
            </a:rPr>
            <a:t>0.6</a:t>
          </a:r>
          <a:r>
            <a:rPr kumimoji="1" lang="ja-JP" altLang="ja-JP" sz="1200">
              <a:solidFill>
                <a:sysClr val="windowText" lastClr="000000"/>
              </a:solidFill>
              <a:effectLst/>
              <a:latin typeface="ＭＳ Ｐゴシック" pitchFamily="50" charset="-128"/>
              <a:ea typeface="ＭＳ Ｐゴシック" pitchFamily="50" charset="-128"/>
              <a:cs typeface="+mn-cs"/>
            </a:rPr>
            <a:t>％の増となっているが、嘱託職員として雇用している集落支援員の増員に伴う報酬費の増および人口の減が要因であり、依然として類似団体平均値を上回っている。</a:t>
          </a:r>
          <a:endParaRPr lang="ja-JP" altLang="ja-JP" sz="1200">
            <a:solidFill>
              <a:sysClr val="windowText" lastClr="000000"/>
            </a:solidFill>
            <a:effectLst/>
            <a:latin typeface="ＭＳ Ｐゴシック" pitchFamily="50" charset="-128"/>
            <a:ea typeface="ＭＳ Ｐゴシック" pitchFamily="50" charset="-128"/>
          </a:endParaRPr>
        </a:p>
        <a:p>
          <a:pPr rtl="0" eaLnBrk="1" fontAlgn="auto" latinLnBrk="0" hangingPunct="1"/>
          <a:r>
            <a:rPr kumimoji="1" lang="ja-JP" altLang="ja-JP" sz="1200">
              <a:solidFill>
                <a:srgbClr val="FF0000"/>
              </a:solidFill>
              <a:effectLst/>
              <a:latin typeface="ＭＳ Ｐゴシック" pitchFamily="50" charset="-128"/>
              <a:ea typeface="ＭＳ Ｐゴシック" pitchFamily="50" charset="-128"/>
              <a:cs typeface="+mn-cs"/>
            </a:rPr>
            <a:t>　</a:t>
          </a:r>
          <a:r>
            <a:rPr kumimoji="1" lang="ja-JP" altLang="ja-JP" sz="1200">
              <a:solidFill>
                <a:sysClr val="windowText" lastClr="000000"/>
              </a:solidFill>
              <a:effectLst/>
              <a:latin typeface="ＭＳ Ｐゴシック" pitchFamily="50" charset="-128"/>
              <a:ea typeface="ＭＳ Ｐゴシック" pitchFamily="50" charset="-128"/>
              <a:cs typeface="+mn-cs"/>
            </a:rPr>
            <a:t>物件費は、</a:t>
          </a:r>
          <a:r>
            <a:rPr kumimoji="1" lang="ja-JP" altLang="en-US" sz="1200">
              <a:solidFill>
                <a:sysClr val="windowText" lastClr="000000"/>
              </a:solidFill>
              <a:effectLst/>
              <a:latin typeface="ＭＳ Ｐゴシック" pitchFamily="50" charset="-128"/>
              <a:ea typeface="ＭＳ Ｐゴシック" pitchFamily="50" charset="-128"/>
              <a:cs typeface="+mn-cs"/>
            </a:rPr>
            <a:t>プレミアム付商品券事業や</a:t>
          </a:r>
          <a:r>
            <a:rPr kumimoji="1" lang="ja-JP" altLang="ja-JP" sz="1200">
              <a:solidFill>
                <a:sysClr val="windowText" lastClr="000000"/>
              </a:solidFill>
              <a:effectLst/>
              <a:latin typeface="ＭＳ Ｐゴシック" pitchFamily="50" charset="-128"/>
              <a:ea typeface="ＭＳ Ｐゴシック" pitchFamily="50" charset="-128"/>
              <a:cs typeface="+mn-cs"/>
            </a:rPr>
            <a:t>、</a:t>
          </a:r>
          <a:r>
            <a:rPr kumimoji="1" lang="ja-JP" altLang="en-US" sz="1200">
              <a:solidFill>
                <a:sysClr val="windowText" lastClr="000000"/>
              </a:solidFill>
              <a:effectLst/>
              <a:latin typeface="ＭＳ Ｐゴシック" pitchFamily="50" charset="-128"/>
              <a:ea typeface="ＭＳ Ｐゴシック" pitchFamily="50" charset="-128"/>
              <a:cs typeface="+mn-cs"/>
            </a:rPr>
            <a:t>海岸保全施設整備事業</a:t>
          </a:r>
          <a:r>
            <a:rPr kumimoji="1" lang="ja-JP" altLang="ja-JP" sz="1200">
              <a:solidFill>
                <a:sysClr val="windowText" lastClr="000000"/>
              </a:solidFill>
              <a:effectLst/>
              <a:latin typeface="ＭＳ Ｐゴシック" pitchFamily="50" charset="-128"/>
              <a:ea typeface="ＭＳ Ｐゴシック" pitchFamily="50" charset="-128"/>
              <a:cs typeface="+mn-cs"/>
            </a:rPr>
            <a:t>の</a:t>
          </a:r>
          <a:r>
            <a:rPr kumimoji="1" lang="ja-JP" altLang="en-US" sz="1200">
              <a:solidFill>
                <a:sysClr val="windowText" lastClr="000000"/>
              </a:solidFill>
              <a:effectLst/>
              <a:latin typeface="ＭＳ Ｐゴシック" pitchFamily="50" charset="-128"/>
              <a:ea typeface="ＭＳ Ｐゴシック" pitchFamily="50" charset="-128"/>
              <a:cs typeface="+mn-cs"/>
            </a:rPr>
            <a:t>皆増等</a:t>
          </a:r>
          <a:r>
            <a:rPr kumimoji="1" lang="ja-JP" altLang="ja-JP" sz="1200">
              <a:solidFill>
                <a:sysClr val="windowText" lastClr="000000"/>
              </a:solidFill>
              <a:effectLst/>
              <a:latin typeface="ＭＳ Ｐゴシック" pitchFamily="50" charset="-128"/>
              <a:ea typeface="ＭＳ Ｐゴシック" pitchFamily="50" charset="-128"/>
              <a:cs typeface="+mn-cs"/>
            </a:rPr>
            <a:t>により、</a:t>
          </a:r>
          <a:r>
            <a:rPr kumimoji="1" lang="en-US" altLang="ja-JP" sz="1200">
              <a:solidFill>
                <a:sysClr val="windowText" lastClr="000000"/>
              </a:solidFill>
              <a:effectLst/>
              <a:latin typeface="ＭＳ Ｐゴシック" pitchFamily="50" charset="-128"/>
              <a:ea typeface="ＭＳ Ｐゴシック" pitchFamily="50" charset="-128"/>
              <a:cs typeface="+mn-cs"/>
            </a:rPr>
            <a:t>11.6</a:t>
          </a:r>
          <a:r>
            <a:rPr kumimoji="1" lang="ja-JP" altLang="ja-JP" sz="1200">
              <a:solidFill>
                <a:sysClr val="windowText" lastClr="000000"/>
              </a:solidFill>
              <a:effectLst/>
              <a:latin typeface="ＭＳ Ｐゴシック" pitchFamily="50" charset="-128"/>
              <a:ea typeface="ＭＳ Ｐゴシック" pitchFamily="50" charset="-128"/>
              <a:cs typeface="+mn-cs"/>
            </a:rPr>
            <a:t>％の</a:t>
          </a:r>
          <a:r>
            <a:rPr kumimoji="1" lang="ja-JP" altLang="en-US" sz="1200">
              <a:solidFill>
                <a:sysClr val="windowText" lastClr="000000"/>
              </a:solidFill>
              <a:effectLst/>
              <a:latin typeface="ＭＳ Ｐゴシック" pitchFamily="50" charset="-128"/>
              <a:ea typeface="ＭＳ Ｐゴシック" pitchFamily="50" charset="-128"/>
              <a:cs typeface="+mn-cs"/>
            </a:rPr>
            <a:t>増</a:t>
          </a:r>
          <a:r>
            <a:rPr kumimoji="1" lang="ja-JP" altLang="ja-JP" sz="1200">
              <a:solidFill>
                <a:sysClr val="windowText" lastClr="000000"/>
              </a:solidFill>
              <a:effectLst/>
              <a:latin typeface="ＭＳ Ｐゴシック" pitchFamily="50" charset="-128"/>
              <a:ea typeface="ＭＳ Ｐゴシック" pitchFamily="50" charset="-128"/>
              <a:cs typeface="+mn-cs"/>
            </a:rPr>
            <a:t>とな</a:t>
          </a:r>
          <a:r>
            <a:rPr kumimoji="1" lang="ja-JP" altLang="en-US" sz="1200">
              <a:solidFill>
                <a:sysClr val="windowText" lastClr="000000"/>
              </a:solidFill>
              <a:effectLst/>
              <a:latin typeface="ＭＳ Ｐゴシック" pitchFamily="50" charset="-128"/>
              <a:ea typeface="ＭＳ Ｐゴシック" pitchFamily="50" charset="-128"/>
              <a:cs typeface="+mn-cs"/>
            </a:rPr>
            <a:t>ったものの、昨年度に引き続き</a:t>
          </a:r>
          <a:r>
            <a:rPr kumimoji="1" lang="ja-JP" altLang="ja-JP" sz="1200">
              <a:solidFill>
                <a:sysClr val="windowText" lastClr="000000"/>
              </a:solidFill>
              <a:effectLst/>
              <a:latin typeface="ＭＳ Ｐゴシック" pitchFamily="50" charset="-128"/>
              <a:ea typeface="ＭＳ Ｐゴシック" pitchFamily="50" charset="-128"/>
              <a:cs typeface="+mn-cs"/>
            </a:rPr>
            <a:t>類似団体平均値を下回っ</a:t>
          </a:r>
          <a:r>
            <a:rPr kumimoji="1" lang="ja-JP" altLang="en-US" sz="1200">
              <a:solidFill>
                <a:sysClr val="windowText" lastClr="000000"/>
              </a:solidFill>
              <a:effectLst/>
              <a:latin typeface="ＭＳ Ｐゴシック" pitchFamily="50" charset="-128"/>
              <a:ea typeface="ＭＳ Ｐゴシック" pitchFamily="50" charset="-128"/>
              <a:cs typeface="+mn-cs"/>
            </a:rPr>
            <a:t>ている</a:t>
          </a:r>
          <a:r>
            <a:rPr kumimoji="1" lang="ja-JP" altLang="ja-JP" sz="1200">
              <a:solidFill>
                <a:sysClr val="windowText" lastClr="000000"/>
              </a:solidFill>
              <a:effectLst/>
              <a:latin typeface="ＭＳ Ｐゴシック" pitchFamily="50" charset="-128"/>
              <a:ea typeface="ＭＳ Ｐゴシック" pitchFamily="50" charset="-128"/>
              <a:cs typeface="+mn-cs"/>
            </a:rPr>
            <a:t>。</a:t>
          </a:r>
          <a:endParaRPr lang="ja-JP" altLang="ja-JP" sz="1200">
            <a:solidFill>
              <a:sysClr val="windowText" lastClr="000000"/>
            </a:solidFill>
            <a:effectLst/>
            <a:latin typeface="ＭＳ Ｐゴシック" pitchFamily="50" charset="-128"/>
            <a:ea typeface="ＭＳ Ｐゴシック" pitchFamily="50" charset="-128"/>
          </a:endParaRPr>
        </a:p>
        <a:p>
          <a:pPr rtl="0" eaLnBrk="1" fontAlgn="auto" latinLnBrk="0" hangingPunct="1"/>
          <a:r>
            <a:rPr kumimoji="1" lang="ja-JP" altLang="ja-JP" sz="1200">
              <a:solidFill>
                <a:sysClr val="windowText" lastClr="000000"/>
              </a:solidFill>
              <a:effectLst/>
              <a:latin typeface="ＭＳ Ｐゴシック" pitchFamily="50" charset="-128"/>
              <a:ea typeface="ＭＳ Ｐゴシック" pitchFamily="50" charset="-128"/>
              <a:cs typeface="+mn-cs"/>
            </a:rPr>
            <a:t>　扶助費は</a:t>
          </a:r>
          <a:r>
            <a:rPr lang="ja-JP" altLang="ja-JP" sz="1200" b="0" i="0" baseline="0">
              <a:solidFill>
                <a:sysClr val="windowText" lastClr="000000"/>
              </a:solidFill>
              <a:effectLst/>
              <a:latin typeface="ＭＳ Ｐゴシック" pitchFamily="50" charset="-128"/>
              <a:ea typeface="ＭＳ Ｐゴシック" pitchFamily="50" charset="-128"/>
              <a:cs typeface="+mn-cs"/>
            </a:rPr>
            <a:t>　子ども・子育て支援新制度における特定教育・保育施設給付</a:t>
          </a:r>
          <a:r>
            <a:rPr lang="ja-JP" altLang="en-US" sz="1200" b="0" i="0" baseline="0">
              <a:solidFill>
                <a:sysClr val="windowText" lastClr="000000"/>
              </a:solidFill>
              <a:effectLst/>
              <a:latin typeface="ＭＳ Ｐゴシック" pitchFamily="50" charset="-128"/>
              <a:ea typeface="ＭＳ Ｐゴシック" pitchFamily="50" charset="-128"/>
              <a:cs typeface="+mn-cs"/>
            </a:rPr>
            <a:t>事業</a:t>
          </a:r>
          <a:r>
            <a:rPr lang="ja-JP" altLang="ja-JP" sz="1200" b="0" i="0" baseline="0">
              <a:solidFill>
                <a:sysClr val="windowText" lastClr="000000"/>
              </a:solidFill>
              <a:effectLst/>
              <a:latin typeface="ＭＳ Ｐゴシック" pitchFamily="50" charset="-128"/>
              <a:ea typeface="ＭＳ Ｐゴシック" pitchFamily="50" charset="-128"/>
              <a:cs typeface="+mn-cs"/>
            </a:rPr>
            <a:t>や児童扶養手当給付</a:t>
          </a:r>
          <a:r>
            <a:rPr lang="ja-JP" altLang="en-US" sz="1200" b="0" i="0" baseline="0">
              <a:solidFill>
                <a:sysClr val="windowText" lastClr="000000"/>
              </a:solidFill>
              <a:effectLst/>
              <a:latin typeface="ＭＳ Ｐゴシック" pitchFamily="50" charset="-128"/>
              <a:ea typeface="ＭＳ Ｐゴシック" pitchFamily="50" charset="-128"/>
              <a:cs typeface="+mn-cs"/>
            </a:rPr>
            <a:t>事業</a:t>
          </a:r>
          <a:r>
            <a:rPr lang="ja-JP" altLang="ja-JP" sz="1200" b="0" i="0" baseline="0">
              <a:solidFill>
                <a:sysClr val="windowText" lastClr="000000"/>
              </a:solidFill>
              <a:effectLst/>
              <a:latin typeface="ＭＳ Ｐゴシック" pitchFamily="50" charset="-128"/>
              <a:ea typeface="ＭＳ Ｐゴシック" pitchFamily="50" charset="-128"/>
              <a:cs typeface="+mn-cs"/>
            </a:rPr>
            <a:t>など</a:t>
          </a:r>
          <a:r>
            <a:rPr lang="ja-JP" altLang="en-US" sz="1200" b="0" i="0" baseline="0">
              <a:solidFill>
                <a:sysClr val="windowText" lastClr="000000"/>
              </a:solidFill>
              <a:effectLst/>
              <a:latin typeface="ＭＳ Ｐゴシック" pitchFamily="50" charset="-128"/>
              <a:ea typeface="ＭＳ Ｐゴシック" pitchFamily="50" charset="-128"/>
              <a:cs typeface="+mn-cs"/>
            </a:rPr>
            <a:t>の増</a:t>
          </a:r>
          <a:r>
            <a:rPr kumimoji="1" lang="ja-JP" altLang="ja-JP" sz="1200">
              <a:solidFill>
                <a:sysClr val="windowText" lastClr="000000"/>
              </a:solidFill>
              <a:effectLst/>
              <a:latin typeface="ＭＳ Ｐゴシック" pitchFamily="50" charset="-128"/>
              <a:ea typeface="ＭＳ Ｐゴシック" pitchFamily="50" charset="-128"/>
              <a:cs typeface="+mn-cs"/>
            </a:rPr>
            <a:t>により、前年度と比較して</a:t>
          </a:r>
          <a:r>
            <a:rPr kumimoji="1" lang="en-US" altLang="ja-JP" sz="1200">
              <a:solidFill>
                <a:sysClr val="windowText" lastClr="000000"/>
              </a:solidFill>
              <a:effectLst/>
              <a:latin typeface="ＭＳ Ｐゴシック" pitchFamily="50" charset="-128"/>
              <a:ea typeface="ＭＳ Ｐゴシック" pitchFamily="50" charset="-128"/>
              <a:cs typeface="+mn-cs"/>
            </a:rPr>
            <a:t>6.8</a:t>
          </a:r>
          <a:r>
            <a:rPr kumimoji="1" lang="ja-JP" altLang="ja-JP" sz="1200">
              <a:solidFill>
                <a:sysClr val="windowText" lastClr="000000"/>
              </a:solidFill>
              <a:effectLst/>
              <a:latin typeface="ＭＳ Ｐゴシック" pitchFamily="50" charset="-128"/>
              <a:ea typeface="ＭＳ Ｐゴシック" pitchFamily="50" charset="-128"/>
              <a:cs typeface="+mn-cs"/>
            </a:rPr>
            <a:t>％の</a:t>
          </a:r>
          <a:r>
            <a:rPr kumimoji="1" lang="ja-JP" altLang="en-US" sz="1200">
              <a:solidFill>
                <a:sysClr val="windowText" lastClr="000000"/>
              </a:solidFill>
              <a:effectLst/>
              <a:latin typeface="ＭＳ Ｐゴシック" pitchFamily="50" charset="-128"/>
              <a:ea typeface="ＭＳ Ｐゴシック" pitchFamily="50" charset="-128"/>
              <a:cs typeface="+mn-cs"/>
            </a:rPr>
            <a:t>増</a:t>
          </a:r>
          <a:r>
            <a:rPr kumimoji="1" lang="ja-JP" altLang="ja-JP" sz="1200">
              <a:solidFill>
                <a:sysClr val="windowText" lastClr="000000"/>
              </a:solidFill>
              <a:effectLst/>
              <a:latin typeface="ＭＳ Ｐゴシック" pitchFamily="50" charset="-128"/>
              <a:ea typeface="ＭＳ Ｐゴシック" pitchFamily="50" charset="-128"/>
              <a:cs typeface="+mn-cs"/>
            </a:rPr>
            <a:t>となっている</a:t>
          </a:r>
          <a:r>
            <a:rPr kumimoji="1" lang="ja-JP" altLang="en-US" sz="1200">
              <a:solidFill>
                <a:sysClr val="windowText" lastClr="000000"/>
              </a:solidFill>
              <a:effectLst/>
              <a:latin typeface="ＭＳ Ｐゴシック" pitchFamily="50" charset="-128"/>
              <a:ea typeface="ＭＳ Ｐゴシック" pitchFamily="50" charset="-128"/>
              <a:cs typeface="+mn-cs"/>
            </a:rPr>
            <a:t>ものの、依然として</a:t>
          </a:r>
          <a:r>
            <a:rPr kumimoji="1" lang="ja-JP" altLang="ja-JP" sz="1200">
              <a:solidFill>
                <a:sysClr val="windowText" lastClr="000000"/>
              </a:solidFill>
              <a:effectLst/>
              <a:latin typeface="ＭＳ Ｐゴシック" pitchFamily="50" charset="-128"/>
              <a:ea typeface="ＭＳ Ｐゴシック" pitchFamily="50" charset="-128"/>
              <a:cs typeface="+mn-cs"/>
            </a:rPr>
            <a:t>類似団体平均値を</a:t>
          </a:r>
          <a:r>
            <a:rPr kumimoji="1" lang="ja-JP" altLang="en-US" sz="1200">
              <a:solidFill>
                <a:sysClr val="windowText" lastClr="000000"/>
              </a:solidFill>
              <a:effectLst/>
              <a:latin typeface="ＭＳ Ｐゴシック" pitchFamily="50" charset="-128"/>
              <a:ea typeface="ＭＳ Ｐゴシック" pitchFamily="50" charset="-128"/>
              <a:cs typeface="+mn-cs"/>
            </a:rPr>
            <a:t>下</a:t>
          </a:r>
          <a:r>
            <a:rPr kumimoji="1" lang="ja-JP" altLang="ja-JP" sz="1200">
              <a:solidFill>
                <a:sysClr val="windowText" lastClr="000000"/>
              </a:solidFill>
              <a:effectLst/>
              <a:latin typeface="ＭＳ Ｐゴシック" pitchFamily="50" charset="-128"/>
              <a:ea typeface="ＭＳ Ｐゴシック" pitchFamily="50" charset="-128"/>
              <a:cs typeface="+mn-cs"/>
            </a:rPr>
            <a:t>回っている。</a:t>
          </a:r>
          <a:endParaRPr kumimoji="1" lang="en-US" altLang="ja-JP" sz="1200">
            <a:solidFill>
              <a:sysClr val="windowText" lastClr="000000"/>
            </a:solidFill>
            <a:effectLst/>
            <a:latin typeface="ＭＳ Ｐゴシック" pitchFamily="50" charset="-128"/>
            <a:ea typeface="ＭＳ Ｐゴシック" pitchFamily="50" charset="-128"/>
            <a:cs typeface="+mn-cs"/>
          </a:endParaRPr>
        </a:p>
        <a:p>
          <a:pPr rtl="0" eaLnBrk="1" fontAlgn="auto" latinLnBrk="0" hangingPunct="1"/>
          <a:r>
            <a:rPr kumimoji="1" lang="ja-JP" altLang="en-US" sz="1200">
              <a:solidFill>
                <a:sysClr val="windowText" lastClr="000000"/>
              </a:solidFill>
              <a:effectLst/>
              <a:latin typeface="ＭＳ Ｐゴシック" pitchFamily="50" charset="-128"/>
              <a:ea typeface="ＭＳ Ｐゴシック" pitchFamily="50" charset="-128"/>
              <a:cs typeface="+mn-cs"/>
            </a:rPr>
            <a:t>　普通建設事業費は、本庁舎建設事業や光ファイバー網整備事業等の増により、更新整備が</a:t>
          </a:r>
          <a:r>
            <a:rPr kumimoji="1" lang="en-US" altLang="ja-JP" sz="1200">
              <a:solidFill>
                <a:sysClr val="windowText" lastClr="000000"/>
              </a:solidFill>
              <a:effectLst/>
              <a:latin typeface="ＭＳ Ｐゴシック" pitchFamily="50" charset="-128"/>
              <a:ea typeface="ＭＳ Ｐゴシック" pitchFamily="50" charset="-128"/>
              <a:cs typeface="+mn-cs"/>
            </a:rPr>
            <a:t>193.4</a:t>
          </a:r>
          <a:r>
            <a:rPr kumimoji="1" lang="ja-JP" altLang="en-US" sz="1200">
              <a:solidFill>
                <a:sysClr val="windowText" lastClr="000000"/>
              </a:solidFill>
              <a:effectLst/>
              <a:latin typeface="ＭＳ Ｐゴシック" pitchFamily="50" charset="-128"/>
              <a:ea typeface="ＭＳ Ｐゴシック" pitchFamily="50" charset="-128"/>
              <a:cs typeface="+mn-cs"/>
            </a:rPr>
            <a:t>％の大幅な増となり、普通建設事業費全体でも</a:t>
          </a:r>
          <a:r>
            <a:rPr kumimoji="1" lang="en-US" altLang="ja-JP" sz="1200">
              <a:solidFill>
                <a:sysClr val="windowText" lastClr="000000"/>
              </a:solidFill>
              <a:effectLst/>
              <a:latin typeface="ＭＳ Ｐゴシック" pitchFamily="50" charset="-128"/>
              <a:ea typeface="ＭＳ Ｐゴシック" pitchFamily="50" charset="-128"/>
              <a:cs typeface="+mn-cs"/>
            </a:rPr>
            <a:t>107.6</a:t>
          </a:r>
          <a:r>
            <a:rPr kumimoji="1" lang="ja-JP" altLang="en-US" sz="1200">
              <a:solidFill>
                <a:sysClr val="windowText" lastClr="000000"/>
              </a:solidFill>
              <a:effectLst/>
              <a:latin typeface="ＭＳ Ｐゴシック" pitchFamily="50" charset="-128"/>
              <a:ea typeface="ＭＳ Ｐゴシック" pitchFamily="50" charset="-128"/>
              <a:cs typeface="+mn-cs"/>
            </a:rPr>
            <a:t>％の増となっている。</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33,600
33,133
357.31
24,956,813
23,913,719
699,323
12,264,336
23,853,443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14351</xdr:rowOff>
    </xdr:from>
    <xdr:to>
      <xdr:col>24</xdr:col>
      <xdr:colOff>63500</xdr:colOff>
      <xdr:row>36</xdr:row>
      <xdr:rowOff>33591</xdr:rowOff>
    </xdr:to>
    <xdr:cxnSp macro="">
      <xdr:nvCxnSpPr>
        <xdr:cNvPr id="61" name="直線コネクタ 60"/>
        <xdr:cNvCxnSpPr/>
      </xdr:nvCxnSpPr>
      <xdr:spPr>
        <a:xfrm>
          <a:off x="3797300" y="6186551"/>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14351</xdr:rowOff>
    </xdr:from>
    <xdr:to>
      <xdr:col>19</xdr:col>
      <xdr:colOff>177800</xdr:colOff>
      <xdr:row>36</xdr:row>
      <xdr:rowOff>46165</xdr:rowOff>
    </xdr:to>
    <xdr:cxnSp macro="">
      <xdr:nvCxnSpPr>
        <xdr:cNvPr id="64" name="直線コネクタ 63"/>
        <xdr:cNvCxnSpPr/>
      </xdr:nvCxnSpPr>
      <xdr:spPr>
        <a:xfrm flipV="1">
          <a:off x="2908300" y="6186551"/>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45593</xdr:rowOff>
    </xdr:from>
    <xdr:to>
      <xdr:col>15</xdr:col>
      <xdr:colOff>50800</xdr:colOff>
      <xdr:row>36</xdr:row>
      <xdr:rowOff>46165</xdr:rowOff>
    </xdr:to>
    <xdr:cxnSp macro="">
      <xdr:nvCxnSpPr>
        <xdr:cNvPr id="67" name="直線コネクタ 66"/>
        <xdr:cNvCxnSpPr/>
      </xdr:nvCxnSpPr>
      <xdr:spPr>
        <a:xfrm>
          <a:off x="2019300" y="621779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3683</xdr:rowOff>
    </xdr:from>
    <xdr:to>
      <xdr:col>10</xdr:col>
      <xdr:colOff>114300</xdr:colOff>
      <xdr:row>36</xdr:row>
      <xdr:rowOff>45593</xdr:rowOff>
    </xdr:to>
    <xdr:cxnSp macro="">
      <xdr:nvCxnSpPr>
        <xdr:cNvPr id="70" name="直線コネクタ 69"/>
        <xdr:cNvCxnSpPr/>
      </xdr:nvCxnSpPr>
      <xdr:spPr>
        <a:xfrm>
          <a:off x="1130300" y="617588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154241</xdr:rowOff>
    </xdr:from>
    <xdr:to>
      <xdr:col>24</xdr:col>
      <xdr:colOff>114300</xdr:colOff>
      <xdr:row>36</xdr:row>
      <xdr:rowOff>84391</xdr:rowOff>
    </xdr:to>
    <xdr:sp macro="" textlink="">
      <xdr:nvSpPr>
        <xdr:cNvPr id="80" name="楕円 79"/>
        <xdr:cNvSpPr/>
      </xdr:nvSpPr>
      <xdr:spPr>
        <a:xfrm>
          <a:off x="4584700" y="6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132668</xdr:rowOff>
    </xdr:from>
    <xdr:ext cx="469744" cy="259045"/>
    <xdr:sp macro="" textlink="">
      <xdr:nvSpPr>
        <xdr:cNvPr id="81" name="議会費該当値テキスト"/>
        <xdr:cNvSpPr txBox="1"/>
      </xdr:nvSpPr>
      <xdr:spPr>
        <a:xfrm>
          <a:off x="4686300" y="613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135001</xdr:rowOff>
    </xdr:from>
    <xdr:to>
      <xdr:col>20</xdr:col>
      <xdr:colOff>38100</xdr:colOff>
      <xdr:row>36</xdr:row>
      <xdr:rowOff>65151</xdr:rowOff>
    </xdr:to>
    <xdr:sp macro="" textlink="">
      <xdr:nvSpPr>
        <xdr:cNvPr id="82" name="楕円 81"/>
        <xdr:cNvSpPr/>
      </xdr:nvSpPr>
      <xdr:spPr>
        <a:xfrm>
          <a:off x="3746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56278</xdr:rowOff>
    </xdr:from>
    <xdr:ext cx="469744" cy="259045"/>
    <xdr:sp macro="" textlink="">
      <xdr:nvSpPr>
        <xdr:cNvPr id="83" name="テキスト ボックス 82"/>
        <xdr:cNvSpPr txBox="1"/>
      </xdr:nvSpPr>
      <xdr:spPr>
        <a:xfrm>
          <a:off x="3562428"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166815</xdr:rowOff>
    </xdr:from>
    <xdr:to>
      <xdr:col>15</xdr:col>
      <xdr:colOff>101600</xdr:colOff>
      <xdr:row>36</xdr:row>
      <xdr:rowOff>96965</xdr:rowOff>
    </xdr:to>
    <xdr:sp macro="" textlink="">
      <xdr:nvSpPr>
        <xdr:cNvPr id="84" name="楕円 83"/>
        <xdr:cNvSpPr/>
      </xdr:nvSpPr>
      <xdr:spPr>
        <a:xfrm>
          <a:off x="2857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88092</xdr:rowOff>
    </xdr:from>
    <xdr:ext cx="469744" cy="259045"/>
    <xdr:sp macro="" textlink="">
      <xdr:nvSpPr>
        <xdr:cNvPr id="85" name="テキスト ボックス 84"/>
        <xdr:cNvSpPr txBox="1"/>
      </xdr:nvSpPr>
      <xdr:spPr>
        <a:xfrm>
          <a:off x="2673428"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166243</xdr:rowOff>
    </xdr:from>
    <xdr:to>
      <xdr:col>10</xdr:col>
      <xdr:colOff>165100</xdr:colOff>
      <xdr:row>36</xdr:row>
      <xdr:rowOff>96393</xdr:rowOff>
    </xdr:to>
    <xdr:sp macro="" textlink="">
      <xdr:nvSpPr>
        <xdr:cNvPr id="86" name="楕円 85"/>
        <xdr:cNvSpPr/>
      </xdr:nvSpPr>
      <xdr:spPr>
        <a:xfrm>
          <a:off x="19685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87520</xdr:rowOff>
    </xdr:from>
    <xdr:ext cx="469744" cy="259045"/>
    <xdr:sp macro="" textlink="">
      <xdr:nvSpPr>
        <xdr:cNvPr id="87" name="テキスト ボックス 86"/>
        <xdr:cNvSpPr txBox="1"/>
      </xdr:nvSpPr>
      <xdr:spPr>
        <a:xfrm>
          <a:off x="1784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124333</xdr:rowOff>
    </xdr:from>
    <xdr:to>
      <xdr:col>6</xdr:col>
      <xdr:colOff>38100</xdr:colOff>
      <xdr:row>36</xdr:row>
      <xdr:rowOff>54483</xdr:rowOff>
    </xdr:to>
    <xdr:sp macro="" textlink="">
      <xdr:nvSpPr>
        <xdr:cNvPr id="88" name="楕円 87"/>
        <xdr:cNvSpPr/>
      </xdr:nvSpPr>
      <xdr:spPr>
        <a:xfrm>
          <a:off x="1079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45610</xdr:rowOff>
    </xdr:from>
    <xdr:ext cx="469744" cy="259045"/>
    <xdr:sp macro="" textlink="">
      <xdr:nvSpPr>
        <xdr:cNvPr id="89" name="テキスト ボックス 88"/>
        <xdr:cNvSpPr txBox="1"/>
      </xdr:nvSpPr>
      <xdr:spPr>
        <a:xfrm>
          <a:off x="895428"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126236</xdr:rowOff>
    </xdr:from>
    <xdr:to>
      <xdr:col>24</xdr:col>
      <xdr:colOff>63500</xdr:colOff>
      <xdr:row>57</xdr:row>
      <xdr:rowOff>77436</xdr:rowOff>
    </xdr:to>
    <xdr:cxnSp macro="">
      <xdr:nvCxnSpPr>
        <xdr:cNvPr id="120" name="直線コネクタ 119"/>
        <xdr:cNvCxnSpPr/>
      </xdr:nvCxnSpPr>
      <xdr:spPr>
        <a:xfrm flipV="1">
          <a:off x="3797300" y="9555986"/>
          <a:ext cx="838200" cy="29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77436</xdr:rowOff>
    </xdr:from>
    <xdr:to>
      <xdr:col>19</xdr:col>
      <xdr:colOff>177800</xdr:colOff>
      <xdr:row>57</xdr:row>
      <xdr:rowOff>159510</xdr:rowOff>
    </xdr:to>
    <xdr:cxnSp macro="">
      <xdr:nvCxnSpPr>
        <xdr:cNvPr id="123" name="直線コネクタ 122"/>
        <xdr:cNvCxnSpPr/>
      </xdr:nvCxnSpPr>
      <xdr:spPr>
        <a:xfrm flipV="1">
          <a:off x="2908300" y="9850086"/>
          <a:ext cx="889000" cy="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159510</xdr:rowOff>
    </xdr:from>
    <xdr:to>
      <xdr:col>15</xdr:col>
      <xdr:colOff>50800</xdr:colOff>
      <xdr:row>58</xdr:row>
      <xdr:rowOff>9849</xdr:rowOff>
    </xdr:to>
    <xdr:cxnSp macro="">
      <xdr:nvCxnSpPr>
        <xdr:cNvPr id="126" name="直線コネクタ 125"/>
        <xdr:cNvCxnSpPr/>
      </xdr:nvCxnSpPr>
      <xdr:spPr>
        <a:xfrm flipV="1">
          <a:off x="2019300" y="9932160"/>
          <a:ext cx="889000" cy="2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143642</xdr:rowOff>
    </xdr:from>
    <xdr:to>
      <xdr:col>10</xdr:col>
      <xdr:colOff>114300</xdr:colOff>
      <xdr:row>58</xdr:row>
      <xdr:rowOff>9849</xdr:rowOff>
    </xdr:to>
    <xdr:cxnSp macro="">
      <xdr:nvCxnSpPr>
        <xdr:cNvPr id="129" name="直線コネクタ 128"/>
        <xdr:cNvCxnSpPr/>
      </xdr:nvCxnSpPr>
      <xdr:spPr>
        <a:xfrm>
          <a:off x="1130300" y="9916292"/>
          <a:ext cx="889000" cy="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75436</xdr:rowOff>
    </xdr:from>
    <xdr:to>
      <xdr:col>24</xdr:col>
      <xdr:colOff>114300</xdr:colOff>
      <xdr:row>56</xdr:row>
      <xdr:rowOff>5586</xdr:rowOff>
    </xdr:to>
    <xdr:sp macro="" textlink="">
      <xdr:nvSpPr>
        <xdr:cNvPr id="139" name="楕円 138"/>
        <xdr:cNvSpPr/>
      </xdr:nvSpPr>
      <xdr:spPr>
        <a:xfrm>
          <a:off x="4584700" y="95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98313</xdr:rowOff>
    </xdr:from>
    <xdr:ext cx="599010" cy="259045"/>
    <xdr:sp macro="" textlink="">
      <xdr:nvSpPr>
        <xdr:cNvPr id="140" name="総務費該当値テキスト"/>
        <xdr:cNvSpPr txBox="1"/>
      </xdr:nvSpPr>
      <xdr:spPr>
        <a:xfrm>
          <a:off x="4686300" y="935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26636</xdr:rowOff>
    </xdr:from>
    <xdr:to>
      <xdr:col>20</xdr:col>
      <xdr:colOff>38100</xdr:colOff>
      <xdr:row>57</xdr:row>
      <xdr:rowOff>128236</xdr:rowOff>
    </xdr:to>
    <xdr:sp macro="" textlink="">
      <xdr:nvSpPr>
        <xdr:cNvPr id="141" name="楕円 140"/>
        <xdr:cNvSpPr/>
      </xdr:nvSpPr>
      <xdr:spPr>
        <a:xfrm>
          <a:off x="3746500" y="97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144763</xdr:rowOff>
    </xdr:from>
    <xdr:ext cx="599010" cy="259045"/>
    <xdr:sp macro="" textlink="">
      <xdr:nvSpPr>
        <xdr:cNvPr id="142" name="テキスト ボックス 141"/>
        <xdr:cNvSpPr txBox="1"/>
      </xdr:nvSpPr>
      <xdr:spPr>
        <a:xfrm>
          <a:off x="3497795" y="95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108710</xdr:rowOff>
    </xdr:from>
    <xdr:to>
      <xdr:col>15</xdr:col>
      <xdr:colOff>101600</xdr:colOff>
      <xdr:row>58</xdr:row>
      <xdr:rowOff>38860</xdr:rowOff>
    </xdr:to>
    <xdr:sp macro="" textlink="">
      <xdr:nvSpPr>
        <xdr:cNvPr id="143" name="楕円 142"/>
        <xdr:cNvSpPr/>
      </xdr:nvSpPr>
      <xdr:spPr>
        <a:xfrm>
          <a:off x="2857500" y="9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29987</xdr:rowOff>
    </xdr:from>
    <xdr:ext cx="534377" cy="259045"/>
    <xdr:sp macro="" textlink="">
      <xdr:nvSpPr>
        <xdr:cNvPr id="144" name="テキスト ボックス 143"/>
        <xdr:cNvSpPr txBox="1"/>
      </xdr:nvSpPr>
      <xdr:spPr>
        <a:xfrm>
          <a:off x="2641111" y="997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130499</xdr:rowOff>
    </xdr:from>
    <xdr:to>
      <xdr:col>10</xdr:col>
      <xdr:colOff>165100</xdr:colOff>
      <xdr:row>58</xdr:row>
      <xdr:rowOff>60649</xdr:rowOff>
    </xdr:to>
    <xdr:sp macro="" textlink="">
      <xdr:nvSpPr>
        <xdr:cNvPr id="145" name="楕円 144"/>
        <xdr:cNvSpPr/>
      </xdr:nvSpPr>
      <xdr:spPr>
        <a:xfrm>
          <a:off x="1968500" y="99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51776</xdr:rowOff>
    </xdr:from>
    <xdr:ext cx="534377" cy="259045"/>
    <xdr:sp macro="" textlink="">
      <xdr:nvSpPr>
        <xdr:cNvPr id="146" name="テキスト ボックス 145"/>
        <xdr:cNvSpPr txBox="1"/>
      </xdr:nvSpPr>
      <xdr:spPr>
        <a:xfrm>
          <a:off x="1752111" y="99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92842</xdr:rowOff>
    </xdr:from>
    <xdr:to>
      <xdr:col>6</xdr:col>
      <xdr:colOff>38100</xdr:colOff>
      <xdr:row>58</xdr:row>
      <xdr:rowOff>22992</xdr:rowOff>
    </xdr:to>
    <xdr:sp macro="" textlink="">
      <xdr:nvSpPr>
        <xdr:cNvPr id="147" name="楕円 146"/>
        <xdr:cNvSpPr/>
      </xdr:nvSpPr>
      <xdr:spPr>
        <a:xfrm>
          <a:off x="1079500" y="986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39519</xdr:rowOff>
    </xdr:from>
    <xdr:ext cx="534377" cy="259045"/>
    <xdr:sp macro="" textlink="">
      <xdr:nvSpPr>
        <xdr:cNvPr id="148" name="テキスト ボックス 147"/>
        <xdr:cNvSpPr txBox="1"/>
      </xdr:nvSpPr>
      <xdr:spPr>
        <a:xfrm>
          <a:off x="863111" y="964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158507</xdr:rowOff>
    </xdr:from>
    <xdr:to>
      <xdr:col>24</xdr:col>
      <xdr:colOff>63500</xdr:colOff>
      <xdr:row>76</xdr:row>
      <xdr:rowOff>12210</xdr:rowOff>
    </xdr:to>
    <xdr:cxnSp macro="">
      <xdr:nvCxnSpPr>
        <xdr:cNvPr id="178" name="直線コネクタ 177"/>
        <xdr:cNvCxnSpPr/>
      </xdr:nvCxnSpPr>
      <xdr:spPr>
        <a:xfrm flipV="1">
          <a:off x="3797300" y="13017257"/>
          <a:ext cx="838200" cy="2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12210</xdr:rowOff>
    </xdr:from>
    <xdr:to>
      <xdr:col>19</xdr:col>
      <xdr:colOff>177800</xdr:colOff>
      <xdr:row>76</xdr:row>
      <xdr:rowOff>32327</xdr:rowOff>
    </xdr:to>
    <xdr:cxnSp macro="">
      <xdr:nvCxnSpPr>
        <xdr:cNvPr id="181" name="直線コネクタ 180"/>
        <xdr:cNvCxnSpPr/>
      </xdr:nvCxnSpPr>
      <xdr:spPr>
        <a:xfrm flipV="1">
          <a:off x="2908300" y="1304241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32327</xdr:rowOff>
    </xdr:from>
    <xdr:to>
      <xdr:col>15</xdr:col>
      <xdr:colOff>50800</xdr:colOff>
      <xdr:row>76</xdr:row>
      <xdr:rowOff>36747</xdr:rowOff>
    </xdr:to>
    <xdr:cxnSp macro="">
      <xdr:nvCxnSpPr>
        <xdr:cNvPr id="184" name="直線コネクタ 183"/>
        <xdr:cNvCxnSpPr/>
      </xdr:nvCxnSpPr>
      <xdr:spPr>
        <a:xfrm flipV="1">
          <a:off x="2019300" y="13062527"/>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36747</xdr:rowOff>
    </xdr:from>
    <xdr:to>
      <xdr:col>10</xdr:col>
      <xdr:colOff>114300</xdr:colOff>
      <xdr:row>76</xdr:row>
      <xdr:rowOff>107826</xdr:rowOff>
    </xdr:to>
    <xdr:cxnSp macro="">
      <xdr:nvCxnSpPr>
        <xdr:cNvPr id="187" name="直線コネクタ 186"/>
        <xdr:cNvCxnSpPr/>
      </xdr:nvCxnSpPr>
      <xdr:spPr>
        <a:xfrm flipV="1">
          <a:off x="1130300" y="13066947"/>
          <a:ext cx="889000" cy="7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107706</xdr:rowOff>
    </xdr:from>
    <xdr:to>
      <xdr:col>24</xdr:col>
      <xdr:colOff>114300</xdr:colOff>
      <xdr:row>76</xdr:row>
      <xdr:rowOff>37855</xdr:rowOff>
    </xdr:to>
    <xdr:sp macro="" textlink="">
      <xdr:nvSpPr>
        <xdr:cNvPr id="197" name="楕円 196"/>
        <xdr:cNvSpPr/>
      </xdr:nvSpPr>
      <xdr:spPr>
        <a:xfrm>
          <a:off x="4584700" y="12966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86133</xdr:rowOff>
    </xdr:from>
    <xdr:ext cx="599010" cy="259045"/>
    <xdr:sp macro="" textlink="">
      <xdr:nvSpPr>
        <xdr:cNvPr id="198" name="民生費該当値テキスト"/>
        <xdr:cNvSpPr txBox="1"/>
      </xdr:nvSpPr>
      <xdr:spPr>
        <a:xfrm>
          <a:off x="4686300" y="1294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132860</xdr:rowOff>
    </xdr:from>
    <xdr:to>
      <xdr:col>20</xdr:col>
      <xdr:colOff>38100</xdr:colOff>
      <xdr:row>76</xdr:row>
      <xdr:rowOff>63010</xdr:rowOff>
    </xdr:to>
    <xdr:sp macro="" textlink="">
      <xdr:nvSpPr>
        <xdr:cNvPr id="199" name="楕円 198"/>
        <xdr:cNvSpPr/>
      </xdr:nvSpPr>
      <xdr:spPr>
        <a:xfrm>
          <a:off x="3746500" y="129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54137</xdr:rowOff>
    </xdr:from>
    <xdr:ext cx="599010" cy="259045"/>
    <xdr:sp macro="" textlink="">
      <xdr:nvSpPr>
        <xdr:cNvPr id="200" name="テキスト ボックス 199"/>
        <xdr:cNvSpPr txBox="1"/>
      </xdr:nvSpPr>
      <xdr:spPr>
        <a:xfrm>
          <a:off x="3497795" y="1308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152977</xdr:rowOff>
    </xdr:from>
    <xdr:to>
      <xdr:col>15</xdr:col>
      <xdr:colOff>101600</xdr:colOff>
      <xdr:row>76</xdr:row>
      <xdr:rowOff>83127</xdr:rowOff>
    </xdr:to>
    <xdr:sp macro="" textlink="">
      <xdr:nvSpPr>
        <xdr:cNvPr id="201" name="楕円 200"/>
        <xdr:cNvSpPr/>
      </xdr:nvSpPr>
      <xdr:spPr>
        <a:xfrm>
          <a:off x="2857500" y="130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74254</xdr:rowOff>
    </xdr:from>
    <xdr:ext cx="599010" cy="259045"/>
    <xdr:sp macro="" textlink="">
      <xdr:nvSpPr>
        <xdr:cNvPr id="202" name="テキスト ボックス 201"/>
        <xdr:cNvSpPr txBox="1"/>
      </xdr:nvSpPr>
      <xdr:spPr>
        <a:xfrm>
          <a:off x="2608795" y="1310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157397</xdr:rowOff>
    </xdr:from>
    <xdr:to>
      <xdr:col>10</xdr:col>
      <xdr:colOff>165100</xdr:colOff>
      <xdr:row>76</xdr:row>
      <xdr:rowOff>87547</xdr:rowOff>
    </xdr:to>
    <xdr:sp macro="" textlink="">
      <xdr:nvSpPr>
        <xdr:cNvPr id="203" name="楕円 202"/>
        <xdr:cNvSpPr/>
      </xdr:nvSpPr>
      <xdr:spPr>
        <a:xfrm>
          <a:off x="1968500" y="130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78674</xdr:rowOff>
    </xdr:from>
    <xdr:ext cx="599010" cy="259045"/>
    <xdr:sp macro="" textlink="">
      <xdr:nvSpPr>
        <xdr:cNvPr id="204" name="テキスト ボックス 203"/>
        <xdr:cNvSpPr txBox="1"/>
      </xdr:nvSpPr>
      <xdr:spPr>
        <a:xfrm>
          <a:off x="1719795" y="131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57026</xdr:rowOff>
    </xdr:from>
    <xdr:to>
      <xdr:col>6</xdr:col>
      <xdr:colOff>38100</xdr:colOff>
      <xdr:row>76</xdr:row>
      <xdr:rowOff>158626</xdr:rowOff>
    </xdr:to>
    <xdr:sp macro="" textlink="">
      <xdr:nvSpPr>
        <xdr:cNvPr id="205" name="楕円 204"/>
        <xdr:cNvSpPr/>
      </xdr:nvSpPr>
      <xdr:spPr>
        <a:xfrm>
          <a:off x="1079500" y="13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149753</xdr:rowOff>
    </xdr:from>
    <xdr:ext cx="599010" cy="259045"/>
    <xdr:sp macro="" textlink="">
      <xdr:nvSpPr>
        <xdr:cNvPr id="206" name="テキスト ボックス 205"/>
        <xdr:cNvSpPr txBox="1"/>
      </xdr:nvSpPr>
      <xdr:spPr>
        <a:xfrm>
          <a:off x="830795" y="1317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5702</xdr:rowOff>
    </xdr:from>
    <xdr:to>
      <xdr:col>24</xdr:col>
      <xdr:colOff>63500</xdr:colOff>
      <xdr:row>98</xdr:row>
      <xdr:rowOff>11636</xdr:rowOff>
    </xdr:to>
    <xdr:cxnSp macro="">
      <xdr:nvCxnSpPr>
        <xdr:cNvPr id="239" name="直線コネクタ 238"/>
        <xdr:cNvCxnSpPr/>
      </xdr:nvCxnSpPr>
      <xdr:spPr>
        <a:xfrm flipV="1">
          <a:off x="3797300" y="16807802"/>
          <a:ext cx="8382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6426</xdr:rowOff>
    </xdr:from>
    <xdr:to>
      <xdr:col>19</xdr:col>
      <xdr:colOff>177800</xdr:colOff>
      <xdr:row>98</xdr:row>
      <xdr:rowOff>11636</xdr:rowOff>
    </xdr:to>
    <xdr:cxnSp macro="">
      <xdr:nvCxnSpPr>
        <xdr:cNvPr id="242" name="直線コネクタ 241"/>
        <xdr:cNvCxnSpPr/>
      </xdr:nvCxnSpPr>
      <xdr:spPr>
        <a:xfrm>
          <a:off x="2908300" y="16808526"/>
          <a:ext cx="889000" cy="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38536</xdr:rowOff>
    </xdr:from>
    <xdr:to>
      <xdr:col>15</xdr:col>
      <xdr:colOff>50800</xdr:colOff>
      <xdr:row>98</xdr:row>
      <xdr:rowOff>6426</xdr:rowOff>
    </xdr:to>
    <xdr:cxnSp macro="">
      <xdr:nvCxnSpPr>
        <xdr:cNvPr id="245" name="直線コネクタ 244"/>
        <xdr:cNvCxnSpPr/>
      </xdr:nvCxnSpPr>
      <xdr:spPr>
        <a:xfrm>
          <a:off x="2019300" y="16669186"/>
          <a:ext cx="889000" cy="13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38536</xdr:rowOff>
    </xdr:from>
    <xdr:to>
      <xdr:col>10</xdr:col>
      <xdr:colOff>114300</xdr:colOff>
      <xdr:row>97</xdr:row>
      <xdr:rowOff>95371</xdr:rowOff>
    </xdr:to>
    <xdr:cxnSp macro="">
      <xdr:nvCxnSpPr>
        <xdr:cNvPr id="248" name="直線コネクタ 247"/>
        <xdr:cNvCxnSpPr/>
      </xdr:nvCxnSpPr>
      <xdr:spPr>
        <a:xfrm flipV="1">
          <a:off x="1130300" y="16669186"/>
          <a:ext cx="889000" cy="5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126352</xdr:rowOff>
    </xdr:from>
    <xdr:to>
      <xdr:col>24</xdr:col>
      <xdr:colOff>114300</xdr:colOff>
      <xdr:row>98</xdr:row>
      <xdr:rowOff>56502</xdr:rowOff>
    </xdr:to>
    <xdr:sp macro="" textlink="">
      <xdr:nvSpPr>
        <xdr:cNvPr id="258" name="楕円 257"/>
        <xdr:cNvSpPr/>
      </xdr:nvSpPr>
      <xdr:spPr>
        <a:xfrm>
          <a:off x="4584700" y="167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41279</xdr:rowOff>
    </xdr:from>
    <xdr:ext cx="534377" cy="259045"/>
    <xdr:sp macro="" textlink="">
      <xdr:nvSpPr>
        <xdr:cNvPr id="259" name="衛生費該当値テキスト"/>
        <xdr:cNvSpPr txBox="1"/>
      </xdr:nvSpPr>
      <xdr:spPr>
        <a:xfrm>
          <a:off x="4686300"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132286</xdr:rowOff>
    </xdr:from>
    <xdr:to>
      <xdr:col>20</xdr:col>
      <xdr:colOff>38100</xdr:colOff>
      <xdr:row>98</xdr:row>
      <xdr:rowOff>62436</xdr:rowOff>
    </xdr:to>
    <xdr:sp macro="" textlink="">
      <xdr:nvSpPr>
        <xdr:cNvPr id="260" name="楕円 259"/>
        <xdr:cNvSpPr/>
      </xdr:nvSpPr>
      <xdr:spPr>
        <a:xfrm>
          <a:off x="3746500" y="167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53563</xdr:rowOff>
    </xdr:from>
    <xdr:ext cx="534377" cy="259045"/>
    <xdr:sp macro="" textlink="">
      <xdr:nvSpPr>
        <xdr:cNvPr id="261" name="テキスト ボックス 260"/>
        <xdr:cNvSpPr txBox="1"/>
      </xdr:nvSpPr>
      <xdr:spPr>
        <a:xfrm>
          <a:off x="3530111" y="168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127076</xdr:rowOff>
    </xdr:from>
    <xdr:to>
      <xdr:col>15</xdr:col>
      <xdr:colOff>101600</xdr:colOff>
      <xdr:row>98</xdr:row>
      <xdr:rowOff>57226</xdr:rowOff>
    </xdr:to>
    <xdr:sp macro="" textlink="">
      <xdr:nvSpPr>
        <xdr:cNvPr id="262" name="楕円 261"/>
        <xdr:cNvSpPr/>
      </xdr:nvSpPr>
      <xdr:spPr>
        <a:xfrm>
          <a:off x="2857500" y="167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48353</xdr:rowOff>
    </xdr:from>
    <xdr:ext cx="534377" cy="259045"/>
    <xdr:sp macro="" textlink="">
      <xdr:nvSpPr>
        <xdr:cNvPr id="263" name="テキスト ボックス 262"/>
        <xdr:cNvSpPr txBox="1"/>
      </xdr:nvSpPr>
      <xdr:spPr>
        <a:xfrm>
          <a:off x="2641111" y="168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159186</xdr:rowOff>
    </xdr:from>
    <xdr:to>
      <xdr:col>10</xdr:col>
      <xdr:colOff>165100</xdr:colOff>
      <xdr:row>97</xdr:row>
      <xdr:rowOff>89336</xdr:rowOff>
    </xdr:to>
    <xdr:sp macro="" textlink="">
      <xdr:nvSpPr>
        <xdr:cNvPr id="264" name="楕円 263"/>
        <xdr:cNvSpPr/>
      </xdr:nvSpPr>
      <xdr:spPr>
        <a:xfrm>
          <a:off x="1968500" y="166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80463</xdr:rowOff>
    </xdr:from>
    <xdr:ext cx="534377" cy="259045"/>
    <xdr:sp macro="" textlink="">
      <xdr:nvSpPr>
        <xdr:cNvPr id="265" name="テキスト ボックス 264"/>
        <xdr:cNvSpPr txBox="1"/>
      </xdr:nvSpPr>
      <xdr:spPr>
        <a:xfrm>
          <a:off x="1752111" y="1671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44571</xdr:rowOff>
    </xdr:from>
    <xdr:to>
      <xdr:col>6</xdr:col>
      <xdr:colOff>38100</xdr:colOff>
      <xdr:row>97</xdr:row>
      <xdr:rowOff>146171</xdr:rowOff>
    </xdr:to>
    <xdr:sp macro="" textlink="">
      <xdr:nvSpPr>
        <xdr:cNvPr id="266" name="楕円 265"/>
        <xdr:cNvSpPr/>
      </xdr:nvSpPr>
      <xdr:spPr>
        <a:xfrm>
          <a:off x="1079500" y="166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137298</xdr:rowOff>
    </xdr:from>
    <xdr:ext cx="534377" cy="259045"/>
    <xdr:sp macro="" textlink="">
      <xdr:nvSpPr>
        <xdr:cNvPr id="267" name="テキスト ボックス 266"/>
        <xdr:cNvSpPr txBox="1"/>
      </xdr:nvSpPr>
      <xdr:spPr>
        <a:xfrm>
          <a:off x="863111" y="167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88102</xdr:rowOff>
    </xdr:from>
    <xdr:to>
      <xdr:col>55</xdr:col>
      <xdr:colOff>0</xdr:colOff>
      <xdr:row>38</xdr:row>
      <xdr:rowOff>154396</xdr:rowOff>
    </xdr:to>
    <xdr:cxnSp macro="">
      <xdr:nvCxnSpPr>
        <xdr:cNvPr id="298" name="直線コネクタ 297"/>
        <xdr:cNvCxnSpPr/>
      </xdr:nvCxnSpPr>
      <xdr:spPr>
        <a:xfrm>
          <a:off x="9639300" y="660320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88102</xdr:rowOff>
    </xdr:from>
    <xdr:to>
      <xdr:col>50</xdr:col>
      <xdr:colOff>114300</xdr:colOff>
      <xdr:row>38</xdr:row>
      <xdr:rowOff>139374</xdr:rowOff>
    </xdr:to>
    <xdr:cxnSp macro="">
      <xdr:nvCxnSpPr>
        <xdr:cNvPr id="301" name="直線コネクタ 300"/>
        <xdr:cNvCxnSpPr/>
      </xdr:nvCxnSpPr>
      <xdr:spPr>
        <a:xfrm flipV="1">
          <a:off x="8750300" y="6603202"/>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139374</xdr:rowOff>
    </xdr:from>
    <xdr:to>
      <xdr:col>45</xdr:col>
      <xdr:colOff>177800</xdr:colOff>
      <xdr:row>38</xdr:row>
      <xdr:rowOff>167132</xdr:rowOff>
    </xdr:to>
    <xdr:cxnSp macro="">
      <xdr:nvCxnSpPr>
        <xdr:cNvPr id="304" name="直線コネクタ 303"/>
        <xdr:cNvCxnSpPr/>
      </xdr:nvCxnSpPr>
      <xdr:spPr>
        <a:xfrm flipV="1">
          <a:off x="7861300" y="6654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107696</xdr:rowOff>
    </xdr:from>
    <xdr:to>
      <xdr:col>41</xdr:col>
      <xdr:colOff>50800</xdr:colOff>
      <xdr:row>38</xdr:row>
      <xdr:rowOff>167132</xdr:rowOff>
    </xdr:to>
    <xdr:cxnSp macro="">
      <xdr:nvCxnSpPr>
        <xdr:cNvPr id="307" name="直線コネクタ 306"/>
        <xdr:cNvCxnSpPr/>
      </xdr:nvCxnSpPr>
      <xdr:spPr>
        <a:xfrm>
          <a:off x="6972300" y="6622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103596</xdr:rowOff>
    </xdr:from>
    <xdr:to>
      <xdr:col>55</xdr:col>
      <xdr:colOff>50800</xdr:colOff>
      <xdr:row>39</xdr:row>
      <xdr:rowOff>33746</xdr:rowOff>
    </xdr:to>
    <xdr:sp macro="" textlink="">
      <xdr:nvSpPr>
        <xdr:cNvPr id="317" name="楕円 316"/>
        <xdr:cNvSpPr/>
      </xdr:nvSpPr>
      <xdr:spPr>
        <a:xfrm>
          <a:off x="104267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18523</xdr:rowOff>
    </xdr:from>
    <xdr:ext cx="378565" cy="259045"/>
    <xdr:sp macro="" textlink="">
      <xdr:nvSpPr>
        <xdr:cNvPr id="318" name="労働費該当値テキスト"/>
        <xdr:cNvSpPr txBox="1"/>
      </xdr:nvSpPr>
      <xdr:spPr>
        <a:xfrm>
          <a:off x="10528300" y="653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37302</xdr:rowOff>
    </xdr:from>
    <xdr:to>
      <xdr:col>50</xdr:col>
      <xdr:colOff>165100</xdr:colOff>
      <xdr:row>38</xdr:row>
      <xdr:rowOff>138902</xdr:rowOff>
    </xdr:to>
    <xdr:sp macro="" textlink="">
      <xdr:nvSpPr>
        <xdr:cNvPr id="319" name="楕円 318"/>
        <xdr:cNvSpPr/>
      </xdr:nvSpPr>
      <xdr:spPr>
        <a:xfrm>
          <a:off x="9588500" y="6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130029</xdr:rowOff>
    </xdr:from>
    <xdr:ext cx="378565" cy="259045"/>
    <xdr:sp macro="" textlink="">
      <xdr:nvSpPr>
        <xdr:cNvPr id="320" name="テキスト ボックス 319"/>
        <xdr:cNvSpPr txBox="1"/>
      </xdr:nvSpPr>
      <xdr:spPr>
        <a:xfrm>
          <a:off x="9450017" y="6645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88574</xdr:rowOff>
    </xdr:from>
    <xdr:to>
      <xdr:col>46</xdr:col>
      <xdr:colOff>38100</xdr:colOff>
      <xdr:row>39</xdr:row>
      <xdr:rowOff>18724</xdr:rowOff>
    </xdr:to>
    <xdr:sp macro="" textlink="">
      <xdr:nvSpPr>
        <xdr:cNvPr id="321" name="楕円 320"/>
        <xdr:cNvSpPr/>
      </xdr:nvSpPr>
      <xdr:spPr>
        <a:xfrm>
          <a:off x="8699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22" name="テキスト ボックス 321"/>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116332</xdr:rowOff>
    </xdr:from>
    <xdr:to>
      <xdr:col>41</xdr:col>
      <xdr:colOff>101600</xdr:colOff>
      <xdr:row>39</xdr:row>
      <xdr:rowOff>46482</xdr:rowOff>
    </xdr:to>
    <xdr:sp macro="" textlink="">
      <xdr:nvSpPr>
        <xdr:cNvPr id="323" name="楕円 322"/>
        <xdr:cNvSpPr/>
      </xdr:nvSpPr>
      <xdr:spPr>
        <a:xfrm>
          <a:off x="7810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37609</xdr:rowOff>
    </xdr:from>
    <xdr:ext cx="378565" cy="259045"/>
    <xdr:sp macro="" textlink="">
      <xdr:nvSpPr>
        <xdr:cNvPr id="324" name="テキスト ボックス 323"/>
        <xdr:cNvSpPr txBox="1"/>
      </xdr:nvSpPr>
      <xdr:spPr>
        <a:xfrm>
          <a:off x="7672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56896</xdr:rowOff>
    </xdr:from>
    <xdr:to>
      <xdr:col>36</xdr:col>
      <xdr:colOff>165100</xdr:colOff>
      <xdr:row>38</xdr:row>
      <xdr:rowOff>158496</xdr:rowOff>
    </xdr:to>
    <xdr:sp macro="" textlink="">
      <xdr:nvSpPr>
        <xdr:cNvPr id="325" name="楕円 324"/>
        <xdr:cNvSpPr/>
      </xdr:nvSpPr>
      <xdr:spPr>
        <a:xfrm>
          <a:off x="692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149623</xdr:rowOff>
    </xdr:from>
    <xdr:ext cx="378565" cy="259045"/>
    <xdr:sp macro="" textlink="">
      <xdr:nvSpPr>
        <xdr:cNvPr id="326" name="テキスト ボックス 325"/>
        <xdr:cNvSpPr txBox="1"/>
      </xdr:nvSpPr>
      <xdr:spPr>
        <a:xfrm>
          <a:off x="6783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41681</xdr:rowOff>
    </xdr:from>
    <xdr:to>
      <xdr:col>55</xdr:col>
      <xdr:colOff>0</xdr:colOff>
      <xdr:row>55</xdr:row>
      <xdr:rowOff>103848</xdr:rowOff>
    </xdr:to>
    <xdr:cxnSp macro="">
      <xdr:nvCxnSpPr>
        <xdr:cNvPr id="355" name="直線コネクタ 354"/>
        <xdr:cNvCxnSpPr/>
      </xdr:nvCxnSpPr>
      <xdr:spPr>
        <a:xfrm flipV="1">
          <a:off x="9639300" y="9471431"/>
          <a:ext cx="8382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91973</xdr:rowOff>
    </xdr:from>
    <xdr:to>
      <xdr:col>50</xdr:col>
      <xdr:colOff>114300</xdr:colOff>
      <xdr:row>55</xdr:row>
      <xdr:rowOff>103848</xdr:rowOff>
    </xdr:to>
    <xdr:cxnSp macro="">
      <xdr:nvCxnSpPr>
        <xdr:cNvPr id="358" name="直線コネクタ 357"/>
        <xdr:cNvCxnSpPr/>
      </xdr:nvCxnSpPr>
      <xdr:spPr>
        <a:xfrm>
          <a:off x="8750300" y="9178823"/>
          <a:ext cx="889000" cy="3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91973</xdr:rowOff>
    </xdr:from>
    <xdr:to>
      <xdr:col>45</xdr:col>
      <xdr:colOff>177800</xdr:colOff>
      <xdr:row>54</xdr:row>
      <xdr:rowOff>111404</xdr:rowOff>
    </xdr:to>
    <xdr:cxnSp macro="">
      <xdr:nvCxnSpPr>
        <xdr:cNvPr id="361" name="直線コネクタ 360"/>
        <xdr:cNvCxnSpPr/>
      </xdr:nvCxnSpPr>
      <xdr:spPr>
        <a:xfrm flipV="1">
          <a:off x="7861300" y="9178823"/>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111404</xdr:rowOff>
    </xdr:from>
    <xdr:to>
      <xdr:col>41</xdr:col>
      <xdr:colOff>50800</xdr:colOff>
      <xdr:row>55</xdr:row>
      <xdr:rowOff>56109</xdr:rowOff>
    </xdr:to>
    <xdr:cxnSp macro="">
      <xdr:nvCxnSpPr>
        <xdr:cNvPr id="364" name="直線コネクタ 363"/>
        <xdr:cNvCxnSpPr/>
      </xdr:nvCxnSpPr>
      <xdr:spPr>
        <a:xfrm flipV="1">
          <a:off x="6972300" y="9369704"/>
          <a:ext cx="889000" cy="1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162331</xdr:rowOff>
    </xdr:from>
    <xdr:to>
      <xdr:col>55</xdr:col>
      <xdr:colOff>50800</xdr:colOff>
      <xdr:row>55</xdr:row>
      <xdr:rowOff>92481</xdr:rowOff>
    </xdr:to>
    <xdr:sp macro="" textlink="">
      <xdr:nvSpPr>
        <xdr:cNvPr id="374" name="楕円 373"/>
        <xdr:cNvSpPr/>
      </xdr:nvSpPr>
      <xdr:spPr>
        <a:xfrm>
          <a:off x="10426700" y="94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13758</xdr:rowOff>
    </xdr:from>
    <xdr:ext cx="534377" cy="259045"/>
    <xdr:sp macro="" textlink="">
      <xdr:nvSpPr>
        <xdr:cNvPr id="375" name="農林水産業費該当値テキスト"/>
        <xdr:cNvSpPr txBox="1"/>
      </xdr:nvSpPr>
      <xdr:spPr>
        <a:xfrm>
          <a:off x="10528300" y="92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53048</xdr:rowOff>
    </xdr:from>
    <xdr:to>
      <xdr:col>50</xdr:col>
      <xdr:colOff>165100</xdr:colOff>
      <xdr:row>55</xdr:row>
      <xdr:rowOff>154648</xdr:rowOff>
    </xdr:to>
    <xdr:sp macro="" textlink="">
      <xdr:nvSpPr>
        <xdr:cNvPr id="376" name="楕円 375"/>
        <xdr:cNvSpPr/>
      </xdr:nvSpPr>
      <xdr:spPr>
        <a:xfrm>
          <a:off x="9588500" y="94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171175</xdr:rowOff>
    </xdr:from>
    <xdr:ext cx="534377" cy="259045"/>
    <xdr:sp macro="" textlink="">
      <xdr:nvSpPr>
        <xdr:cNvPr id="377" name="テキスト ボックス 376"/>
        <xdr:cNvSpPr txBox="1"/>
      </xdr:nvSpPr>
      <xdr:spPr>
        <a:xfrm>
          <a:off x="9372111" y="925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41173</xdr:rowOff>
    </xdr:from>
    <xdr:to>
      <xdr:col>46</xdr:col>
      <xdr:colOff>38100</xdr:colOff>
      <xdr:row>53</xdr:row>
      <xdr:rowOff>142773</xdr:rowOff>
    </xdr:to>
    <xdr:sp macro="" textlink="">
      <xdr:nvSpPr>
        <xdr:cNvPr id="378" name="楕円 377"/>
        <xdr:cNvSpPr/>
      </xdr:nvSpPr>
      <xdr:spPr>
        <a:xfrm>
          <a:off x="8699500" y="91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159300</xdr:rowOff>
    </xdr:from>
    <xdr:ext cx="534377" cy="259045"/>
    <xdr:sp macro="" textlink="">
      <xdr:nvSpPr>
        <xdr:cNvPr id="379" name="テキスト ボックス 378"/>
        <xdr:cNvSpPr txBox="1"/>
      </xdr:nvSpPr>
      <xdr:spPr>
        <a:xfrm>
          <a:off x="8483111" y="890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60604</xdr:rowOff>
    </xdr:from>
    <xdr:to>
      <xdr:col>41</xdr:col>
      <xdr:colOff>101600</xdr:colOff>
      <xdr:row>54</xdr:row>
      <xdr:rowOff>162204</xdr:rowOff>
    </xdr:to>
    <xdr:sp macro="" textlink="">
      <xdr:nvSpPr>
        <xdr:cNvPr id="380" name="楕円 379"/>
        <xdr:cNvSpPr/>
      </xdr:nvSpPr>
      <xdr:spPr>
        <a:xfrm>
          <a:off x="7810500" y="93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7281</xdr:rowOff>
    </xdr:from>
    <xdr:ext cx="534377" cy="259045"/>
    <xdr:sp macro="" textlink="">
      <xdr:nvSpPr>
        <xdr:cNvPr id="381" name="テキスト ボックス 380"/>
        <xdr:cNvSpPr txBox="1"/>
      </xdr:nvSpPr>
      <xdr:spPr>
        <a:xfrm>
          <a:off x="7594111" y="90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5309</xdr:rowOff>
    </xdr:from>
    <xdr:to>
      <xdr:col>36</xdr:col>
      <xdr:colOff>165100</xdr:colOff>
      <xdr:row>55</xdr:row>
      <xdr:rowOff>106909</xdr:rowOff>
    </xdr:to>
    <xdr:sp macro="" textlink="">
      <xdr:nvSpPr>
        <xdr:cNvPr id="382" name="楕円 381"/>
        <xdr:cNvSpPr/>
      </xdr:nvSpPr>
      <xdr:spPr>
        <a:xfrm>
          <a:off x="6921500" y="94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123436</xdr:rowOff>
    </xdr:from>
    <xdr:ext cx="534377" cy="259045"/>
    <xdr:sp macro="" textlink="">
      <xdr:nvSpPr>
        <xdr:cNvPr id="383" name="テキスト ボックス 382"/>
        <xdr:cNvSpPr txBox="1"/>
      </xdr:nvSpPr>
      <xdr:spPr>
        <a:xfrm>
          <a:off x="6705111" y="92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6045</xdr:rowOff>
    </xdr:from>
    <xdr:to>
      <xdr:col>55</xdr:col>
      <xdr:colOff>0</xdr:colOff>
      <xdr:row>77</xdr:row>
      <xdr:rowOff>93737</xdr:rowOff>
    </xdr:to>
    <xdr:cxnSp macro="">
      <xdr:nvCxnSpPr>
        <xdr:cNvPr id="412" name="直線コネクタ 411"/>
        <xdr:cNvCxnSpPr/>
      </xdr:nvCxnSpPr>
      <xdr:spPr>
        <a:xfrm flipV="1">
          <a:off x="9639300" y="13207695"/>
          <a:ext cx="838200" cy="8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93737</xdr:rowOff>
    </xdr:from>
    <xdr:to>
      <xdr:col>50</xdr:col>
      <xdr:colOff>114300</xdr:colOff>
      <xdr:row>77</xdr:row>
      <xdr:rowOff>144058</xdr:rowOff>
    </xdr:to>
    <xdr:cxnSp macro="">
      <xdr:nvCxnSpPr>
        <xdr:cNvPr id="415" name="直線コネクタ 414"/>
        <xdr:cNvCxnSpPr/>
      </xdr:nvCxnSpPr>
      <xdr:spPr>
        <a:xfrm flipV="1">
          <a:off x="8750300" y="13295387"/>
          <a:ext cx="889000" cy="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144058</xdr:rowOff>
    </xdr:from>
    <xdr:to>
      <xdr:col>45</xdr:col>
      <xdr:colOff>177800</xdr:colOff>
      <xdr:row>78</xdr:row>
      <xdr:rowOff>68529</xdr:rowOff>
    </xdr:to>
    <xdr:cxnSp macro="">
      <xdr:nvCxnSpPr>
        <xdr:cNvPr id="418" name="直線コネクタ 417"/>
        <xdr:cNvCxnSpPr/>
      </xdr:nvCxnSpPr>
      <xdr:spPr>
        <a:xfrm flipV="1">
          <a:off x="7861300" y="13345708"/>
          <a:ext cx="889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62037</xdr:rowOff>
    </xdr:from>
    <xdr:to>
      <xdr:col>41</xdr:col>
      <xdr:colOff>50800</xdr:colOff>
      <xdr:row>78</xdr:row>
      <xdr:rowOff>68529</xdr:rowOff>
    </xdr:to>
    <xdr:cxnSp macro="">
      <xdr:nvCxnSpPr>
        <xdr:cNvPr id="421" name="直線コネクタ 420"/>
        <xdr:cNvCxnSpPr/>
      </xdr:nvCxnSpPr>
      <xdr:spPr>
        <a:xfrm>
          <a:off x="6972300" y="1343513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126695</xdr:rowOff>
    </xdr:from>
    <xdr:to>
      <xdr:col>55</xdr:col>
      <xdr:colOff>50800</xdr:colOff>
      <xdr:row>77</xdr:row>
      <xdr:rowOff>56845</xdr:rowOff>
    </xdr:to>
    <xdr:sp macro="" textlink="">
      <xdr:nvSpPr>
        <xdr:cNvPr id="431" name="楕円 430"/>
        <xdr:cNvSpPr/>
      </xdr:nvSpPr>
      <xdr:spPr>
        <a:xfrm>
          <a:off x="10426700" y="131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149572</xdr:rowOff>
    </xdr:from>
    <xdr:ext cx="534377" cy="259045"/>
    <xdr:sp macro="" textlink="">
      <xdr:nvSpPr>
        <xdr:cNvPr id="432" name="商工費該当値テキスト"/>
        <xdr:cNvSpPr txBox="1"/>
      </xdr:nvSpPr>
      <xdr:spPr>
        <a:xfrm>
          <a:off x="10528300" y="130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42937</xdr:rowOff>
    </xdr:from>
    <xdr:to>
      <xdr:col>50</xdr:col>
      <xdr:colOff>165100</xdr:colOff>
      <xdr:row>77</xdr:row>
      <xdr:rowOff>144537</xdr:rowOff>
    </xdr:to>
    <xdr:sp macro="" textlink="">
      <xdr:nvSpPr>
        <xdr:cNvPr id="433" name="楕円 432"/>
        <xdr:cNvSpPr/>
      </xdr:nvSpPr>
      <xdr:spPr>
        <a:xfrm>
          <a:off x="9588500" y="132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161064</xdr:rowOff>
    </xdr:from>
    <xdr:ext cx="534377" cy="259045"/>
    <xdr:sp macro="" textlink="">
      <xdr:nvSpPr>
        <xdr:cNvPr id="434" name="テキスト ボックス 433"/>
        <xdr:cNvSpPr txBox="1"/>
      </xdr:nvSpPr>
      <xdr:spPr>
        <a:xfrm>
          <a:off x="9372111" y="130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93258</xdr:rowOff>
    </xdr:from>
    <xdr:to>
      <xdr:col>46</xdr:col>
      <xdr:colOff>38100</xdr:colOff>
      <xdr:row>78</xdr:row>
      <xdr:rowOff>23408</xdr:rowOff>
    </xdr:to>
    <xdr:sp macro="" textlink="">
      <xdr:nvSpPr>
        <xdr:cNvPr id="435" name="楕円 434"/>
        <xdr:cNvSpPr/>
      </xdr:nvSpPr>
      <xdr:spPr>
        <a:xfrm>
          <a:off x="8699500" y="132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39935</xdr:rowOff>
    </xdr:from>
    <xdr:ext cx="534377" cy="259045"/>
    <xdr:sp macro="" textlink="">
      <xdr:nvSpPr>
        <xdr:cNvPr id="436" name="テキスト ボックス 435"/>
        <xdr:cNvSpPr txBox="1"/>
      </xdr:nvSpPr>
      <xdr:spPr>
        <a:xfrm>
          <a:off x="8483111" y="1307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17729</xdr:rowOff>
    </xdr:from>
    <xdr:to>
      <xdr:col>41</xdr:col>
      <xdr:colOff>101600</xdr:colOff>
      <xdr:row>78</xdr:row>
      <xdr:rowOff>119329</xdr:rowOff>
    </xdr:to>
    <xdr:sp macro="" textlink="">
      <xdr:nvSpPr>
        <xdr:cNvPr id="437" name="楕円 436"/>
        <xdr:cNvSpPr/>
      </xdr:nvSpPr>
      <xdr:spPr>
        <a:xfrm>
          <a:off x="7810500" y="133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135856</xdr:rowOff>
    </xdr:from>
    <xdr:ext cx="534377" cy="259045"/>
    <xdr:sp macro="" textlink="">
      <xdr:nvSpPr>
        <xdr:cNvPr id="438" name="テキスト ボックス 437"/>
        <xdr:cNvSpPr txBox="1"/>
      </xdr:nvSpPr>
      <xdr:spPr>
        <a:xfrm>
          <a:off x="7594111" y="131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11237</xdr:rowOff>
    </xdr:from>
    <xdr:to>
      <xdr:col>36</xdr:col>
      <xdr:colOff>165100</xdr:colOff>
      <xdr:row>78</xdr:row>
      <xdr:rowOff>112837</xdr:rowOff>
    </xdr:to>
    <xdr:sp macro="" textlink="">
      <xdr:nvSpPr>
        <xdr:cNvPr id="439" name="楕円 438"/>
        <xdr:cNvSpPr/>
      </xdr:nvSpPr>
      <xdr:spPr>
        <a:xfrm>
          <a:off x="6921500" y="133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129364</xdr:rowOff>
    </xdr:from>
    <xdr:ext cx="534377" cy="259045"/>
    <xdr:sp macro="" textlink="">
      <xdr:nvSpPr>
        <xdr:cNvPr id="440" name="テキスト ボックス 439"/>
        <xdr:cNvSpPr txBox="1"/>
      </xdr:nvSpPr>
      <xdr:spPr>
        <a:xfrm>
          <a:off x="6705111" y="131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126346</xdr:rowOff>
    </xdr:from>
    <xdr:to>
      <xdr:col>55</xdr:col>
      <xdr:colOff>0</xdr:colOff>
      <xdr:row>97</xdr:row>
      <xdr:rowOff>134538</xdr:rowOff>
    </xdr:to>
    <xdr:cxnSp macro="">
      <xdr:nvCxnSpPr>
        <xdr:cNvPr id="473" name="直線コネクタ 472"/>
        <xdr:cNvCxnSpPr/>
      </xdr:nvCxnSpPr>
      <xdr:spPr>
        <a:xfrm>
          <a:off x="9639300" y="16756996"/>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126346</xdr:rowOff>
    </xdr:from>
    <xdr:to>
      <xdr:col>50</xdr:col>
      <xdr:colOff>114300</xdr:colOff>
      <xdr:row>97</xdr:row>
      <xdr:rowOff>160683</xdr:rowOff>
    </xdr:to>
    <xdr:cxnSp macro="">
      <xdr:nvCxnSpPr>
        <xdr:cNvPr id="476" name="直線コネクタ 475"/>
        <xdr:cNvCxnSpPr/>
      </xdr:nvCxnSpPr>
      <xdr:spPr>
        <a:xfrm flipV="1">
          <a:off x="8750300" y="16756996"/>
          <a:ext cx="889000" cy="3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33192</xdr:rowOff>
    </xdr:from>
    <xdr:to>
      <xdr:col>45</xdr:col>
      <xdr:colOff>177800</xdr:colOff>
      <xdr:row>97</xdr:row>
      <xdr:rowOff>160683</xdr:rowOff>
    </xdr:to>
    <xdr:cxnSp macro="">
      <xdr:nvCxnSpPr>
        <xdr:cNvPr id="479" name="直線コネクタ 478"/>
        <xdr:cNvCxnSpPr/>
      </xdr:nvCxnSpPr>
      <xdr:spPr>
        <a:xfrm>
          <a:off x="7861300" y="16663842"/>
          <a:ext cx="889000" cy="12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33192</xdr:rowOff>
    </xdr:from>
    <xdr:to>
      <xdr:col>41</xdr:col>
      <xdr:colOff>50800</xdr:colOff>
      <xdr:row>97</xdr:row>
      <xdr:rowOff>40650</xdr:rowOff>
    </xdr:to>
    <xdr:cxnSp macro="">
      <xdr:nvCxnSpPr>
        <xdr:cNvPr id="482" name="直線コネクタ 481"/>
        <xdr:cNvCxnSpPr/>
      </xdr:nvCxnSpPr>
      <xdr:spPr>
        <a:xfrm flipV="1">
          <a:off x="6972300" y="16663842"/>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83738</xdr:rowOff>
    </xdr:from>
    <xdr:to>
      <xdr:col>55</xdr:col>
      <xdr:colOff>50800</xdr:colOff>
      <xdr:row>98</xdr:row>
      <xdr:rowOff>13888</xdr:rowOff>
    </xdr:to>
    <xdr:sp macro="" textlink="">
      <xdr:nvSpPr>
        <xdr:cNvPr id="492" name="楕円 491"/>
        <xdr:cNvSpPr/>
      </xdr:nvSpPr>
      <xdr:spPr>
        <a:xfrm>
          <a:off x="10426700" y="167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62165</xdr:rowOff>
    </xdr:from>
    <xdr:ext cx="534377" cy="259045"/>
    <xdr:sp macro="" textlink="">
      <xdr:nvSpPr>
        <xdr:cNvPr id="493" name="土木費該当値テキスト"/>
        <xdr:cNvSpPr txBox="1"/>
      </xdr:nvSpPr>
      <xdr:spPr>
        <a:xfrm>
          <a:off x="10528300" y="166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75546</xdr:rowOff>
    </xdr:from>
    <xdr:to>
      <xdr:col>50</xdr:col>
      <xdr:colOff>165100</xdr:colOff>
      <xdr:row>98</xdr:row>
      <xdr:rowOff>5696</xdr:rowOff>
    </xdr:to>
    <xdr:sp macro="" textlink="">
      <xdr:nvSpPr>
        <xdr:cNvPr id="494" name="楕円 493"/>
        <xdr:cNvSpPr/>
      </xdr:nvSpPr>
      <xdr:spPr>
        <a:xfrm>
          <a:off x="9588500" y="167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168273</xdr:rowOff>
    </xdr:from>
    <xdr:ext cx="534377" cy="259045"/>
    <xdr:sp macro="" textlink="">
      <xdr:nvSpPr>
        <xdr:cNvPr id="495" name="テキスト ボックス 494"/>
        <xdr:cNvSpPr txBox="1"/>
      </xdr:nvSpPr>
      <xdr:spPr>
        <a:xfrm>
          <a:off x="9372111" y="1679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109883</xdr:rowOff>
    </xdr:from>
    <xdr:to>
      <xdr:col>46</xdr:col>
      <xdr:colOff>38100</xdr:colOff>
      <xdr:row>98</xdr:row>
      <xdr:rowOff>40033</xdr:rowOff>
    </xdr:to>
    <xdr:sp macro="" textlink="">
      <xdr:nvSpPr>
        <xdr:cNvPr id="496" name="楕円 495"/>
        <xdr:cNvSpPr/>
      </xdr:nvSpPr>
      <xdr:spPr>
        <a:xfrm>
          <a:off x="8699500" y="16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31160</xdr:rowOff>
    </xdr:from>
    <xdr:ext cx="534377" cy="259045"/>
    <xdr:sp macro="" textlink="">
      <xdr:nvSpPr>
        <xdr:cNvPr id="497" name="テキスト ボックス 496"/>
        <xdr:cNvSpPr txBox="1"/>
      </xdr:nvSpPr>
      <xdr:spPr>
        <a:xfrm>
          <a:off x="8483111" y="168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153842</xdr:rowOff>
    </xdr:from>
    <xdr:to>
      <xdr:col>41</xdr:col>
      <xdr:colOff>101600</xdr:colOff>
      <xdr:row>97</xdr:row>
      <xdr:rowOff>83992</xdr:rowOff>
    </xdr:to>
    <xdr:sp macro="" textlink="">
      <xdr:nvSpPr>
        <xdr:cNvPr id="498" name="楕円 497"/>
        <xdr:cNvSpPr/>
      </xdr:nvSpPr>
      <xdr:spPr>
        <a:xfrm>
          <a:off x="7810500" y="166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75119</xdr:rowOff>
    </xdr:from>
    <xdr:ext cx="534377" cy="259045"/>
    <xdr:sp macro="" textlink="">
      <xdr:nvSpPr>
        <xdr:cNvPr id="499" name="テキスト ボックス 498"/>
        <xdr:cNvSpPr txBox="1"/>
      </xdr:nvSpPr>
      <xdr:spPr>
        <a:xfrm>
          <a:off x="7594111" y="1670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161300</xdr:rowOff>
    </xdr:from>
    <xdr:to>
      <xdr:col>36</xdr:col>
      <xdr:colOff>165100</xdr:colOff>
      <xdr:row>97</xdr:row>
      <xdr:rowOff>91450</xdr:rowOff>
    </xdr:to>
    <xdr:sp macro="" textlink="">
      <xdr:nvSpPr>
        <xdr:cNvPr id="500" name="楕円 499"/>
        <xdr:cNvSpPr/>
      </xdr:nvSpPr>
      <xdr:spPr>
        <a:xfrm>
          <a:off x="6921500" y="1662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82577</xdr:rowOff>
    </xdr:from>
    <xdr:ext cx="534377" cy="259045"/>
    <xdr:sp macro="" textlink="">
      <xdr:nvSpPr>
        <xdr:cNvPr id="501" name="テキスト ボックス 500"/>
        <xdr:cNvSpPr txBox="1"/>
      </xdr:nvSpPr>
      <xdr:spPr>
        <a:xfrm>
          <a:off x="6705111" y="167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22257</xdr:rowOff>
    </xdr:from>
    <xdr:to>
      <xdr:col>85</xdr:col>
      <xdr:colOff>127000</xdr:colOff>
      <xdr:row>37</xdr:row>
      <xdr:rowOff>45555</xdr:rowOff>
    </xdr:to>
    <xdr:cxnSp macro="">
      <xdr:nvCxnSpPr>
        <xdr:cNvPr id="530" name="直線コネクタ 529"/>
        <xdr:cNvCxnSpPr/>
      </xdr:nvCxnSpPr>
      <xdr:spPr>
        <a:xfrm flipV="1">
          <a:off x="15481300" y="6365907"/>
          <a:ext cx="8382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161836</xdr:rowOff>
    </xdr:from>
    <xdr:to>
      <xdr:col>81</xdr:col>
      <xdr:colOff>50800</xdr:colOff>
      <xdr:row>37</xdr:row>
      <xdr:rowOff>45555</xdr:rowOff>
    </xdr:to>
    <xdr:cxnSp macro="">
      <xdr:nvCxnSpPr>
        <xdr:cNvPr id="533" name="直線コネクタ 532"/>
        <xdr:cNvCxnSpPr/>
      </xdr:nvCxnSpPr>
      <xdr:spPr>
        <a:xfrm>
          <a:off x="14592300" y="6334036"/>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62567</xdr:rowOff>
    </xdr:from>
    <xdr:to>
      <xdr:col>76</xdr:col>
      <xdr:colOff>114300</xdr:colOff>
      <xdr:row>36</xdr:row>
      <xdr:rowOff>161836</xdr:rowOff>
    </xdr:to>
    <xdr:cxnSp macro="">
      <xdr:nvCxnSpPr>
        <xdr:cNvPr id="536" name="直線コネクタ 535"/>
        <xdr:cNvCxnSpPr/>
      </xdr:nvCxnSpPr>
      <xdr:spPr>
        <a:xfrm>
          <a:off x="13703300" y="5891867"/>
          <a:ext cx="889000" cy="4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62567</xdr:rowOff>
    </xdr:from>
    <xdr:to>
      <xdr:col>71</xdr:col>
      <xdr:colOff>177800</xdr:colOff>
      <xdr:row>36</xdr:row>
      <xdr:rowOff>23533</xdr:rowOff>
    </xdr:to>
    <xdr:cxnSp macro="">
      <xdr:nvCxnSpPr>
        <xdr:cNvPr id="539" name="直線コネクタ 538"/>
        <xdr:cNvCxnSpPr/>
      </xdr:nvCxnSpPr>
      <xdr:spPr>
        <a:xfrm flipV="1">
          <a:off x="12814300" y="5891867"/>
          <a:ext cx="889000" cy="3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142907</xdr:rowOff>
    </xdr:from>
    <xdr:to>
      <xdr:col>85</xdr:col>
      <xdr:colOff>177800</xdr:colOff>
      <xdr:row>37</xdr:row>
      <xdr:rowOff>73057</xdr:rowOff>
    </xdr:to>
    <xdr:sp macro="" textlink="">
      <xdr:nvSpPr>
        <xdr:cNvPr id="549" name="楕円 548"/>
        <xdr:cNvSpPr/>
      </xdr:nvSpPr>
      <xdr:spPr>
        <a:xfrm>
          <a:off x="16268700" y="63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121334</xdr:rowOff>
    </xdr:from>
    <xdr:ext cx="534377" cy="259045"/>
    <xdr:sp macro="" textlink="">
      <xdr:nvSpPr>
        <xdr:cNvPr id="550" name="消防費該当値テキスト"/>
        <xdr:cNvSpPr txBox="1"/>
      </xdr:nvSpPr>
      <xdr:spPr>
        <a:xfrm>
          <a:off x="16370300" y="6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166205</xdr:rowOff>
    </xdr:from>
    <xdr:to>
      <xdr:col>81</xdr:col>
      <xdr:colOff>101600</xdr:colOff>
      <xdr:row>37</xdr:row>
      <xdr:rowOff>96355</xdr:rowOff>
    </xdr:to>
    <xdr:sp macro="" textlink="">
      <xdr:nvSpPr>
        <xdr:cNvPr id="551" name="楕円 550"/>
        <xdr:cNvSpPr/>
      </xdr:nvSpPr>
      <xdr:spPr>
        <a:xfrm>
          <a:off x="15430500" y="63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87482</xdr:rowOff>
    </xdr:from>
    <xdr:ext cx="534377" cy="259045"/>
    <xdr:sp macro="" textlink="">
      <xdr:nvSpPr>
        <xdr:cNvPr id="552" name="テキスト ボックス 551"/>
        <xdr:cNvSpPr txBox="1"/>
      </xdr:nvSpPr>
      <xdr:spPr>
        <a:xfrm>
          <a:off x="15214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111036</xdr:rowOff>
    </xdr:from>
    <xdr:to>
      <xdr:col>76</xdr:col>
      <xdr:colOff>165100</xdr:colOff>
      <xdr:row>37</xdr:row>
      <xdr:rowOff>41186</xdr:rowOff>
    </xdr:to>
    <xdr:sp macro="" textlink="">
      <xdr:nvSpPr>
        <xdr:cNvPr id="553" name="楕円 552"/>
        <xdr:cNvSpPr/>
      </xdr:nvSpPr>
      <xdr:spPr>
        <a:xfrm>
          <a:off x="14541500" y="62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32313</xdr:rowOff>
    </xdr:from>
    <xdr:ext cx="534377" cy="259045"/>
    <xdr:sp macro="" textlink="">
      <xdr:nvSpPr>
        <xdr:cNvPr id="554" name="テキスト ボックス 553"/>
        <xdr:cNvSpPr txBox="1"/>
      </xdr:nvSpPr>
      <xdr:spPr>
        <a:xfrm>
          <a:off x="14325111" y="6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11767</xdr:rowOff>
    </xdr:from>
    <xdr:to>
      <xdr:col>72</xdr:col>
      <xdr:colOff>38100</xdr:colOff>
      <xdr:row>34</xdr:row>
      <xdr:rowOff>113367</xdr:rowOff>
    </xdr:to>
    <xdr:sp macro="" textlink="">
      <xdr:nvSpPr>
        <xdr:cNvPr id="555" name="楕円 554"/>
        <xdr:cNvSpPr/>
      </xdr:nvSpPr>
      <xdr:spPr>
        <a:xfrm>
          <a:off x="13652500" y="5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129894</xdr:rowOff>
    </xdr:from>
    <xdr:ext cx="534377" cy="259045"/>
    <xdr:sp macro="" textlink="">
      <xdr:nvSpPr>
        <xdr:cNvPr id="556" name="テキスト ボックス 555"/>
        <xdr:cNvSpPr txBox="1"/>
      </xdr:nvSpPr>
      <xdr:spPr>
        <a:xfrm>
          <a:off x="13436111" y="561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144183</xdr:rowOff>
    </xdr:from>
    <xdr:to>
      <xdr:col>67</xdr:col>
      <xdr:colOff>101600</xdr:colOff>
      <xdr:row>36</xdr:row>
      <xdr:rowOff>74333</xdr:rowOff>
    </xdr:to>
    <xdr:sp macro="" textlink="">
      <xdr:nvSpPr>
        <xdr:cNvPr id="557" name="楕円 556"/>
        <xdr:cNvSpPr/>
      </xdr:nvSpPr>
      <xdr:spPr>
        <a:xfrm>
          <a:off x="12763500" y="6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90860</xdr:rowOff>
    </xdr:from>
    <xdr:ext cx="534377" cy="259045"/>
    <xdr:sp macro="" textlink="">
      <xdr:nvSpPr>
        <xdr:cNvPr id="558" name="テキスト ボックス 557"/>
        <xdr:cNvSpPr txBox="1"/>
      </xdr:nvSpPr>
      <xdr:spPr>
        <a:xfrm>
          <a:off x="12547111" y="59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121983</xdr:rowOff>
    </xdr:from>
    <xdr:to>
      <xdr:col>85</xdr:col>
      <xdr:colOff>127000</xdr:colOff>
      <xdr:row>57</xdr:row>
      <xdr:rowOff>43040</xdr:rowOff>
    </xdr:to>
    <xdr:cxnSp macro="">
      <xdr:nvCxnSpPr>
        <xdr:cNvPr id="587" name="直線コネクタ 586"/>
        <xdr:cNvCxnSpPr/>
      </xdr:nvCxnSpPr>
      <xdr:spPr>
        <a:xfrm flipV="1">
          <a:off x="15481300" y="9723183"/>
          <a:ext cx="8382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43040</xdr:rowOff>
    </xdr:from>
    <xdr:to>
      <xdr:col>81</xdr:col>
      <xdr:colOff>50800</xdr:colOff>
      <xdr:row>57</xdr:row>
      <xdr:rowOff>69550</xdr:rowOff>
    </xdr:to>
    <xdr:cxnSp macro="">
      <xdr:nvCxnSpPr>
        <xdr:cNvPr id="590" name="直線コネクタ 589"/>
        <xdr:cNvCxnSpPr/>
      </xdr:nvCxnSpPr>
      <xdr:spPr>
        <a:xfrm flipV="1">
          <a:off x="14592300" y="9815690"/>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170820</xdr:rowOff>
    </xdr:from>
    <xdr:to>
      <xdr:col>76</xdr:col>
      <xdr:colOff>114300</xdr:colOff>
      <xdr:row>57</xdr:row>
      <xdr:rowOff>69550</xdr:rowOff>
    </xdr:to>
    <xdr:cxnSp macro="">
      <xdr:nvCxnSpPr>
        <xdr:cNvPr id="593" name="直線コネクタ 592"/>
        <xdr:cNvCxnSpPr/>
      </xdr:nvCxnSpPr>
      <xdr:spPr>
        <a:xfrm>
          <a:off x="13703300" y="9772020"/>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146909</xdr:rowOff>
    </xdr:from>
    <xdr:to>
      <xdr:col>71</xdr:col>
      <xdr:colOff>177800</xdr:colOff>
      <xdr:row>56</xdr:row>
      <xdr:rowOff>170820</xdr:rowOff>
    </xdr:to>
    <xdr:cxnSp macro="">
      <xdr:nvCxnSpPr>
        <xdr:cNvPr id="596" name="直線コネクタ 595"/>
        <xdr:cNvCxnSpPr/>
      </xdr:nvCxnSpPr>
      <xdr:spPr>
        <a:xfrm>
          <a:off x="12814300" y="9748109"/>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71183</xdr:rowOff>
    </xdr:from>
    <xdr:to>
      <xdr:col>85</xdr:col>
      <xdr:colOff>177800</xdr:colOff>
      <xdr:row>57</xdr:row>
      <xdr:rowOff>1333</xdr:rowOff>
    </xdr:to>
    <xdr:sp macro="" textlink="">
      <xdr:nvSpPr>
        <xdr:cNvPr id="606" name="楕円 605"/>
        <xdr:cNvSpPr/>
      </xdr:nvSpPr>
      <xdr:spPr>
        <a:xfrm>
          <a:off x="16268700" y="96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49610</xdr:rowOff>
    </xdr:from>
    <xdr:ext cx="534377" cy="259045"/>
    <xdr:sp macro="" textlink="">
      <xdr:nvSpPr>
        <xdr:cNvPr id="607" name="教育費該当値テキスト"/>
        <xdr:cNvSpPr txBox="1"/>
      </xdr:nvSpPr>
      <xdr:spPr>
        <a:xfrm>
          <a:off x="16370300" y="96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163690</xdr:rowOff>
    </xdr:from>
    <xdr:to>
      <xdr:col>81</xdr:col>
      <xdr:colOff>101600</xdr:colOff>
      <xdr:row>57</xdr:row>
      <xdr:rowOff>93840</xdr:rowOff>
    </xdr:to>
    <xdr:sp macro="" textlink="">
      <xdr:nvSpPr>
        <xdr:cNvPr id="608" name="楕円 607"/>
        <xdr:cNvSpPr/>
      </xdr:nvSpPr>
      <xdr:spPr>
        <a:xfrm>
          <a:off x="15430500" y="97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84967</xdr:rowOff>
    </xdr:from>
    <xdr:ext cx="534377" cy="259045"/>
    <xdr:sp macro="" textlink="">
      <xdr:nvSpPr>
        <xdr:cNvPr id="609" name="テキスト ボックス 608"/>
        <xdr:cNvSpPr txBox="1"/>
      </xdr:nvSpPr>
      <xdr:spPr>
        <a:xfrm>
          <a:off x="15214111" y="98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18750</xdr:rowOff>
    </xdr:from>
    <xdr:to>
      <xdr:col>76</xdr:col>
      <xdr:colOff>165100</xdr:colOff>
      <xdr:row>57</xdr:row>
      <xdr:rowOff>120350</xdr:rowOff>
    </xdr:to>
    <xdr:sp macro="" textlink="">
      <xdr:nvSpPr>
        <xdr:cNvPr id="610" name="楕円 609"/>
        <xdr:cNvSpPr/>
      </xdr:nvSpPr>
      <xdr:spPr>
        <a:xfrm>
          <a:off x="14541500" y="97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111477</xdr:rowOff>
    </xdr:from>
    <xdr:ext cx="534377" cy="259045"/>
    <xdr:sp macro="" textlink="">
      <xdr:nvSpPr>
        <xdr:cNvPr id="611" name="テキスト ボックス 610"/>
        <xdr:cNvSpPr txBox="1"/>
      </xdr:nvSpPr>
      <xdr:spPr>
        <a:xfrm>
          <a:off x="14325111" y="98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120020</xdr:rowOff>
    </xdr:from>
    <xdr:to>
      <xdr:col>72</xdr:col>
      <xdr:colOff>38100</xdr:colOff>
      <xdr:row>57</xdr:row>
      <xdr:rowOff>50170</xdr:rowOff>
    </xdr:to>
    <xdr:sp macro="" textlink="">
      <xdr:nvSpPr>
        <xdr:cNvPr id="612" name="楕円 611"/>
        <xdr:cNvSpPr/>
      </xdr:nvSpPr>
      <xdr:spPr>
        <a:xfrm>
          <a:off x="13652500" y="97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41297</xdr:rowOff>
    </xdr:from>
    <xdr:ext cx="534377" cy="259045"/>
    <xdr:sp macro="" textlink="">
      <xdr:nvSpPr>
        <xdr:cNvPr id="613" name="テキスト ボックス 612"/>
        <xdr:cNvSpPr txBox="1"/>
      </xdr:nvSpPr>
      <xdr:spPr>
        <a:xfrm>
          <a:off x="13436111" y="98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96109</xdr:rowOff>
    </xdr:from>
    <xdr:to>
      <xdr:col>67</xdr:col>
      <xdr:colOff>101600</xdr:colOff>
      <xdr:row>57</xdr:row>
      <xdr:rowOff>26259</xdr:rowOff>
    </xdr:to>
    <xdr:sp macro="" textlink="">
      <xdr:nvSpPr>
        <xdr:cNvPr id="614" name="楕円 613"/>
        <xdr:cNvSpPr/>
      </xdr:nvSpPr>
      <xdr:spPr>
        <a:xfrm>
          <a:off x="12763500" y="96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17386</xdr:rowOff>
    </xdr:from>
    <xdr:ext cx="534377" cy="259045"/>
    <xdr:sp macro="" textlink="">
      <xdr:nvSpPr>
        <xdr:cNvPr id="615" name="テキスト ボックス 614"/>
        <xdr:cNvSpPr txBox="1"/>
      </xdr:nvSpPr>
      <xdr:spPr>
        <a:xfrm>
          <a:off x="12547111" y="97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77831</xdr:rowOff>
    </xdr:from>
    <xdr:to>
      <xdr:col>85</xdr:col>
      <xdr:colOff>127000</xdr:colOff>
      <xdr:row>79</xdr:row>
      <xdr:rowOff>90388</xdr:rowOff>
    </xdr:to>
    <xdr:cxnSp macro="">
      <xdr:nvCxnSpPr>
        <xdr:cNvPr id="646" name="直線コネクタ 645"/>
        <xdr:cNvCxnSpPr/>
      </xdr:nvCxnSpPr>
      <xdr:spPr>
        <a:xfrm flipV="1">
          <a:off x="15481300" y="13622381"/>
          <a:ext cx="8382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90388</xdr:rowOff>
    </xdr:from>
    <xdr:to>
      <xdr:col>81</xdr:col>
      <xdr:colOff>50800</xdr:colOff>
      <xdr:row>79</xdr:row>
      <xdr:rowOff>94878</xdr:rowOff>
    </xdr:to>
    <xdr:cxnSp macro="">
      <xdr:nvCxnSpPr>
        <xdr:cNvPr id="649" name="直線コネクタ 648"/>
        <xdr:cNvCxnSpPr/>
      </xdr:nvCxnSpPr>
      <xdr:spPr>
        <a:xfrm flipV="1">
          <a:off x="14592300" y="13634938"/>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32258</xdr:rowOff>
    </xdr:from>
    <xdr:to>
      <xdr:col>76</xdr:col>
      <xdr:colOff>114300</xdr:colOff>
      <xdr:row>79</xdr:row>
      <xdr:rowOff>94878</xdr:rowOff>
    </xdr:to>
    <xdr:cxnSp macro="">
      <xdr:nvCxnSpPr>
        <xdr:cNvPr id="652" name="直線コネクタ 651"/>
        <xdr:cNvCxnSpPr/>
      </xdr:nvCxnSpPr>
      <xdr:spPr>
        <a:xfrm>
          <a:off x="13703300" y="13576808"/>
          <a:ext cx="889000" cy="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32258</xdr:rowOff>
    </xdr:from>
    <xdr:to>
      <xdr:col>71</xdr:col>
      <xdr:colOff>177800</xdr:colOff>
      <xdr:row>79</xdr:row>
      <xdr:rowOff>40912</xdr:rowOff>
    </xdr:to>
    <xdr:cxnSp macro="">
      <xdr:nvCxnSpPr>
        <xdr:cNvPr id="655" name="直線コネクタ 654"/>
        <xdr:cNvCxnSpPr/>
      </xdr:nvCxnSpPr>
      <xdr:spPr>
        <a:xfrm flipV="1">
          <a:off x="12814300" y="13576808"/>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27031</xdr:rowOff>
    </xdr:from>
    <xdr:to>
      <xdr:col>85</xdr:col>
      <xdr:colOff>177800</xdr:colOff>
      <xdr:row>79</xdr:row>
      <xdr:rowOff>128631</xdr:rowOff>
    </xdr:to>
    <xdr:sp macro="" textlink="">
      <xdr:nvSpPr>
        <xdr:cNvPr id="665" name="楕円 664"/>
        <xdr:cNvSpPr/>
      </xdr:nvSpPr>
      <xdr:spPr>
        <a:xfrm>
          <a:off x="16268700" y="135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113408</xdr:rowOff>
    </xdr:from>
    <xdr:ext cx="469744" cy="259045"/>
    <xdr:sp macro="" textlink="">
      <xdr:nvSpPr>
        <xdr:cNvPr id="666" name="災害復旧費該当値テキスト"/>
        <xdr:cNvSpPr txBox="1"/>
      </xdr:nvSpPr>
      <xdr:spPr>
        <a:xfrm>
          <a:off x="16370300" y="1348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39588</xdr:rowOff>
    </xdr:from>
    <xdr:to>
      <xdr:col>81</xdr:col>
      <xdr:colOff>101600</xdr:colOff>
      <xdr:row>79</xdr:row>
      <xdr:rowOff>141188</xdr:rowOff>
    </xdr:to>
    <xdr:sp macro="" textlink="">
      <xdr:nvSpPr>
        <xdr:cNvPr id="667" name="楕円 666"/>
        <xdr:cNvSpPr/>
      </xdr:nvSpPr>
      <xdr:spPr>
        <a:xfrm>
          <a:off x="15430500" y="13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132315</xdr:rowOff>
    </xdr:from>
    <xdr:ext cx="378565" cy="259045"/>
    <xdr:sp macro="" textlink="">
      <xdr:nvSpPr>
        <xdr:cNvPr id="668" name="テキスト ボックス 667"/>
        <xdr:cNvSpPr txBox="1"/>
      </xdr:nvSpPr>
      <xdr:spPr>
        <a:xfrm>
          <a:off x="15292017" y="13676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44078</xdr:rowOff>
    </xdr:from>
    <xdr:to>
      <xdr:col>76</xdr:col>
      <xdr:colOff>165100</xdr:colOff>
      <xdr:row>79</xdr:row>
      <xdr:rowOff>145678</xdr:rowOff>
    </xdr:to>
    <xdr:sp macro="" textlink="">
      <xdr:nvSpPr>
        <xdr:cNvPr id="669" name="楕円 668"/>
        <xdr:cNvSpPr/>
      </xdr:nvSpPr>
      <xdr:spPr>
        <a:xfrm>
          <a:off x="14541500" y="135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136805</xdr:rowOff>
    </xdr:from>
    <xdr:ext cx="378565" cy="259045"/>
    <xdr:sp macro="" textlink="">
      <xdr:nvSpPr>
        <xdr:cNvPr id="670" name="テキスト ボックス 669"/>
        <xdr:cNvSpPr txBox="1"/>
      </xdr:nvSpPr>
      <xdr:spPr>
        <a:xfrm>
          <a:off x="14403017" y="1368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152908</xdr:rowOff>
    </xdr:from>
    <xdr:to>
      <xdr:col>72</xdr:col>
      <xdr:colOff>38100</xdr:colOff>
      <xdr:row>79</xdr:row>
      <xdr:rowOff>83058</xdr:rowOff>
    </xdr:to>
    <xdr:sp macro="" textlink="">
      <xdr:nvSpPr>
        <xdr:cNvPr id="671" name="楕円 670"/>
        <xdr:cNvSpPr/>
      </xdr:nvSpPr>
      <xdr:spPr>
        <a:xfrm>
          <a:off x="13652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74185</xdr:rowOff>
    </xdr:from>
    <xdr:ext cx="469744" cy="259045"/>
    <xdr:sp macro="" textlink="">
      <xdr:nvSpPr>
        <xdr:cNvPr id="672" name="テキスト ボックス 671"/>
        <xdr:cNvSpPr txBox="1"/>
      </xdr:nvSpPr>
      <xdr:spPr>
        <a:xfrm>
          <a:off x="13468428" y="136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161562</xdr:rowOff>
    </xdr:from>
    <xdr:to>
      <xdr:col>67</xdr:col>
      <xdr:colOff>101600</xdr:colOff>
      <xdr:row>79</xdr:row>
      <xdr:rowOff>91712</xdr:rowOff>
    </xdr:to>
    <xdr:sp macro="" textlink="">
      <xdr:nvSpPr>
        <xdr:cNvPr id="673" name="楕円 672"/>
        <xdr:cNvSpPr/>
      </xdr:nvSpPr>
      <xdr:spPr>
        <a:xfrm>
          <a:off x="12763500" y="135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82839</xdr:rowOff>
    </xdr:from>
    <xdr:ext cx="469744" cy="259045"/>
    <xdr:sp macro="" textlink="">
      <xdr:nvSpPr>
        <xdr:cNvPr id="674" name="テキスト ボックス 673"/>
        <xdr:cNvSpPr txBox="1"/>
      </xdr:nvSpPr>
      <xdr:spPr>
        <a:xfrm>
          <a:off x="12579428" y="1362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12866</xdr:rowOff>
    </xdr:from>
    <xdr:to>
      <xdr:col>85</xdr:col>
      <xdr:colOff>127000</xdr:colOff>
      <xdr:row>98</xdr:row>
      <xdr:rowOff>14388</xdr:rowOff>
    </xdr:to>
    <xdr:cxnSp macro="">
      <xdr:nvCxnSpPr>
        <xdr:cNvPr id="705" name="直線コネクタ 704"/>
        <xdr:cNvCxnSpPr/>
      </xdr:nvCxnSpPr>
      <xdr:spPr>
        <a:xfrm flipV="1">
          <a:off x="15481300" y="16814966"/>
          <a:ext cx="8382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171253</xdr:rowOff>
    </xdr:from>
    <xdr:to>
      <xdr:col>81</xdr:col>
      <xdr:colOff>50800</xdr:colOff>
      <xdr:row>98</xdr:row>
      <xdr:rowOff>14388</xdr:rowOff>
    </xdr:to>
    <xdr:cxnSp macro="">
      <xdr:nvCxnSpPr>
        <xdr:cNvPr id="708" name="直線コネクタ 707"/>
        <xdr:cNvCxnSpPr/>
      </xdr:nvCxnSpPr>
      <xdr:spPr>
        <a:xfrm>
          <a:off x="14592300" y="16801903"/>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171253</xdr:rowOff>
    </xdr:from>
    <xdr:to>
      <xdr:col>76</xdr:col>
      <xdr:colOff>114300</xdr:colOff>
      <xdr:row>98</xdr:row>
      <xdr:rowOff>15684</xdr:rowOff>
    </xdr:to>
    <xdr:cxnSp macro="">
      <xdr:nvCxnSpPr>
        <xdr:cNvPr id="711" name="直線コネクタ 710"/>
        <xdr:cNvCxnSpPr/>
      </xdr:nvCxnSpPr>
      <xdr:spPr>
        <a:xfrm flipV="1">
          <a:off x="13703300" y="16801903"/>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168562</xdr:rowOff>
    </xdr:from>
    <xdr:to>
      <xdr:col>71</xdr:col>
      <xdr:colOff>177800</xdr:colOff>
      <xdr:row>98</xdr:row>
      <xdr:rowOff>15684</xdr:rowOff>
    </xdr:to>
    <xdr:cxnSp macro="">
      <xdr:nvCxnSpPr>
        <xdr:cNvPr id="714" name="直線コネクタ 713"/>
        <xdr:cNvCxnSpPr/>
      </xdr:nvCxnSpPr>
      <xdr:spPr>
        <a:xfrm>
          <a:off x="12814300" y="16799212"/>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133516</xdr:rowOff>
    </xdr:from>
    <xdr:to>
      <xdr:col>85</xdr:col>
      <xdr:colOff>177800</xdr:colOff>
      <xdr:row>98</xdr:row>
      <xdr:rowOff>63666</xdr:rowOff>
    </xdr:to>
    <xdr:sp macro="" textlink="">
      <xdr:nvSpPr>
        <xdr:cNvPr id="724" name="楕円 723"/>
        <xdr:cNvSpPr/>
      </xdr:nvSpPr>
      <xdr:spPr>
        <a:xfrm>
          <a:off x="16268700" y="16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156393</xdr:rowOff>
    </xdr:from>
    <xdr:ext cx="534377" cy="259045"/>
    <xdr:sp macro="" textlink="">
      <xdr:nvSpPr>
        <xdr:cNvPr id="725" name="公債費該当値テキスト"/>
        <xdr:cNvSpPr txBox="1"/>
      </xdr:nvSpPr>
      <xdr:spPr>
        <a:xfrm>
          <a:off x="16370300" y="166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135038</xdr:rowOff>
    </xdr:from>
    <xdr:to>
      <xdr:col>81</xdr:col>
      <xdr:colOff>101600</xdr:colOff>
      <xdr:row>98</xdr:row>
      <xdr:rowOff>65188</xdr:rowOff>
    </xdr:to>
    <xdr:sp macro="" textlink="">
      <xdr:nvSpPr>
        <xdr:cNvPr id="726" name="楕円 725"/>
        <xdr:cNvSpPr/>
      </xdr:nvSpPr>
      <xdr:spPr>
        <a:xfrm>
          <a:off x="15430500" y="167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81715</xdr:rowOff>
    </xdr:from>
    <xdr:ext cx="534377" cy="259045"/>
    <xdr:sp macro="" textlink="">
      <xdr:nvSpPr>
        <xdr:cNvPr id="727" name="テキスト ボックス 726"/>
        <xdr:cNvSpPr txBox="1"/>
      </xdr:nvSpPr>
      <xdr:spPr>
        <a:xfrm>
          <a:off x="15214111" y="165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120453</xdr:rowOff>
    </xdr:from>
    <xdr:to>
      <xdr:col>76</xdr:col>
      <xdr:colOff>165100</xdr:colOff>
      <xdr:row>98</xdr:row>
      <xdr:rowOff>50603</xdr:rowOff>
    </xdr:to>
    <xdr:sp macro="" textlink="">
      <xdr:nvSpPr>
        <xdr:cNvPr id="728" name="楕円 727"/>
        <xdr:cNvSpPr/>
      </xdr:nvSpPr>
      <xdr:spPr>
        <a:xfrm>
          <a:off x="14541500" y="167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67130</xdr:rowOff>
    </xdr:from>
    <xdr:ext cx="534377" cy="259045"/>
    <xdr:sp macro="" textlink="">
      <xdr:nvSpPr>
        <xdr:cNvPr id="729" name="テキスト ボックス 728"/>
        <xdr:cNvSpPr txBox="1"/>
      </xdr:nvSpPr>
      <xdr:spPr>
        <a:xfrm>
          <a:off x="14325111" y="165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136334</xdr:rowOff>
    </xdr:from>
    <xdr:to>
      <xdr:col>72</xdr:col>
      <xdr:colOff>38100</xdr:colOff>
      <xdr:row>98</xdr:row>
      <xdr:rowOff>66484</xdr:rowOff>
    </xdr:to>
    <xdr:sp macro="" textlink="">
      <xdr:nvSpPr>
        <xdr:cNvPr id="730" name="楕円 729"/>
        <xdr:cNvSpPr/>
      </xdr:nvSpPr>
      <xdr:spPr>
        <a:xfrm>
          <a:off x="13652500" y="167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83011</xdr:rowOff>
    </xdr:from>
    <xdr:ext cx="534377" cy="259045"/>
    <xdr:sp macro="" textlink="">
      <xdr:nvSpPr>
        <xdr:cNvPr id="731" name="テキスト ボックス 730"/>
        <xdr:cNvSpPr txBox="1"/>
      </xdr:nvSpPr>
      <xdr:spPr>
        <a:xfrm>
          <a:off x="13436111" y="1654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117762</xdr:rowOff>
    </xdr:from>
    <xdr:to>
      <xdr:col>67</xdr:col>
      <xdr:colOff>101600</xdr:colOff>
      <xdr:row>98</xdr:row>
      <xdr:rowOff>47912</xdr:rowOff>
    </xdr:to>
    <xdr:sp macro="" textlink="">
      <xdr:nvSpPr>
        <xdr:cNvPr id="732" name="楕円 731"/>
        <xdr:cNvSpPr/>
      </xdr:nvSpPr>
      <xdr:spPr>
        <a:xfrm>
          <a:off x="12763500" y="167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64439</xdr:rowOff>
    </xdr:from>
    <xdr:ext cx="534377" cy="259045"/>
    <xdr:sp macro="" textlink="">
      <xdr:nvSpPr>
        <xdr:cNvPr id="733" name="テキスト ボックス 732"/>
        <xdr:cNvSpPr txBox="1"/>
      </xdr:nvSpPr>
      <xdr:spPr>
        <a:xfrm>
          <a:off x="12547111" y="1652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162179</xdr:rowOff>
    </xdr:from>
    <xdr:to>
      <xdr:col>116</xdr:col>
      <xdr:colOff>63500</xdr:colOff>
      <xdr:row>38</xdr:row>
      <xdr:rowOff>127508</xdr:rowOff>
    </xdr:to>
    <xdr:cxnSp macro="">
      <xdr:nvCxnSpPr>
        <xdr:cNvPr id="762" name="直線コネクタ 761"/>
        <xdr:cNvCxnSpPr/>
      </xdr:nvCxnSpPr>
      <xdr:spPr>
        <a:xfrm>
          <a:off x="21323300" y="6505829"/>
          <a:ext cx="8382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53594</xdr:rowOff>
    </xdr:from>
    <xdr:to>
      <xdr:col>111</xdr:col>
      <xdr:colOff>177800</xdr:colOff>
      <xdr:row>37</xdr:row>
      <xdr:rowOff>162179</xdr:rowOff>
    </xdr:to>
    <xdr:cxnSp macro="">
      <xdr:nvCxnSpPr>
        <xdr:cNvPr id="765" name="直線コネクタ 764"/>
        <xdr:cNvCxnSpPr/>
      </xdr:nvCxnSpPr>
      <xdr:spPr>
        <a:xfrm>
          <a:off x="20434300" y="639724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53594</xdr:rowOff>
    </xdr:from>
    <xdr:to>
      <xdr:col>107</xdr:col>
      <xdr:colOff>50800</xdr:colOff>
      <xdr:row>38</xdr:row>
      <xdr:rowOff>152082</xdr:rowOff>
    </xdr:to>
    <xdr:cxnSp macro="">
      <xdr:nvCxnSpPr>
        <xdr:cNvPr id="768" name="直線コネクタ 767"/>
        <xdr:cNvCxnSpPr/>
      </xdr:nvCxnSpPr>
      <xdr:spPr>
        <a:xfrm flipV="1">
          <a:off x="19545300" y="6397244"/>
          <a:ext cx="889000" cy="2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152082</xdr:rowOff>
    </xdr:from>
    <xdr:to>
      <xdr:col>102</xdr:col>
      <xdr:colOff>114300</xdr:colOff>
      <xdr:row>39</xdr:row>
      <xdr:rowOff>19114</xdr:rowOff>
    </xdr:to>
    <xdr:cxnSp macro="">
      <xdr:nvCxnSpPr>
        <xdr:cNvPr id="771" name="直線コネクタ 770"/>
        <xdr:cNvCxnSpPr/>
      </xdr:nvCxnSpPr>
      <xdr:spPr>
        <a:xfrm flipV="1">
          <a:off x="18656300" y="6667182"/>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76708</xdr:rowOff>
    </xdr:from>
    <xdr:to>
      <xdr:col>116</xdr:col>
      <xdr:colOff>114300</xdr:colOff>
      <xdr:row>39</xdr:row>
      <xdr:rowOff>6858</xdr:rowOff>
    </xdr:to>
    <xdr:sp macro="" textlink="">
      <xdr:nvSpPr>
        <xdr:cNvPr id="781" name="楕円 780"/>
        <xdr:cNvSpPr/>
      </xdr:nvSpPr>
      <xdr:spPr>
        <a:xfrm>
          <a:off x="221107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36085</xdr:rowOff>
    </xdr:from>
    <xdr:ext cx="378565" cy="259045"/>
    <xdr:sp macro="" textlink="">
      <xdr:nvSpPr>
        <xdr:cNvPr id="782" name="諸支出金該当値テキスト"/>
        <xdr:cNvSpPr txBox="1"/>
      </xdr:nvSpPr>
      <xdr:spPr>
        <a:xfrm>
          <a:off x="22212300" y="63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111379</xdr:rowOff>
    </xdr:from>
    <xdr:to>
      <xdr:col>112</xdr:col>
      <xdr:colOff>38100</xdr:colOff>
      <xdr:row>38</xdr:row>
      <xdr:rowOff>41529</xdr:rowOff>
    </xdr:to>
    <xdr:sp macro="" textlink="">
      <xdr:nvSpPr>
        <xdr:cNvPr id="783" name="楕円 782"/>
        <xdr:cNvSpPr/>
      </xdr:nvSpPr>
      <xdr:spPr>
        <a:xfrm>
          <a:off x="21272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58056</xdr:rowOff>
    </xdr:from>
    <xdr:ext cx="469744" cy="259045"/>
    <xdr:sp macro="" textlink="">
      <xdr:nvSpPr>
        <xdr:cNvPr id="784" name="テキスト ボックス 783"/>
        <xdr:cNvSpPr txBox="1"/>
      </xdr:nvSpPr>
      <xdr:spPr>
        <a:xfrm>
          <a:off x="21088428"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2794</xdr:rowOff>
    </xdr:from>
    <xdr:to>
      <xdr:col>107</xdr:col>
      <xdr:colOff>101600</xdr:colOff>
      <xdr:row>37</xdr:row>
      <xdr:rowOff>104394</xdr:rowOff>
    </xdr:to>
    <xdr:sp macro="" textlink="">
      <xdr:nvSpPr>
        <xdr:cNvPr id="785" name="楕円 784"/>
        <xdr:cNvSpPr/>
      </xdr:nvSpPr>
      <xdr:spPr>
        <a:xfrm>
          <a:off x="20383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120921</xdr:rowOff>
    </xdr:from>
    <xdr:ext cx="469744" cy="259045"/>
    <xdr:sp macro="" textlink="">
      <xdr:nvSpPr>
        <xdr:cNvPr id="786" name="テキスト ボックス 785"/>
        <xdr:cNvSpPr txBox="1"/>
      </xdr:nvSpPr>
      <xdr:spPr>
        <a:xfrm>
          <a:off x="20199428" y="61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101282</xdr:rowOff>
    </xdr:from>
    <xdr:to>
      <xdr:col>102</xdr:col>
      <xdr:colOff>165100</xdr:colOff>
      <xdr:row>39</xdr:row>
      <xdr:rowOff>31432</xdr:rowOff>
    </xdr:to>
    <xdr:sp macro="" textlink="">
      <xdr:nvSpPr>
        <xdr:cNvPr id="787" name="楕円 786"/>
        <xdr:cNvSpPr/>
      </xdr:nvSpPr>
      <xdr:spPr>
        <a:xfrm>
          <a:off x="19494500" y="6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47960</xdr:rowOff>
    </xdr:from>
    <xdr:ext cx="378565" cy="259045"/>
    <xdr:sp macro="" textlink="">
      <xdr:nvSpPr>
        <xdr:cNvPr id="788" name="テキスト ボックス 787"/>
        <xdr:cNvSpPr txBox="1"/>
      </xdr:nvSpPr>
      <xdr:spPr>
        <a:xfrm>
          <a:off x="19356017" y="639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139764</xdr:rowOff>
    </xdr:from>
    <xdr:to>
      <xdr:col>98</xdr:col>
      <xdr:colOff>38100</xdr:colOff>
      <xdr:row>39</xdr:row>
      <xdr:rowOff>69914</xdr:rowOff>
    </xdr:to>
    <xdr:sp macro="" textlink="">
      <xdr:nvSpPr>
        <xdr:cNvPr id="789" name="楕円 788"/>
        <xdr:cNvSpPr/>
      </xdr:nvSpPr>
      <xdr:spPr>
        <a:xfrm>
          <a:off x="18605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61041</xdr:rowOff>
    </xdr:from>
    <xdr:ext cx="378565" cy="259045"/>
    <xdr:sp macro="" textlink="">
      <xdr:nvSpPr>
        <xdr:cNvPr id="790" name="テキスト ボックス 789"/>
        <xdr:cNvSpPr txBox="1"/>
      </xdr:nvSpPr>
      <xdr:spPr>
        <a:xfrm>
          <a:off x="18467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itchFamily="50" charset="-128"/>
              <a:ea typeface="ＭＳ Ｐゴシック" pitchFamily="50" charset="-128"/>
              <a:cs typeface="+mn-cs"/>
            </a:rPr>
            <a:t>総務費は、本庁舎建設事業及び光ファイバー網整備事業の進捗により前年度と比較して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80.7</a:t>
          </a:r>
          <a:r>
            <a:rPr kumimoji="1" lang="ja-JP" altLang="ja-JP" sz="1200">
              <a:solidFill>
                <a:schemeClr val="dk1"/>
              </a:solidFill>
              <a:effectLst/>
              <a:latin typeface="ＭＳ Ｐゴシック" pitchFamily="50" charset="-128"/>
              <a:ea typeface="ＭＳ Ｐゴシック" pitchFamily="50" charset="-128"/>
              <a:cs typeface="+mn-cs"/>
            </a:rPr>
            <a:t>％の増となり、類似団体平均値を上回った。</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農林水産業費は、中山間地域所得向上支援事業及び海岸保全施設整備事業の進捗により前年度と比較して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9.9</a:t>
          </a:r>
          <a:r>
            <a:rPr kumimoji="1" lang="ja-JP" altLang="ja-JP" sz="1200">
              <a:solidFill>
                <a:schemeClr val="dk1"/>
              </a:solidFill>
              <a:effectLst/>
              <a:latin typeface="ＭＳ Ｐゴシック" pitchFamily="50" charset="-128"/>
              <a:ea typeface="ＭＳ Ｐゴシック" pitchFamily="50" charset="-128"/>
              <a:cs typeface="+mn-cs"/>
            </a:rPr>
            <a:t>％の増となり、類似団体平均値を上回った。</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商工費は、長門湯本温泉観光まちづくり整備事業の進捗により前年度と比較して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29.9</a:t>
          </a:r>
          <a:r>
            <a:rPr kumimoji="1" lang="ja-JP" altLang="ja-JP" sz="1200">
              <a:solidFill>
                <a:schemeClr val="dk1"/>
              </a:solidFill>
              <a:effectLst/>
              <a:latin typeface="ＭＳ Ｐゴシック" pitchFamily="50" charset="-128"/>
              <a:ea typeface="ＭＳ Ｐゴシック" pitchFamily="50" charset="-128"/>
              <a:cs typeface="+mn-cs"/>
            </a:rPr>
            <a:t>％の増となり、類似団体平均値を上回った。</a:t>
          </a:r>
          <a:endParaRPr lang="ja-JP" altLang="ja-JP" sz="1200">
            <a:effectLst/>
            <a:latin typeface="ＭＳ Ｐゴシック" pitchFamily="50" charset="-128"/>
            <a:ea typeface="ＭＳ Ｐゴシック" pitchFamily="50" charset="-128"/>
          </a:endParaRPr>
        </a:p>
        <a:p>
          <a:pPr eaLnBrk="1" fontAlgn="auto" latinLnBrk="0" hangingPunct="1"/>
          <a:r>
            <a:rPr lang="ja-JP" altLang="ja-JP" sz="1200">
              <a:solidFill>
                <a:schemeClr val="dk1"/>
              </a:solidFill>
              <a:effectLst/>
              <a:latin typeface="ＭＳ Ｐゴシック" pitchFamily="50" charset="-128"/>
              <a:ea typeface="ＭＳ Ｐゴシック" pitchFamily="50" charset="-128"/>
              <a:cs typeface="+mn-cs"/>
            </a:rPr>
            <a:t>教育費は、空調設備整備事業及び認定こども園施設整備事業の</a:t>
          </a:r>
          <a:r>
            <a:rPr kumimoji="1" lang="ja-JP" altLang="ja-JP" sz="1200">
              <a:solidFill>
                <a:schemeClr val="dk1"/>
              </a:solidFill>
              <a:effectLst/>
              <a:latin typeface="ＭＳ Ｐゴシック" pitchFamily="50" charset="-128"/>
              <a:ea typeface="ＭＳ Ｐゴシック" pitchFamily="50" charset="-128"/>
              <a:cs typeface="+mn-cs"/>
            </a:rPr>
            <a:t>進捗により前年度と比較して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26.9</a:t>
          </a:r>
          <a:r>
            <a:rPr kumimoji="1" lang="ja-JP" altLang="ja-JP" sz="1200">
              <a:solidFill>
                <a:schemeClr val="dk1"/>
              </a:solidFill>
              <a:effectLst/>
              <a:latin typeface="ＭＳ Ｐゴシック" pitchFamily="50" charset="-128"/>
              <a:ea typeface="ＭＳ Ｐゴシック" pitchFamily="50" charset="-128"/>
              <a:cs typeface="+mn-cs"/>
            </a:rPr>
            <a:t>％の増となった。</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itchFamily="50" charset="-128"/>
              <a:ea typeface="ＭＳ Ｐゴシック" pitchFamily="50" charset="-128"/>
              <a:cs typeface="+mn-cs"/>
            </a:rPr>
            <a:t>　財政調整基金残高については、取崩し額が積立金を上回ったものの、標準財政規模が減少したため、前年度と比較して</a:t>
          </a:r>
          <a:r>
            <a:rPr kumimoji="1" lang="en-US" altLang="ja-JP" sz="1200">
              <a:solidFill>
                <a:schemeClr val="dk1"/>
              </a:solidFill>
              <a:effectLst/>
              <a:latin typeface="ＭＳ Ｐゴシック" pitchFamily="50" charset="-128"/>
              <a:ea typeface="ＭＳ Ｐゴシック" pitchFamily="50" charset="-128"/>
              <a:cs typeface="+mn-cs"/>
            </a:rPr>
            <a:t>0.14</a:t>
          </a:r>
          <a:r>
            <a:rPr kumimoji="1" lang="ja-JP" altLang="ja-JP" sz="1200">
              <a:solidFill>
                <a:schemeClr val="dk1"/>
              </a:solidFill>
              <a:effectLst/>
              <a:latin typeface="ＭＳ Ｐゴシック" pitchFamily="50" charset="-128"/>
              <a:ea typeface="ＭＳ Ｐゴシック" pitchFamily="50" charset="-128"/>
              <a:cs typeface="+mn-cs"/>
            </a:rPr>
            <a:t>％増となった。　</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実質収支</a:t>
          </a:r>
          <a:r>
            <a:rPr kumimoji="1" lang="ja-JP" altLang="en-US" sz="1200">
              <a:solidFill>
                <a:schemeClr val="dk1"/>
              </a:solidFill>
              <a:effectLst/>
              <a:latin typeface="ＭＳ Ｐゴシック" pitchFamily="50" charset="-128"/>
              <a:ea typeface="ＭＳ Ｐゴシック" pitchFamily="50" charset="-128"/>
              <a:cs typeface="+mn-cs"/>
            </a:rPr>
            <a:t>額</a:t>
          </a:r>
          <a:r>
            <a:rPr kumimoji="1" lang="ja-JP" altLang="ja-JP" sz="1200">
              <a:solidFill>
                <a:schemeClr val="dk1"/>
              </a:solidFill>
              <a:effectLst/>
              <a:latin typeface="ＭＳ Ｐゴシック" pitchFamily="50" charset="-128"/>
              <a:ea typeface="ＭＳ Ｐゴシック" pitchFamily="50" charset="-128"/>
              <a:cs typeface="+mn-cs"/>
            </a:rPr>
            <a:t>については、歳出において投資的経費が増加したものの、歳入において地方債や国庫支出金が増加したことにより、前年度と比較して</a:t>
          </a:r>
          <a:r>
            <a:rPr kumimoji="1" lang="en-US" altLang="ja-JP" sz="1200">
              <a:solidFill>
                <a:schemeClr val="dk1"/>
              </a:solidFill>
              <a:effectLst/>
              <a:latin typeface="ＭＳ Ｐゴシック" pitchFamily="50" charset="-128"/>
              <a:ea typeface="ＭＳ Ｐゴシック" pitchFamily="50" charset="-128"/>
              <a:cs typeface="+mn-cs"/>
            </a:rPr>
            <a:t>0.43</a:t>
          </a:r>
          <a:r>
            <a:rPr kumimoji="1" lang="ja-JP" altLang="ja-JP" sz="1200">
              <a:solidFill>
                <a:schemeClr val="dk1"/>
              </a:solidFill>
              <a:effectLst/>
              <a:latin typeface="ＭＳ Ｐゴシック" pitchFamily="50" charset="-128"/>
              <a:ea typeface="ＭＳ Ｐゴシック" pitchFamily="50" charset="-128"/>
              <a:cs typeface="+mn-cs"/>
            </a:rPr>
            <a:t>％増となった。</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各会計とも令和元年度は赤字を生じておらず、今後も適正な財政運営・企業運営を行っていくとともに、更なる財政健全化への取組を進める。</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　なお、湯本温泉事業については、一般会計からの繰出しにより収支を調整している。</a:t>
          </a:r>
          <a:endParaRPr lang="ja-JP" altLang="ja-JP" sz="12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24956813</v>
      </c>
      <c r="BO4" s="431"/>
      <c r="BP4" s="431"/>
      <c r="BQ4" s="431"/>
      <c r="BR4" s="431"/>
      <c r="BS4" s="431"/>
      <c r="BT4" s="431"/>
      <c r="BU4" s="432"/>
      <c r="BV4" s="430">
        <v>21044355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5.7</v>
      </c>
      <c r="CU4" s="437"/>
      <c r="CV4" s="437"/>
      <c r="CW4" s="437"/>
      <c r="CX4" s="437"/>
      <c r="CY4" s="437"/>
      <c r="CZ4" s="437"/>
      <c r="DA4" s="438"/>
      <c r="DB4" s="436">
        <v>5.3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23913719</v>
      </c>
      <c r="BO5" s="468"/>
      <c r="BP5" s="468"/>
      <c r="BQ5" s="468"/>
      <c r="BR5" s="468"/>
      <c r="BS5" s="468"/>
      <c r="BT5" s="468"/>
      <c r="BU5" s="469"/>
      <c r="BV5" s="467">
        <v>20192521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93.3</v>
      </c>
      <c r="CU5" s="465"/>
      <c r="CV5" s="465"/>
      <c r="CW5" s="465"/>
      <c r="CX5" s="465"/>
      <c r="CY5" s="465"/>
      <c r="CZ5" s="465"/>
      <c r="DA5" s="466"/>
      <c r="DB5" s="464">
        <v>93.4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1043094</v>
      </c>
      <c r="BO6" s="468"/>
      <c r="BP6" s="468"/>
      <c r="BQ6" s="468"/>
      <c r="BR6" s="468"/>
      <c r="BS6" s="468"/>
      <c r="BT6" s="468"/>
      <c r="BU6" s="469"/>
      <c r="BV6" s="467">
        <v>851834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96.4</v>
      </c>
      <c r="CU6" s="505"/>
      <c r="CV6" s="505"/>
      <c r="CW6" s="505"/>
      <c r="CX6" s="505"/>
      <c r="CY6" s="505"/>
      <c r="CZ6" s="505"/>
      <c r="DA6" s="506"/>
      <c r="DB6" s="504">
        <v>93.4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343771</v>
      </c>
      <c r="BO7" s="468"/>
      <c r="BP7" s="468"/>
      <c r="BQ7" s="468"/>
      <c r="BR7" s="468"/>
      <c r="BS7" s="468"/>
      <c r="BT7" s="468"/>
      <c r="BU7" s="469"/>
      <c r="BV7" s="467">
        <v>190509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12264336</v>
      </c>
      <c r="CU7" s="468"/>
      <c r="CV7" s="468"/>
      <c r="CW7" s="468"/>
      <c r="CX7" s="468"/>
      <c r="CY7" s="468"/>
      <c r="CZ7" s="468"/>
      <c r="DA7" s="469"/>
      <c r="DB7" s="467">
        <v>12544156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699323</v>
      </c>
      <c r="BO8" s="468"/>
      <c r="BP8" s="468"/>
      <c r="BQ8" s="468"/>
      <c r="BR8" s="468"/>
      <c r="BS8" s="468"/>
      <c r="BT8" s="468"/>
      <c r="BU8" s="469"/>
      <c r="BV8" s="467">
        <v>661325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35439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37998</v>
      </c>
      <c r="BO9" s="468"/>
      <c r="BP9" s="468"/>
      <c r="BQ9" s="468"/>
      <c r="BR9" s="468"/>
      <c r="BS9" s="468"/>
      <c r="BT9" s="468"/>
      <c r="BU9" s="469"/>
      <c r="BV9" s="467">
        <v>20351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17.600000000000001</v>
      </c>
      <c r="CU9" s="465"/>
      <c r="CV9" s="465"/>
      <c r="CW9" s="465"/>
      <c r="CX9" s="465"/>
      <c r="CY9" s="465"/>
      <c r="CZ9" s="465"/>
      <c r="DA9" s="466"/>
      <c r="DB9" s="464">
        <v>18.100000000000001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38349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333787</v>
      </c>
      <c r="BO10" s="468"/>
      <c r="BP10" s="468"/>
      <c r="BQ10" s="468"/>
      <c r="BR10" s="468"/>
      <c r="BS10" s="468"/>
      <c r="BT10" s="468"/>
      <c r="BU10" s="469"/>
      <c r="BV10" s="467">
        <v>321988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33600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120</v>
      </c>
      <c r="AV12" s="500"/>
      <c r="AW12" s="500"/>
      <c r="AX12" s="500"/>
      <c r="AY12" s="501" t="s">
        <v>135</v>
      </c>
      <c r="AZ12" s="502"/>
      <c r="BA12" s="502"/>
      <c r="BB12" s="502"/>
      <c r="BC12" s="502"/>
      <c r="BD12" s="502"/>
      <c r="BE12" s="502"/>
      <c r="BF12" s="502"/>
      <c r="BG12" s="502"/>
      <c r="BH12" s="502"/>
      <c r="BI12" s="502"/>
      <c r="BJ12" s="502"/>
      <c r="BK12" s="502"/>
      <c r="BL12" s="502"/>
      <c r="BM12" s="503"/>
      <c r="BN12" s="467">
        <v>369042</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33133</v>
      </c>
      <c r="S13" s="552"/>
      <c r="T13" s="552"/>
      <c r="U13" s="552"/>
      <c r="V13" s="553"/>
      <c r="W13" s="483" t="s">
        <v>139</v>
      </c>
      <c r="X13" s="484"/>
      <c r="Y13" s="484"/>
      <c r="Z13" s="484"/>
      <c r="AA13" s="484"/>
      <c r="AB13" s="474"/>
      <c r="AC13" s="518">
        <v>2348</v>
      </c>
      <c r="AD13" s="519"/>
      <c r="AE13" s="519"/>
      <c r="AF13" s="519"/>
      <c r="AG13" s="561"/>
      <c r="AH13" s="518">
        <v>2741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2743</v>
      </c>
      <c r="BO13" s="468"/>
      <c r="BP13" s="468"/>
      <c r="BQ13" s="468"/>
      <c r="BR13" s="468"/>
      <c r="BS13" s="468"/>
      <c r="BT13" s="468"/>
      <c r="BU13" s="469"/>
      <c r="BV13" s="467">
        <v>342339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7.3</v>
      </c>
      <c r="CU13" s="465"/>
      <c r="CV13" s="465"/>
      <c r="CW13" s="465"/>
      <c r="CX13" s="465"/>
      <c r="CY13" s="465"/>
      <c r="CZ13" s="465"/>
      <c r="DA13" s="466"/>
      <c r="DB13" s="464">
        <v>7.6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34305</v>
      </c>
      <c r="S14" s="552"/>
      <c r="T14" s="552"/>
      <c r="U14" s="552"/>
      <c r="V14" s="553"/>
      <c r="W14" s="457"/>
      <c r="X14" s="458"/>
      <c r="Y14" s="458"/>
      <c r="Z14" s="458"/>
      <c r="AA14" s="458"/>
      <c r="AB14" s="447"/>
      <c r="AC14" s="554">
        <v>13.6</v>
      </c>
      <c r="AD14" s="555"/>
      <c r="AE14" s="555"/>
      <c r="AF14" s="555"/>
      <c r="AG14" s="556"/>
      <c r="AH14" s="554">
        <v>14.9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26</v>
      </c>
      <c r="CU14" s="566"/>
      <c r="CV14" s="566"/>
      <c r="CW14" s="566"/>
      <c r="CX14" s="566"/>
      <c r="CY14" s="566"/>
      <c r="CZ14" s="566"/>
      <c r="DA14" s="567"/>
      <c r="DB14" s="565">
        <v>8.6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33858</v>
      </c>
      <c r="S15" s="552"/>
      <c r="T15" s="552"/>
      <c r="U15" s="552"/>
      <c r="V15" s="553"/>
      <c r="W15" s="483" t="s">
        <v>147</v>
      </c>
      <c r="X15" s="484"/>
      <c r="Y15" s="484"/>
      <c r="Z15" s="484"/>
      <c r="AA15" s="484"/>
      <c r="AB15" s="474"/>
      <c r="AC15" s="518">
        <v>3940</v>
      </c>
      <c r="AD15" s="519"/>
      <c r="AE15" s="519"/>
      <c r="AF15" s="519"/>
      <c r="AG15" s="561"/>
      <c r="AH15" s="518">
        <v>4280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3635257</v>
      </c>
      <c r="BO15" s="431"/>
      <c r="BP15" s="431"/>
      <c r="BQ15" s="431"/>
      <c r="BR15" s="431"/>
      <c r="BS15" s="431"/>
      <c r="BT15" s="431"/>
      <c r="BU15" s="432"/>
      <c r="BV15" s="430">
        <v>3821913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22.9</v>
      </c>
      <c r="AD16" s="555"/>
      <c r="AE16" s="555"/>
      <c r="AF16" s="555"/>
      <c r="AG16" s="556"/>
      <c r="AH16" s="554">
        <v>23.3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10763369</v>
      </c>
      <c r="BO16" s="468"/>
      <c r="BP16" s="468"/>
      <c r="BQ16" s="468"/>
      <c r="BR16" s="468"/>
      <c r="BS16" s="468"/>
      <c r="BT16" s="468"/>
      <c r="BU16" s="469"/>
      <c r="BV16" s="467">
        <v>10741736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151</v>
      </c>
      <c r="S17" s="572"/>
      <c r="T17" s="572"/>
      <c r="U17" s="572"/>
      <c r="V17" s="573"/>
      <c r="W17" s="483" t="s">
        <v>154</v>
      </c>
      <c r="X17" s="484"/>
      <c r="Y17" s="484"/>
      <c r="Z17" s="484"/>
      <c r="AA17" s="484"/>
      <c r="AB17" s="474"/>
      <c r="AC17" s="518">
        <v>10944</v>
      </c>
      <c r="AD17" s="519"/>
      <c r="AE17" s="519"/>
      <c r="AF17" s="519"/>
      <c r="AG17" s="561"/>
      <c r="AH17" s="518">
        <v>11337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4611332</v>
      </c>
      <c r="BO17" s="468"/>
      <c r="BP17" s="468"/>
      <c r="BQ17" s="468"/>
      <c r="BR17" s="468"/>
      <c r="BS17" s="468"/>
      <c r="BT17" s="468"/>
      <c r="BU17" s="469"/>
      <c r="BV17" s="467">
        <v>4861727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357.31</v>
      </c>
      <c r="M18" s="583"/>
      <c r="N18" s="583"/>
      <c r="O18" s="583"/>
      <c r="P18" s="583"/>
      <c r="Q18" s="583"/>
      <c r="R18" s="584"/>
      <c r="S18" s="584"/>
      <c r="T18" s="584"/>
      <c r="U18" s="584"/>
      <c r="V18" s="585"/>
      <c r="W18" s="485"/>
      <c r="X18" s="486"/>
      <c r="Y18" s="486"/>
      <c r="Z18" s="486"/>
      <c r="AA18" s="486"/>
      <c r="AB18" s="477"/>
      <c r="AC18" s="586">
        <v>63.5</v>
      </c>
      <c r="AD18" s="587"/>
      <c r="AE18" s="587"/>
      <c r="AF18" s="587"/>
      <c r="AG18" s="588"/>
      <c r="AH18" s="586">
        <v>61.8</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11486832</v>
      </c>
      <c r="BO18" s="468"/>
      <c r="BP18" s="468"/>
      <c r="BQ18" s="468"/>
      <c r="BR18" s="468"/>
      <c r="BS18" s="468"/>
      <c r="BT18" s="468"/>
      <c r="BU18" s="469"/>
      <c r="BV18" s="467">
        <v>11349122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99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14742709</v>
      </c>
      <c r="BO19" s="468"/>
      <c r="BP19" s="468"/>
      <c r="BQ19" s="468"/>
      <c r="BR19" s="468"/>
      <c r="BS19" s="468"/>
      <c r="BT19" s="468"/>
      <c r="BU19" s="469"/>
      <c r="BV19" s="467">
        <v>14276835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14666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23853443</v>
      </c>
      <c r="BO23" s="468"/>
      <c r="BP23" s="468"/>
      <c r="BQ23" s="468"/>
      <c r="BR23" s="468"/>
      <c r="BS23" s="468"/>
      <c r="BT23" s="468"/>
      <c r="BU23" s="469"/>
      <c r="BV23" s="467">
        <v>21709680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6320</v>
      </c>
      <c r="R24" s="519"/>
      <c r="S24" s="519"/>
      <c r="T24" s="519"/>
      <c r="U24" s="519"/>
      <c r="V24" s="561"/>
      <c r="W24" s="620"/>
      <c r="X24" s="608"/>
      <c r="Y24" s="609"/>
      <c r="Z24" s="517" t="s">
        <v>170</v>
      </c>
      <c r="AA24" s="497"/>
      <c r="AB24" s="497"/>
      <c r="AC24" s="497"/>
      <c r="AD24" s="497"/>
      <c r="AE24" s="497"/>
      <c r="AF24" s="497"/>
      <c r="AG24" s="498"/>
      <c r="AH24" s="518">
        <v>401</v>
      </c>
      <c r="AI24" s="519"/>
      <c r="AJ24" s="519"/>
      <c r="AK24" s="519"/>
      <c r="AL24" s="561"/>
      <c r="AM24" s="518">
        <v>1246308</v>
      </c>
      <c r="AN24" s="519"/>
      <c r="AO24" s="519"/>
      <c r="AP24" s="519"/>
      <c r="AQ24" s="519"/>
      <c r="AR24" s="561"/>
      <c r="AS24" s="518">
        <v>3108</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17328912</v>
      </c>
      <c r="BO24" s="468"/>
      <c r="BP24" s="468"/>
      <c r="BQ24" s="468"/>
      <c r="BR24" s="468"/>
      <c r="BS24" s="468"/>
      <c r="BT24" s="468"/>
      <c r="BU24" s="469"/>
      <c r="BV24" s="467">
        <v>16489674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6300</v>
      </c>
      <c r="R25" s="519"/>
      <c r="S25" s="519"/>
      <c r="T25" s="519"/>
      <c r="U25" s="519"/>
      <c r="V25" s="561"/>
      <c r="W25" s="620"/>
      <c r="X25" s="608"/>
      <c r="Y25" s="609"/>
      <c r="Z25" s="517" t="s">
        <v>173</v>
      </c>
      <c r="AA25" s="497"/>
      <c r="AB25" s="497"/>
      <c r="AC25" s="497"/>
      <c r="AD25" s="497"/>
      <c r="AE25" s="497"/>
      <c r="AF25" s="497"/>
      <c r="AG25" s="498"/>
      <c r="AH25" s="518">
        <v>64</v>
      </c>
      <c r="AI25" s="519"/>
      <c r="AJ25" s="519"/>
      <c r="AK25" s="519"/>
      <c r="AL25" s="561"/>
      <c r="AM25" s="518">
        <v>173376</v>
      </c>
      <c r="AN25" s="519"/>
      <c r="AO25" s="519"/>
      <c r="AP25" s="519"/>
      <c r="AQ25" s="519"/>
      <c r="AR25" s="561"/>
      <c r="AS25" s="518">
        <v>2709</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1371192</v>
      </c>
      <c r="BO25" s="431"/>
      <c r="BP25" s="431"/>
      <c r="BQ25" s="431"/>
      <c r="BR25" s="431"/>
      <c r="BS25" s="431"/>
      <c r="BT25" s="431"/>
      <c r="BU25" s="432"/>
      <c r="BV25" s="430">
        <v>3242310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5600</v>
      </c>
      <c r="R26" s="519"/>
      <c r="S26" s="519"/>
      <c r="T26" s="519"/>
      <c r="U26" s="519"/>
      <c r="V26" s="561"/>
      <c r="W26" s="620"/>
      <c r="X26" s="608"/>
      <c r="Y26" s="609"/>
      <c r="Z26" s="517" t="s">
        <v>176</v>
      </c>
      <c r="AA26" s="630"/>
      <c r="AB26" s="630"/>
      <c r="AC26" s="630"/>
      <c r="AD26" s="630"/>
      <c r="AE26" s="630"/>
      <c r="AF26" s="630"/>
      <c r="AG26" s="631"/>
      <c r="AH26" s="518">
        <v>7</v>
      </c>
      <c r="AI26" s="519"/>
      <c r="AJ26" s="519"/>
      <c r="AK26" s="519"/>
      <c r="AL26" s="561"/>
      <c r="AM26" s="518">
        <v>22659</v>
      </c>
      <c r="AN26" s="519"/>
      <c r="AO26" s="519"/>
      <c r="AP26" s="519"/>
      <c r="AQ26" s="519"/>
      <c r="AR26" s="561"/>
      <c r="AS26" s="518">
        <v>3237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4250</v>
      </c>
      <c r="R27" s="519"/>
      <c r="S27" s="519"/>
      <c r="T27" s="519"/>
      <c r="U27" s="519"/>
      <c r="V27" s="561"/>
      <c r="W27" s="620"/>
      <c r="X27" s="608"/>
      <c r="Y27" s="609"/>
      <c r="Z27" s="517" t="s">
        <v>179</v>
      </c>
      <c r="AA27" s="497"/>
      <c r="AB27" s="497"/>
      <c r="AC27" s="497"/>
      <c r="AD27" s="497"/>
      <c r="AE27" s="497"/>
      <c r="AF27" s="497"/>
      <c r="AG27" s="498"/>
      <c r="AH27" s="518">
        <v>2</v>
      </c>
      <c r="AI27" s="519"/>
      <c r="AJ27" s="519"/>
      <c r="AK27" s="519"/>
      <c r="AL27" s="561"/>
      <c r="AM27" s="518" t="s">
        <v>180</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447763</v>
      </c>
      <c r="BO27" s="644"/>
      <c r="BP27" s="644"/>
      <c r="BQ27" s="644"/>
      <c r="BR27" s="644"/>
      <c r="BS27" s="644"/>
      <c r="BT27" s="644"/>
      <c r="BU27" s="645"/>
      <c r="BV27" s="643">
        <v>447316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3600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129</v>
      </c>
      <c r="AN28" s="519"/>
      <c r="AO28" s="519"/>
      <c r="AP28" s="519"/>
      <c r="AQ28" s="519"/>
      <c r="AR28" s="561"/>
      <c r="AS28" s="518" t="s">
        <v>129</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2289656</v>
      </c>
      <c r="BO28" s="431"/>
      <c r="BP28" s="431"/>
      <c r="BQ28" s="431"/>
      <c r="BR28" s="431"/>
      <c r="BS28" s="431"/>
      <c r="BT28" s="431"/>
      <c r="BU28" s="432"/>
      <c r="BV28" s="430">
        <v>2324911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16</v>
      </c>
      <c r="M29" s="519"/>
      <c r="N29" s="519"/>
      <c r="O29" s="519"/>
      <c r="P29" s="561"/>
      <c r="Q29" s="518">
        <v>3200</v>
      </c>
      <c r="R29" s="519"/>
      <c r="S29" s="519"/>
      <c r="T29" s="519"/>
      <c r="U29" s="519"/>
      <c r="V29" s="561"/>
      <c r="W29" s="621"/>
      <c r="X29" s="622"/>
      <c r="Y29" s="623"/>
      <c r="Z29" s="517" t="s">
        <v>186</v>
      </c>
      <c r="AA29" s="497"/>
      <c r="AB29" s="497"/>
      <c r="AC29" s="497"/>
      <c r="AD29" s="497"/>
      <c r="AE29" s="497"/>
      <c r="AF29" s="497"/>
      <c r="AG29" s="498"/>
      <c r="AH29" s="518">
        <v>403</v>
      </c>
      <c r="AI29" s="519"/>
      <c r="AJ29" s="519"/>
      <c r="AK29" s="519"/>
      <c r="AL29" s="561"/>
      <c r="AM29" s="518">
        <v>1251714</v>
      </c>
      <c r="AN29" s="519"/>
      <c r="AO29" s="519"/>
      <c r="AP29" s="519"/>
      <c r="AQ29" s="519"/>
      <c r="AR29" s="561"/>
      <c r="AS29" s="518">
        <v>3106</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86022</v>
      </c>
      <c r="BO29" s="468"/>
      <c r="BP29" s="468"/>
      <c r="BQ29" s="468"/>
      <c r="BR29" s="468"/>
      <c r="BS29" s="468"/>
      <c r="BT29" s="468"/>
      <c r="BU29" s="469"/>
      <c r="BV29" s="467">
        <v>85906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3658632</v>
      </c>
      <c r="BO30" s="644"/>
      <c r="BP30" s="644"/>
      <c r="BQ30" s="644"/>
      <c r="BR30" s="644"/>
      <c r="BS30" s="644"/>
      <c r="BT30" s="644"/>
      <c r="BU30" s="645"/>
      <c r="BV30" s="643">
        <v>4190395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t="e">
        <f>IF(E34="","",1)</f>
        <v>#REF!</v>
      </c>
      <c r="D34" s="656"/>
      <c r="E34" s="657" t="e">
        <f>IF(#REF!="","",#REF!)</f>
        <v>#REF!</v>
      </c>
      <c r="F34" s="657"/>
      <c r="G34" s="657"/>
      <c r="H34" s="657"/>
      <c r="I34" s="657"/>
      <c r="J34" s="657"/>
      <c r="K34" s="657"/>
      <c r="L34" s="657"/>
      <c r="M34" s="657"/>
      <c r="N34" s="657"/>
      <c r="O34" s="657"/>
      <c r="P34" s="657"/>
      <c r="Q34" s="657"/>
      <c r="R34" s="657"/>
      <c r="S34" s="657"/>
      <c r="T34" s="214"/>
      <c r="U34" s="656" t="e">
        <f>IF(W34="","",MAX(C34:D43)+1)</f>
        <v>#REF!</v>
      </c>
      <c r="V34" s="656"/>
      <c r="W34" s="657" t="e">
        <f>IF(#REF!="","",#REF!)</f>
        <v>#REF!</v>
      </c>
      <c r="X34" s="657"/>
      <c r="Y34" s="657"/>
      <c r="Z34" s="657"/>
      <c r="AA34" s="657"/>
      <c r="AB34" s="657"/>
      <c r="AC34" s="657"/>
      <c r="AD34" s="657"/>
      <c r="AE34" s="657"/>
      <c r="AF34" s="657"/>
      <c r="AG34" s="657"/>
      <c r="AH34" s="657"/>
      <c r="AI34" s="657"/>
      <c r="AJ34" s="657"/>
      <c r="AK34" s="657"/>
      <c r="AL34" s="214"/>
      <c r="AM34" s="656" t="e">
        <f>IF(AO34="","",MAX(C34:D43,U34:V43)+1)</f>
        <v>#REF!</v>
      </c>
      <c r="AN34" s="656"/>
      <c r="AO34" s="657" t="e">
        <f>IF(#REF!="","",#REF!)</f>
        <v>#REF!</v>
      </c>
      <c r="AP34" s="657"/>
      <c r="AQ34" s="657"/>
      <c r="AR34" s="657"/>
      <c r="AS34" s="657"/>
      <c r="AT34" s="657"/>
      <c r="AU34" s="657"/>
      <c r="AV34" s="657"/>
      <c r="AW34" s="657"/>
      <c r="AX34" s="657"/>
      <c r="AY34" s="657"/>
      <c r="AZ34" s="657"/>
      <c r="BA34" s="657"/>
      <c r="BB34" s="657"/>
      <c r="BC34" s="657"/>
      <c r="BD34" s="214"/>
      <c r="BE34" s="656" t="e">
        <f>IF(BG34="","",MAX(C34:D43,U34:V43,AM34:AN43)+1)</f>
        <v>#REF!</v>
      </c>
      <c r="BF34" s="656"/>
      <c r="BG34" s="657" t="e">
        <f>IF(#REF!="","",#REF!)</f>
        <v>#REF!</v>
      </c>
      <c r="BH34" s="657"/>
      <c r="BI34" s="657"/>
      <c r="BJ34" s="657"/>
      <c r="BK34" s="657"/>
      <c r="BL34" s="657"/>
      <c r="BM34" s="657"/>
      <c r="BN34" s="657"/>
      <c r="BO34" s="657"/>
      <c r="BP34" s="657"/>
      <c r="BQ34" s="657"/>
      <c r="BR34" s="657"/>
      <c r="BS34" s="657"/>
      <c r="BT34" s="657"/>
      <c r="BU34" s="657"/>
      <c r="BV34" s="214"/>
      <c r="BW34" s="656" t="e">
        <f>IF(BY34="","",MAX(C34:D43,U34:V43,AM34:AN43,BE34:BF43)+1)</f>
        <v>#REF!</v>
      </c>
      <c r="BX34" s="656"/>
      <c r="BY34" s="657" t="e">
        <f>IF(#REF!="","",#REF!)</f>
        <v>#REF!</v>
      </c>
      <c r="BZ34" s="657"/>
      <c r="CA34" s="657"/>
      <c r="CB34" s="657"/>
      <c r="CC34" s="657"/>
      <c r="CD34" s="657"/>
      <c r="CE34" s="657"/>
      <c r="CF34" s="657"/>
      <c r="CG34" s="657"/>
      <c r="CH34" s="657"/>
      <c r="CI34" s="657"/>
      <c r="CJ34" s="657"/>
      <c r="CK34" s="657"/>
      <c r="CL34" s="657"/>
      <c r="CM34" s="657"/>
      <c r="CN34" s="214"/>
      <c r="CO34" s="656" t="e">
        <f>IF(CQ34="","",MAX(C34:D43,U34:V43,AM34:AN43,BE34:BF43,BW34:BX43)+1)</f>
        <v>#REF!</v>
      </c>
      <c r="CP34" s="656"/>
      <c r="CQ34" s="657" t="e">
        <f>IF(#REF!="","",#REF!)</f>
        <v>#REF!</v>
      </c>
      <c r="CR34" s="657"/>
      <c r="CS34" s="657"/>
      <c r="CT34" s="657"/>
      <c r="CU34" s="657"/>
      <c r="CV34" s="657"/>
      <c r="CW34" s="657"/>
      <c r="CX34" s="657"/>
      <c r="CY34" s="657"/>
      <c r="CZ34" s="657"/>
      <c r="DA34" s="657"/>
      <c r="DB34" s="657"/>
      <c r="DC34" s="657"/>
      <c r="DD34" s="657"/>
      <c r="DE34" s="657"/>
      <c r="DF34" s="211"/>
      <c r="DG34" s="658" t="e">
        <f>IF(#REF!="","",#REF!)</f>
        <v>#REF!</v>
      </c>
      <c r="DH34" s="658"/>
      <c r="DI34" s="218"/>
      <c r="DJ34" s="186"/>
      <c r="DK34" s="186"/>
      <c r="DL34" s="186"/>
      <c r="DM34" s="186"/>
      <c r="DN34" s="186"/>
      <c r="DO34" s="186"/>
    </row>
    <row r="35" spans="1:119" ht="32.25" customHeight="1" x14ac:dyDescent="0.15">
      <c r="A35" s="187"/>
      <c r="B35" s="213"/>
      <c r="C35" s="656" t="e">
        <f>IF(E35="","",C34+1)</f>
        <v>#REF!</v>
      </c>
      <c r="D35" s="656"/>
      <c r="E35" s="657" t="e">
        <f>IF(#REF!="","",#REF!)</f>
        <v>#REF!</v>
      </c>
      <c r="F35" s="657"/>
      <c r="G35" s="657"/>
      <c r="H35" s="657"/>
      <c r="I35" s="657"/>
      <c r="J35" s="657"/>
      <c r="K35" s="657"/>
      <c r="L35" s="657"/>
      <c r="M35" s="657"/>
      <c r="N35" s="657"/>
      <c r="O35" s="657"/>
      <c r="P35" s="657"/>
      <c r="Q35" s="657"/>
      <c r="R35" s="657"/>
      <c r="S35" s="657"/>
      <c r="T35" s="214"/>
      <c r="U35" s="656" t="e">
        <f>IF(W35="","",U34+1)</f>
        <v>#REF!</v>
      </c>
      <c r="V35" s="656"/>
      <c r="W35" s="657" t="e">
        <f>IF(#REF!="","",#REF!)</f>
        <v>#REF!</v>
      </c>
      <c r="X35" s="657"/>
      <c r="Y35" s="657"/>
      <c r="Z35" s="657"/>
      <c r="AA35" s="657"/>
      <c r="AB35" s="657"/>
      <c r="AC35" s="657"/>
      <c r="AD35" s="657"/>
      <c r="AE35" s="657"/>
      <c r="AF35" s="657"/>
      <c r="AG35" s="657"/>
      <c r="AH35" s="657"/>
      <c r="AI35" s="657"/>
      <c r="AJ35" s="657"/>
      <c r="AK35" s="657"/>
      <c r="AL35" s="214"/>
      <c r="AM35" s="656" t="e">
        <f t="shared" ref="AM35:AM43" si="0">IF(AO35="","",AM34+1)</f>
        <v>#REF!</v>
      </c>
      <c r="AN35" s="656"/>
      <c r="AO35" s="657" t="e">
        <f>IF(#REF!="","",#REF!)</f>
        <v>#REF!</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t="e">
        <f t="shared" ref="BW35:BW43" si="2">IF(BY35="","",BW34+1)</f>
        <v>#REF!</v>
      </c>
      <c r="BX35" s="656"/>
      <c r="BY35" s="657" t="e">
        <f>IF(#REF!="","",#REF!)</f>
        <v>#REF!</v>
      </c>
      <c r="BZ35" s="657"/>
      <c r="CA35" s="657"/>
      <c r="CB35" s="657"/>
      <c r="CC35" s="657"/>
      <c r="CD35" s="657"/>
      <c r="CE35" s="657"/>
      <c r="CF35" s="657"/>
      <c r="CG35" s="657"/>
      <c r="CH35" s="657"/>
      <c r="CI35" s="657"/>
      <c r="CJ35" s="657"/>
      <c r="CK35" s="657"/>
      <c r="CL35" s="657"/>
      <c r="CM35" s="657"/>
      <c r="CN35" s="214"/>
      <c r="CO35" s="656" t="e">
        <f t="shared" ref="CO35:CO43" si="3">IF(CQ35="","",CO34+1)</f>
        <v>#REF!</v>
      </c>
      <c r="CP35" s="656"/>
      <c r="CQ35" s="657" t="e">
        <f>IF(#REF!="","",#REF!)</f>
        <v>#REF!</v>
      </c>
      <c r="CR35" s="657"/>
      <c r="CS35" s="657"/>
      <c r="CT35" s="657"/>
      <c r="CU35" s="657"/>
      <c r="CV35" s="657"/>
      <c r="CW35" s="657"/>
      <c r="CX35" s="657"/>
      <c r="CY35" s="657"/>
      <c r="CZ35" s="657"/>
      <c r="DA35" s="657"/>
      <c r="DB35" s="657"/>
      <c r="DC35" s="657"/>
      <c r="DD35" s="657"/>
      <c r="DE35" s="657"/>
      <c r="DF35" s="211"/>
      <c r="DG35" s="658" t="e">
        <f>IF(#REF!="","",#REF!)</f>
        <v>#REF!</v>
      </c>
      <c r="DH35" s="658"/>
      <c r="DI35" s="218"/>
      <c r="DJ35" s="186"/>
      <c r="DK35" s="186"/>
      <c r="DL35" s="186"/>
      <c r="DM35" s="186"/>
      <c r="DN35" s="186"/>
      <c r="DO35" s="186"/>
    </row>
    <row r="36" spans="1:119" ht="32.25" customHeight="1" x14ac:dyDescent="0.15">
      <c r="A36" s="187"/>
      <c r="B36" s="213"/>
      <c r="C36" s="656" t="e">
        <f>IF(E36="","",C35+1)</f>
        <v>#REF!</v>
      </c>
      <c r="D36" s="656"/>
      <c r="E36" s="657" t="e">
        <f>IF(#REF!="","",#REF!)</f>
        <v>#REF!</v>
      </c>
      <c r="F36" s="657"/>
      <c r="G36" s="657"/>
      <c r="H36" s="657"/>
      <c r="I36" s="657"/>
      <c r="J36" s="657"/>
      <c r="K36" s="657"/>
      <c r="L36" s="657"/>
      <c r="M36" s="657"/>
      <c r="N36" s="657"/>
      <c r="O36" s="657"/>
      <c r="P36" s="657"/>
      <c r="Q36" s="657"/>
      <c r="R36" s="657"/>
      <c r="S36" s="657"/>
      <c r="T36" s="214"/>
      <c r="U36" s="656" t="e">
        <f t="shared" ref="U36:U43" si="4">IF(W36="","",U35+1)</f>
        <v>#REF!</v>
      </c>
      <c r="V36" s="656"/>
      <c r="W36" s="657" t="e">
        <f>IF(#REF!="","",#REF!)</f>
        <v>#REF!</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e">
        <f t="shared" si="2"/>
        <v>#REF!</v>
      </c>
      <c r="BX36" s="656"/>
      <c r="BY36" s="657" t="e">
        <f>IF(#REF!="","",#REF!)</f>
        <v>#REF!</v>
      </c>
      <c r="BZ36" s="657"/>
      <c r="CA36" s="657"/>
      <c r="CB36" s="657"/>
      <c r="CC36" s="657"/>
      <c r="CD36" s="657"/>
      <c r="CE36" s="657"/>
      <c r="CF36" s="657"/>
      <c r="CG36" s="657"/>
      <c r="CH36" s="657"/>
      <c r="CI36" s="657"/>
      <c r="CJ36" s="657"/>
      <c r="CK36" s="657"/>
      <c r="CL36" s="657"/>
      <c r="CM36" s="657"/>
      <c r="CN36" s="214"/>
      <c r="CO36" s="656" t="e">
        <f t="shared" si="3"/>
        <v>#REF!</v>
      </c>
      <c r="CP36" s="656"/>
      <c r="CQ36" s="657" t="e">
        <f>IF(#REF!="","",#REF!)</f>
        <v>#REF!</v>
      </c>
      <c r="CR36" s="657"/>
      <c r="CS36" s="657"/>
      <c r="CT36" s="657"/>
      <c r="CU36" s="657"/>
      <c r="CV36" s="657"/>
      <c r="CW36" s="657"/>
      <c r="CX36" s="657"/>
      <c r="CY36" s="657"/>
      <c r="CZ36" s="657"/>
      <c r="DA36" s="657"/>
      <c r="DB36" s="657"/>
      <c r="DC36" s="657"/>
      <c r="DD36" s="657"/>
      <c r="DE36" s="657"/>
      <c r="DF36" s="211"/>
      <c r="DG36" s="658" t="e">
        <f>IF(#REF!="","",#REF!)</f>
        <v>#REF!</v>
      </c>
      <c r="DH36" s="658"/>
      <c r="DI36" s="218"/>
      <c r="DJ36" s="186"/>
      <c r="DK36" s="186"/>
      <c r="DL36" s="186"/>
      <c r="DM36" s="186"/>
      <c r="DN36" s="186"/>
      <c r="DO36" s="186"/>
    </row>
    <row r="37" spans="1:119" ht="32.25" customHeight="1" x14ac:dyDescent="0.15">
      <c r="A37" s="187"/>
      <c r="B37" s="213"/>
      <c r="C37" s="656" t="e">
        <f>IF(E37="","",C36+1)</f>
        <v>#REF!</v>
      </c>
      <c r="D37" s="656"/>
      <c r="E37" s="657" t="e">
        <f>IF(#REF!="","",#REF!)</f>
        <v>#REF!</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e">
        <f t="shared" si="2"/>
        <v>#REF!</v>
      </c>
      <c r="BX37" s="656"/>
      <c r="BY37" s="657" t="e">
        <f>IF(#REF!="","",#REF!)</f>
        <v>#REF!</v>
      </c>
      <c r="BZ37" s="657"/>
      <c r="CA37" s="657"/>
      <c r="CB37" s="657"/>
      <c r="CC37" s="657"/>
      <c r="CD37" s="657"/>
      <c r="CE37" s="657"/>
      <c r="CF37" s="657"/>
      <c r="CG37" s="657"/>
      <c r="CH37" s="657"/>
      <c r="CI37" s="657"/>
      <c r="CJ37" s="657"/>
      <c r="CK37" s="657"/>
      <c r="CL37" s="657"/>
      <c r="CM37" s="657"/>
      <c r="CN37" s="214"/>
      <c r="CO37" s="656" t="e">
        <f t="shared" si="3"/>
        <v>#REF!</v>
      </c>
      <c r="CP37" s="656"/>
      <c r="CQ37" s="657" t="e">
        <f>IF(#REF!="","",#REF!)</f>
        <v>#REF!</v>
      </c>
      <c r="CR37" s="657"/>
      <c r="CS37" s="657"/>
      <c r="CT37" s="657"/>
      <c r="CU37" s="657"/>
      <c r="CV37" s="657"/>
      <c r="CW37" s="657"/>
      <c r="CX37" s="657"/>
      <c r="CY37" s="657"/>
      <c r="CZ37" s="657"/>
      <c r="DA37" s="657"/>
      <c r="DB37" s="657"/>
      <c r="DC37" s="657"/>
      <c r="DD37" s="657"/>
      <c r="DE37" s="657"/>
      <c r="DF37" s="211"/>
      <c r="DG37" s="658" t="e">
        <f>IF(#REF!="","",#REF!)</f>
        <v>#REF!</v>
      </c>
      <c r="DH37" s="658"/>
      <c r="DI37" s="218"/>
      <c r="DJ37" s="186"/>
      <c r="DK37" s="186"/>
      <c r="DL37" s="186"/>
      <c r="DM37" s="186"/>
      <c r="DN37" s="186"/>
      <c r="DO37" s="186"/>
    </row>
    <row r="38" spans="1:119" ht="32.25" customHeight="1" x14ac:dyDescent="0.15">
      <c r="A38" s="187"/>
      <c r="B38" s="213"/>
      <c r="C38" s="656" t="e">
        <f t="shared" ref="C38:C43" si="5">IF(E38="","",C37+1)</f>
        <v>#REF!</v>
      </c>
      <c r="D38" s="656"/>
      <c r="E38" s="657" t="e">
        <f>IF(#REF!="","",#REF!)</f>
        <v>#REF!</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e">
        <f t="shared" si="2"/>
        <v>#REF!</v>
      </c>
      <c r="BX38" s="656"/>
      <c r="BY38" s="657" t="e">
        <f>IF(#REF!="","",#REF!)</f>
        <v>#REF!</v>
      </c>
      <c r="BZ38" s="657"/>
      <c r="CA38" s="657"/>
      <c r="CB38" s="657"/>
      <c r="CC38" s="657"/>
      <c r="CD38" s="657"/>
      <c r="CE38" s="657"/>
      <c r="CF38" s="657"/>
      <c r="CG38" s="657"/>
      <c r="CH38" s="657"/>
      <c r="CI38" s="657"/>
      <c r="CJ38" s="657"/>
      <c r="CK38" s="657"/>
      <c r="CL38" s="657"/>
      <c r="CM38" s="657"/>
      <c r="CN38" s="214"/>
      <c r="CO38" s="656" t="e">
        <f t="shared" si="3"/>
        <v>#REF!</v>
      </c>
      <c r="CP38" s="656"/>
      <c r="CQ38" s="657" t="e">
        <f>IF(#REF!="","",#REF!)</f>
        <v>#REF!</v>
      </c>
      <c r="CR38" s="657"/>
      <c r="CS38" s="657"/>
      <c r="CT38" s="657"/>
      <c r="CU38" s="657"/>
      <c r="CV38" s="657"/>
      <c r="CW38" s="657"/>
      <c r="CX38" s="657"/>
      <c r="CY38" s="657"/>
      <c r="CZ38" s="657"/>
      <c r="DA38" s="657"/>
      <c r="DB38" s="657"/>
      <c r="DC38" s="657"/>
      <c r="DD38" s="657"/>
      <c r="DE38" s="657"/>
      <c r="DF38" s="211"/>
      <c r="DG38" s="658" t="e">
        <f>IF(#REF!="","",#REF!)</f>
        <v>#REF!</v>
      </c>
      <c r="DH38" s="658"/>
      <c r="DI38" s="218"/>
      <c r="DJ38" s="186"/>
      <c r="DK38" s="186"/>
      <c r="DL38" s="186"/>
      <c r="DM38" s="186"/>
      <c r="DN38" s="186"/>
      <c r="DO38" s="186"/>
    </row>
    <row r="39" spans="1:119" ht="32.25" customHeight="1" x14ac:dyDescent="0.15">
      <c r="A39" s="187"/>
      <c r="B39" s="213"/>
      <c r="C39" s="656" t="e">
        <f t="shared" si="5"/>
        <v>#REF!</v>
      </c>
      <c r="D39" s="656"/>
      <c r="E39" s="657" t="e">
        <f>IF(#REF!="","",#REF!)</f>
        <v>#REF!</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e">
        <f t="shared" si="2"/>
        <v>#REF!</v>
      </c>
      <c r="BX39" s="656"/>
      <c r="BY39" s="657" t="e">
        <f>IF(#REF!="","",#REF!)</f>
        <v>#REF!</v>
      </c>
      <c r="BZ39" s="657"/>
      <c r="CA39" s="657"/>
      <c r="CB39" s="657"/>
      <c r="CC39" s="657"/>
      <c r="CD39" s="657"/>
      <c r="CE39" s="657"/>
      <c r="CF39" s="657"/>
      <c r="CG39" s="657"/>
      <c r="CH39" s="657"/>
      <c r="CI39" s="657"/>
      <c r="CJ39" s="657"/>
      <c r="CK39" s="657"/>
      <c r="CL39" s="657"/>
      <c r="CM39" s="657"/>
      <c r="CN39" s="214"/>
      <c r="CO39" s="656" t="e">
        <f t="shared" si="3"/>
        <v>#REF!</v>
      </c>
      <c r="CP39" s="656"/>
      <c r="CQ39" s="657" t="e">
        <f>IF(#REF!="","",#REF!)</f>
        <v>#REF!</v>
      </c>
      <c r="CR39" s="657"/>
      <c r="CS39" s="657"/>
      <c r="CT39" s="657"/>
      <c r="CU39" s="657"/>
      <c r="CV39" s="657"/>
      <c r="CW39" s="657"/>
      <c r="CX39" s="657"/>
      <c r="CY39" s="657"/>
      <c r="CZ39" s="657"/>
      <c r="DA39" s="657"/>
      <c r="DB39" s="657"/>
      <c r="DC39" s="657"/>
      <c r="DD39" s="657"/>
      <c r="DE39" s="657"/>
      <c r="DF39" s="211"/>
      <c r="DG39" s="658" t="e">
        <f>IF(#REF!="","",#REF!)</f>
        <v>#REF!</v>
      </c>
      <c r="DH39" s="658"/>
      <c r="DI39" s="218"/>
      <c r="DJ39" s="186"/>
      <c r="DK39" s="186"/>
      <c r="DL39" s="186"/>
      <c r="DM39" s="186"/>
      <c r="DN39" s="186"/>
      <c r="DO39" s="186"/>
    </row>
    <row r="40" spans="1:119" ht="32.25" customHeight="1" x14ac:dyDescent="0.15">
      <c r="A40" s="187"/>
      <c r="B40" s="213"/>
      <c r="C40" s="656" t="e">
        <f t="shared" si="5"/>
        <v>#REF!</v>
      </c>
      <c r="D40" s="656"/>
      <c r="E40" s="657" t="e">
        <f>IF(#REF!="","",#REF!)</f>
        <v>#REF!</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e">
        <f t="shared" si="2"/>
        <v>#REF!</v>
      </c>
      <c r="BX40" s="656"/>
      <c r="BY40" s="657" t="e">
        <f>IF(#REF!="","",#REF!)</f>
        <v>#REF!</v>
      </c>
      <c r="BZ40" s="657"/>
      <c r="CA40" s="657"/>
      <c r="CB40" s="657"/>
      <c r="CC40" s="657"/>
      <c r="CD40" s="657"/>
      <c r="CE40" s="657"/>
      <c r="CF40" s="657"/>
      <c r="CG40" s="657"/>
      <c r="CH40" s="657"/>
      <c r="CI40" s="657"/>
      <c r="CJ40" s="657"/>
      <c r="CK40" s="657"/>
      <c r="CL40" s="657"/>
      <c r="CM40" s="657"/>
      <c r="CN40" s="214"/>
      <c r="CO40" s="656" t="e">
        <f t="shared" si="3"/>
        <v>#REF!</v>
      </c>
      <c r="CP40" s="656"/>
      <c r="CQ40" s="657" t="e">
        <f>IF(#REF!="","",#REF!)</f>
        <v>#REF!</v>
      </c>
      <c r="CR40" s="657"/>
      <c r="CS40" s="657"/>
      <c r="CT40" s="657"/>
      <c r="CU40" s="657"/>
      <c r="CV40" s="657"/>
      <c r="CW40" s="657"/>
      <c r="CX40" s="657"/>
      <c r="CY40" s="657"/>
      <c r="CZ40" s="657"/>
      <c r="DA40" s="657"/>
      <c r="DB40" s="657"/>
      <c r="DC40" s="657"/>
      <c r="DD40" s="657"/>
      <c r="DE40" s="657"/>
      <c r="DF40" s="211"/>
      <c r="DG40" s="658" t="e">
        <f>IF(#REF!="","",#REF!)</f>
        <v>#REF!</v>
      </c>
      <c r="DH40" s="658"/>
      <c r="DI40" s="218"/>
      <c r="DJ40" s="186"/>
      <c r="DK40" s="186"/>
      <c r="DL40" s="186"/>
      <c r="DM40" s="186"/>
      <c r="DN40" s="186"/>
      <c r="DO40" s="186"/>
    </row>
    <row r="41" spans="1:119" ht="32.25" customHeight="1" x14ac:dyDescent="0.15">
      <c r="A41" s="187"/>
      <c r="B41" s="213"/>
      <c r="C41" s="656" t="e">
        <f t="shared" si="5"/>
        <v>#REF!</v>
      </c>
      <c r="D41" s="656"/>
      <c r="E41" s="657" t="e">
        <f>IF(#REF!="","",#REF!)</f>
        <v>#REF!</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e">
        <f t="shared" si="2"/>
        <v>#REF!</v>
      </c>
      <c r="BX41" s="656"/>
      <c r="BY41" s="657" t="e">
        <f>IF(#REF!="","",#REF!)</f>
        <v>#REF!</v>
      </c>
      <c r="BZ41" s="657"/>
      <c r="CA41" s="657"/>
      <c r="CB41" s="657"/>
      <c r="CC41" s="657"/>
      <c r="CD41" s="657"/>
      <c r="CE41" s="657"/>
      <c r="CF41" s="657"/>
      <c r="CG41" s="657"/>
      <c r="CH41" s="657"/>
      <c r="CI41" s="657"/>
      <c r="CJ41" s="657"/>
      <c r="CK41" s="657"/>
      <c r="CL41" s="657"/>
      <c r="CM41" s="657"/>
      <c r="CN41" s="214"/>
      <c r="CO41" s="656" t="e">
        <f t="shared" si="3"/>
        <v>#REF!</v>
      </c>
      <c r="CP41" s="656"/>
      <c r="CQ41" s="657" t="e">
        <f>IF(#REF!="","",#REF!)</f>
        <v>#REF!</v>
      </c>
      <c r="CR41" s="657"/>
      <c r="CS41" s="657"/>
      <c r="CT41" s="657"/>
      <c r="CU41" s="657"/>
      <c r="CV41" s="657"/>
      <c r="CW41" s="657"/>
      <c r="CX41" s="657"/>
      <c r="CY41" s="657"/>
      <c r="CZ41" s="657"/>
      <c r="DA41" s="657"/>
      <c r="DB41" s="657"/>
      <c r="DC41" s="657"/>
      <c r="DD41" s="657"/>
      <c r="DE41" s="657"/>
      <c r="DF41" s="211"/>
      <c r="DG41" s="658" t="e">
        <f>IF(#REF!="","",#REF!)</f>
        <v>#REF!</v>
      </c>
      <c r="DH41" s="658"/>
      <c r="DI41" s="218"/>
      <c r="DJ41" s="186"/>
      <c r="DK41" s="186"/>
      <c r="DL41" s="186"/>
      <c r="DM41" s="186"/>
      <c r="DN41" s="186"/>
      <c r="DO41" s="186"/>
    </row>
    <row r="42" spans="1:119" ht="32.25" customHeight="1" x14ac:dyDescent="0.15">
      <c r="A42" s="186"/>
      <c r="B42" s="213"/>
      <c r="C42" s="656" t="e">
        <f t="shared" si="5"/>
        <v>#REF!</v>
      </c>
      <c r="D42" s="656"/>
      <c r="E42" s="657" t="e">
        <f>IF(#REF!="","",#REF!)</f>
        <v>#REF!</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e">
        <f t="shared" si="2"/>
        <v>#REF!</v>
      </c>
      <c r="BX42" s="656"/>
      <c r="BY42" s="657" t="e">
        <f>IF(#REF!="","",#REF!)</f>
        <v>#REF!</v>
      </c>
      <c r="BZ42" s="657"/>
      <c r="CA42" s="657"/>
      <c r="CB42" s="657"/>
      <c r="CC42" s="657"/>
      <c r="CD42" s="657"/>
      <c r="CE42" s="657"/>
      <c r="CF42" s="657"/>
      <c r="CG42" s="657"/>
      <c r="CH42" s="657"/>
      <c r="CI42" s="657"/>
      <c r="CJ42" s="657"/>
      <c r="CK42" s="657"/>
      <c r="CL42" s="657"/>
      <c r="CM42" s="657"/>
      <c r="CN42" s="214"/>
      <c r="CO42" s="656" t="e">
        <f t="shared" si="3"/>
        <v>#REF!</v>
      </c>
      <c r="CP42" s="656"/>
      <c r="CQ42" s="657" t="e">
        <f>IF(#REF!="","",#REF!)</f>
        <v>#REF!</v>
      </c>
      <c r="CR42" s="657"/>
      <c r="CS42" s="657"/>
      <c r="CT42" s="657"/>
      <c r="CU42" s="657"/>
      <c r="CV42" s="657"/>
      <c r="CW42" s="657"/>
      <c r="CX42" s="657"/>
      <c r="CY42" s="657"/>
      <c r="CZ42" s="657"/>
      <c r="DA42" s="657"/>
      <c r="DB42" s="657"/>
      <c r="DC42" s="657"/>
      <c r="DD42" s="657"/>
      <c r="DE42" s="657"/>
      <c r="DF42" s="211"/>
      <c r="DG42" s="658" t="e">
        <f>IF(#REF!="","",#REF!)</f>
        <v>#REF!</v>
      </c>
      <c r="DH42" s="658"/>
      <c r="DI42" s="218"/>
      <c r="DJ42" s="186"/>
      <c r="DK42" s="186"/>
      <c r="DL42" s="186"/>
      <c r="DM42" s="186"/>
      <c r="DN42" s="186"/>
      <c r="DO42" s="186"/>
    </row>
    <row r="43" spans="1:119" ht="32.25" customHeight="1" x14ac:dyDescent="0.15">
      <c r="A43" s="186"/>
      <c r="B43" s="213"/>
      <c r="C43" s="656" t="e">
        <f t="shared" si="5"/>
        <v>#REF!</v>
      </c>
      <c r="D43" s="656"/>
      <c r="E43" s="657" t="e">
        <f>IF(#REF!="","",#REF!)</f>
        <v>#REF!</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e">
        <f t="shared" si="2"/>
        <v>#REF!</v>
      </c>
      <c r="BX43" s="656"/>
      <c r="BY43" s="657" t="e">
        <f>IF(#REF!="","",#REF!)</f>
        <v>#REF!</v>
      </c>
      <c r="BZ43" s="657"/>
      <c r="CA43" s="657"/>
      <c r="CB43" s="657"/>
      <c r="CC43" s="657"/>
      <c r="CD43" s="657"/>
      <c r="CE43" s="657"/>
      <c r="CF43" s="657"/>
      <c r="CG43" s="657"/>
      <c r="CH43" s="657"/>
      <c r="CI43" s="657"/>
      <c r="CJ43" s="657"/>
      <c r="CK43" s="657"/>
      <c r="CL43" s="657"/>
      <c r="CM43" s="657"/>
      <c r="CN43" s="214"/>
      <c r="CO43" s="656" t="e">
        <f t="shared" si="3"/>
        <v>#REF!</v>
      </c>
      <c r="CP43" s="656"/>
      <c r="CQ43" s="657" t="e">
        <f>IF(#REF!="","",#REF!)</f>
        <v>#REF!</v>
      </c>
      <c r="CR43" s="657"/>
      <c r="CS43" s="657"/>
      <c r="CT43" s="657"/>
      <c r="CU43" s="657"/>
      <c r="CV43" s="657"/>
      <c r="CW43" s="657"/>
      <c r="CX43" s="657"/>
      <c r="CY43" s="657"/>
      <c r="CZ43" s="657"/>
      <c r="DA43" s="657"/>
      <c r="DB43" s="657"/>
      <c r="DC43" s="657"/>
      <c r="DD43" s="657"/>
      <c r="DE43" s="657"/>
      <c r="DF43" s="211"/>
      <c r="DG43" s="658" t="e">
        <f>IF(#REF!="","",#REF!)</f>
        <v>#REF!</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uxJGPZum51uxZe6AQTZKo0e+ocu0NqtfsSZAF6uKSk2SPt3Abn+vQ13wGPS+JSVzmHPG3K5WQe47EcBPUjhepw==" saltValue="c/z84sbIxbCo2hZDeScb6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494</v>
      </c>
      <c r="G33" s="29" t="s">
        <v>495</v>
      </c>
      <c r="H33" s="29" t="s">
        <v>496</v>
      </c>
      <c r="I33" s="29" t="s">
        <v>497</v>
      </c>
      <c r="J33" s="30" t="s">
        <v>498</v>
      </c>
      <c r="K33" s="22"/>
      <c r="L33" s="22"/>
      <c r="M33" s="22"/>
      <c r="N33" s="22"/>
      <c r="O33" s="22"/>
      <c r="P33" s="22"/>
    </row>
    <row r="34" spans="1:16" ht="39" customHeight="1" x14ac:dyDescent="0.15">
      <c r="A34" s="22"/>
      <c r="B34" s="31"/>
      <c r="C34" s="1248" t="s">
        <v>500</v>
      </c>
      <c r="D34" s="1248"/>
      <c r="E34" s="1249"/>
      <c r="F34" s="32">
        <v>5.09</v>
      </c>
      <c r="G34" s="33">
        <v>4.5199999999999996</v>
      </c>
      <c r="H34" s="33">
        <v>5.0199999999999996</v>
      </c>
      <c r="I34" s="33">
        <v>5.27</v>
      </c>
      <c r="J34" s="34">
        <v>5.7</v>
      </c>
      <c r="K34" s="22"/>
      <c r="L34" s="22"/>
      <c r="M34" s="22"/>
      <c r="N34" s="22"/>
      <c r="O34" s="22"/>
      <c r="P34" s="22"/>
    </row>
    <row r="35" spans="1:16" ht="39" customHeight="1" x14ac:dyDescent="0.15">
      <c r="A35" s="22"/>
      <c r="B35" s="35"/>
      <c r="C35" s="1242" t="s">
        <v>501</v>
      </c>
      <c r="D35" s="1243"/>
      <c r="E35" s="1244"/>
      <c r="F35" s="36">
        <v>3.83</v>
      </c>
      <c r="G35" s="37">
        <v>4.12</v>
      </c>
      <c r="H35" s="37">
        <v>3.63</v>
      </c>
      <c r="I35" s="37">
        <v>3.77</v>
      </c>
      <c r="J35" s="38">
        <v>4.3499999999999996</v>
      </c>
      <c r="K35" s="22"/>
      <c r="L35" s="22"/>
      <c r="M35" s="22"/>
      <c r="N35" s="22"/>
      <c r="O35" s="22"/>
      <c r="P35" s="22"/>
    </row>
    <row r="36" spans="1:16" ht="39" customHeight="1" x14ac:dyDescent="0.15">
      <c r="A36" s="22"/>
      <c r="B36" s="35"/>
      <c r="C36" s="1242" t="s">
        <v>502</v>
      </c>
      <c r="D36" s="1243"/>
      <c r="E36" s="1244"/>
      <c r="F36" s="36">
        <v>1.47</v>
      </c>
      <c r="G36" s="37">
        <v>1.86</v>
      </c>
      <c r="H36" s="37">
        <v>3.63</v>
      </c>
      <c r="I36" s="37">
        <v>2.78</v>
      </c>
      <c r="J36" s="38">
        <v>2.86</v>
      </c>
      <c r="K36" s="22"/>
      <c r="L36" s="22"/>
      <c r="M36" s="22"/>
      <c r="N36" s="22"/>
      <c r="O36" s="22"/>
      <c r="P36" s="22"/>
    </row>
    <row r="37" spans="1:16" ht="39" customHeight="1" x14ac:dyDescent="0.15">
      <c r="A37" s="22"/>
      <c r="B37" s="35"/>
      <c r="C37" s="1242" t="s">
        <v>503</v>
      </c>
      <c r="D37" s="1243"/>
      <c r="E37" s="1244"/>
      <c r="F37" s="36" t="s">
        <v>454</v>
      </c>
      <c r="G37" s="37">
        <v>1.72</v>
      </c>
      <c r="H37" s="37">
        <v>1.52</v>
      </c>
      <c r="I37" s="37">
        <v>1.99</v>
      </c>
      <c r="J37" s="38">
        <v>2.04</v>
      </c>
      <c r="K37" s="22"/>
      <c r="L37" s="22"/>
      <c r="M37" s="22"/>
      <c r="N37" s="22"/>
      <c r="O37" s="22"/>
      <c r="P37" s="22"/>
    </row>
    <row r="38" spans="1:16" ht="39" customHeight="1" x14ac:dyDescent="0.15">
      <c r="A38" s="22"/>
      <c r="B38" s="35"/>
      <c r="C38" s="1242" t="s">
        <v>504</v>
      </c>
      <c r="D38" s="1243"/>
      <c r="E38" s="1244"/>
      <c r="F38" s="36">
        <v>0.92</v>
      </c>
      <c r="G38" s="37">
        <v>1.74</v>
      </c>
      <c r="H38" s="37">
        <v>1.65</v>
      </c>
      <c r="I38" s="37">
        <v>1.5</v>
      </c>
      <c r="J38" s="38">
        <v>1.31</v>
      </c>
      <c r="K38" s="22"/>
      <c r="L38" s="22"/>
      <c r="M38" s="22"/>
      <c r="N38" s="22"/>
      <c r="O38" s="22"/>
      <c r="P38" s="22"/>
    </row>
    <row r="39" spans="1:16" ht="39" customHeight="1" x14ac:dyDescent="0.15">
      <c r="A39" s="22"/>
      <c r="B39" s="35"/>
      <c r="C39" s="1242" t="s">
        <v>505</v>
      </c>
      <c r="D39" s="1243"/>
      <c r="E39" s="1244"/>
      <c r="F39" s="36">
        <v>0.09</v>
      </c>
      <c r="G39" s="37">
        <v>0.11</v>
      </c>
      <c r="H39" s="37">
        <v>0.1</v>
      </c>
      <c r="I39" s="37">
        <v>0.1</v>
      </c>
      <c r="J39" s="38">
        <v>0.1</v>
      </c>
      <c r="K39" s="22"/>
      <c r="L39" s="22"/>
      <c r="M39" s="22"/>
      <c r="N39" s="22"/>
      <c r="O39" s="22"/>
      <c r="P39" s="22"/>
    </row>
    <row r="40" spans="1:16" ht="39" customHeight="1" x14ac:dyDescent="0.15">
      <c r="A40" s="22"/>
      <c r="B40" s="35"/>
      <c r="C40" s="1242" t="s">
        <v>506</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507</v>
      </c>
      <c r="D42" s="1243"/>
      <c r="E42" s="1244"/>
      <c r="F42" s="36" t="s">
        <v>454</v>
      </c>
      <c r="G42" s="37" t="s">
        <v>454</v>
      </c>
      <c r="H42" s="37" t="s">
        <v>454</v>
      </c>
      <c r="I42" s="37" t="s">
        <v>454</v>
      </c>
      <c r="J42" s="38" t="s">
        <v>454</v>
      </c>
      <c r="K42" s="22"/>
      <c r="L42" s="22"/>
      <c r="M42" s="22"/>
      <c r="N42" s="22"/>
      <c r="O42" s="22"/>
      <c r="P42" s="22"/>
    </row>
    <row r="43" spans="1:16" ht="39" customHeight="1" thickBot="1" x14ac:dyDescent="0.2">
      <c r="A43" s="22"/>
      <c r="B43" s="40"/>
      <c r="C43" s="1245" t="s">
        <v>508</v>
      </c>
      <c r="D43" s="1246"/>
      <c r="E43" s="1247"/>
      <c r="F43" s="41">
        <v>6.8</v>
      </c>
      <c r="G43" s="42">
        <v>0</v>
      </c>
      <c r="H43" s="42">
        <v>0</v>
      </c>
      <c r="I43" s="42" t="s">
        <v>454</v>
      </c>
      <c r="J43" s="43" t="s">
        <v>454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d7ZOExW/tE+IdoXk2t/ie5IuzCAraSimV2rnwwplNlxKTXsRLoyVmrGOwyxGZJW3cgZzSPxCdfkzWgBS/nJEg==" saltValue="pgk52DFKCPUkZD6FoOmS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494</v>
      </c>
      <c r="L44" s="56" t="s">
        <v>495</v>
      </c>
      <c r="M44" s="56" t="s">
        <v>496</v>
      </c>
      <c r="N44" s="56" t="s">
        <v>497</v>
      </c>
      <c r="O44" s="57" t="s">
        <v>498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2962</v>
      </c>
      <c r="L45" s="60">
        <v>2773</v>
      </c>
      <c r="M45" s="60">
        <v>2834</v>
      </c>
      <c r="N45" s="60">
        <v>2689</v>
      </c>
      <c r="O45" s="61">
        <v>2649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454</v>
      </c>
      <c r="L46" s="64" t="s">
        <v>454</v>
      </c>
      <c r="M46" s="64" t="s">
        <v>454</v>
      </c>
      <c r="N46" s="64" t="s">
        <v>454</v>
      </c>
      <c r="O46" s="65" t="s">
        <v>454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454</v>
      </c>
      <c r="L47" s="64" t="s">
        <v>454</v>
      </c>
      <c r="M47" s="64" t="s">
        <v>454</v>
      </c>
      <c r="N47" s="64" t="s">
        <v>454</v>
      </c>
      <c r="O47" s="65" t="s">
        <v>454</v>
      </c>
      <c r="P47" s="48"/>
      <c r="Q47" s="48"/>
      <c r="R47" s="48"/>
      <c r="S47" s="48"/>
      <c r="T47" s="48"/>
      <c r="U47" s="48"/>
    </row>
    <row r="48" spans="1:21" ht="30.75" customHeight="1" x14ac:dyDescent="0.15">
      <c r="A48" s="48"/>
      <c r="B48" s="1252"/>
      <c r="C48" s="1253"/>
      <c r="D48" s="62"/>
      <c r="E48" s="1258" t="s">
        <v>15</v>
      </c>
      <c r="F48" s="1258"/>
      <c r="G48" s="1258"/>
      <c r="H48" s="1258"/>
      <c r="I48" s="1258"/>
      <c r="J48" s="1259"/>
      <c r="K48" s="63">
        <v>835</v>
      </c>
      <c r="L48" s="64">
        <v>723</v>
      </c>
      <c r="M48" s="64">
        <v>707</v>
      </c>
      <c r="N48" s="64">
        <v>702</v>
      </c>
      <c r="O48" s="65">
        <v>641</v>
      </c>
      <c r="P48" s="48"/>
      <c r="Q48" s="48"/>
      <c r="R48" s="48"/>
      <c r="S48" s="48"/>
      <c r="T48" s="48"/>
      <c r="U48" s="48"/>
    </row>
    <row r="49" spans="1:21" ht="30.75" customHeight="1" x14ac:dyDescent="0.15">
      <c r="A49" s="48"/>
      <c r="B49" s="1252"/>
      <c r="C49" s="1253"/>
      <c r="D49" s="62"/>
      <c r="E49" s="1258" t="s">
        <v>16</v>
      </c>
      <c r="F49" s="1258"/>
      <c r="G49" s="1258"/>
      <c r="H49" s="1258"/>
      <c r="I49" s="1258"/>
      <c r="J49" s="1259"/>
      <c r="K49" s="63">
        <v>30</v>
      </c>
      <c r="L49" s="64">
        <v>13</v>
      </c>
      <c r="M49" s="64" t="s">
        <v>454</v>
      </c>
      <c r="N49" s="64" t="s">
        <v>454</v>
      </c>
      <c r="O49" s="65" t="s">
        <v>454</v>
      </c>
      <c r="P49" s="48"/>
      <c r="Q49" s="48"/>
      <c r="R49" s="48"/>
      <c r="S49" s="48"/>
      <c r="T49" s="48"/>
      <c r="U49" s="48"/>
    </row>
    <row r="50" spans="1:21" ht="30.75" customHeight="1" x14ac:dyDescent="0.15">
      <c r="A50" s="48"/>
      <c r="B50" s="1252"/>
      <c r="C50" s="1253"/>
      <c r="D50" s="62"/>
      <c r="E50" s="1258" t="s">
        <v>17</v>
      </c>
      <c r="F50" s="1258"/>
      <c r="G50" s="1258"/>
      <c r="H50" s="1258"/>
      <c r="I50" s="1258"/>
      <c r="J50" s="1259"/>
      <c r="K50" s="63">
        <v>38</v>
      </c>
      <c r="L50" s="64">
        <v>28</v>
      </c>
      <c r="M50" s="64">
        <v>22</v>
      </c>
      <c r="N50" s="64">
        <v>10</v>
      </c>
      <c r="O50" s="65">
        <v>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454</v>
      </c>
      <c r="L51" s="64" t="s">
        <v>454</v>
      </c>
      <c r="M51" s="64" t="s">
        <v>454</v>
      </c>
      <c r="N51" s="64" t="s">
        <v>454</v>
      </c>
      <c r="O51" s="65" t="s">
        <v>454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2784</v>
      </c>
      <c r="L52" s="64">
        <v>2703</v>
      </c>
      <c r="M52" s="64">
        <v>2735</v>
      </c>
      <c r="N52" s="64">
        <v>2720</v>
      </c>
      <c r="O52" s="65">
        <v>2602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1081</v>
      </c>
      <c r="L53" s="69">
        <v>834</v>
      </c>
      <c r="M53" s="69">
        <v>828</v>
      </c>
      <c r="N53" s="69">
        <v>681</v>
      </c>
      <c r="O53" s="70">
        <v>695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509</v>
      </c>
      <c r="P55" s="48"/>
      <c r="Q55" s="48"/>
      <c r="R55" s="48"/>
      <c r="S55" s="48"/>
      <c r="T55" s="48"/>
      <c r="U55" s="48"/>
    </row>
    <row r="56" spans="1:21" ht="31.5" customHeight="1" thickBot="1" x14ac:dyDescent="0.2">
      <c r="A56" s="48"/>
      <c r="B56" s="76"/>
      <c r="C56" s="77"/>
      <c r="D56" s="77"/>
      <c r="E56" s="78"/>
      <c r="F56" s="78"/>
      <c r="G56" s="78"/>
      <c r="H56" s="78"/>
      <c r="I56" s="78"/>
      <c r="J56" s="79" t="s">
        <v>2</v>
      </c>
      <c r="K56" s="80" t="s">
        <v>510</v>
      </c>
      <c r="L56" s="81" t="s">
        <v>511</v>
      </c>
      <c r="M56" s="81" t="s">
        <v>512</v>
      </c>
      <c r="N56" s="81" t="s">
        <v>513</v>
      </c>
      <c r="O56" s="82" t="s">
        <v>514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h+t3awc0FxAABZRy4YqnMARsNfbyH2Z8EYAPAqcnc5Fm9f7uBlWJa8qiYmpg5pVOCHpQ/Mg53Ykd/4CzAxrGA==" saltValue="6Adpm83kj7bTNFa0OxTz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494</v>
      </c>
      <c r="J40" s="100" t="s">
        <v>495</v>
      </c>
      <c r="K40" s="100" t="s">
        <v>496</v>
      </c>
      <c r="L40" s="100" t="s">
        <v>497</v>
      </c>
      <c r="M40" s="101" t="s">
        <v>498</v>
      </c>
    </row>
    <row r="41" spans="2:13" ht="27.75" customHeight="1" x14ac:dyDescent="0.15">
      <c r="B41" s="1276" t="s">
        <v>30</v>
      </c>
      <c r="C41" s="1277"/>
      <c r="D41" s="102"/>
      <c r="E41" s="1282" t="s">
        <v>31</v>
      </c>
      <c r="F41" s="1282"/>
      <c r="G41" s="1282"/>
      <c r="H41" s="1283"/>
      <c r="I41" s="103">
        <v>23038</v>
      </c>
      <c r="J41" s="104">
        <v>22739</v>
      </c>
      <c r="K41" s="104">
        <v>21917</v>
      </c>
      <c r="L41" s="104">
        <v>21710</v>
      </c>
      <c r="M41" s="105">
        <v>23854</v>
      </c>
    </row>
    <row r="42" spans="2:13" ht="27.75" customHeight="1" x14ac:dyDescent="0.15">
      <c r="B42" s="1278"/>
      <c r="C42" s="1279"/>
      <c r="D42" s="106"/>
      <c r="E42" s="1284" t="s">
        <v>32</v>
      </c>
      <c r="F42" s="1284"/>
      <c r="G42" s="1284"/>
      <c r="H42" s="1285"/>
      <c r="I42" s="107">
        <v>69</v>
      </c>
      <c r="J42" s="108">
        <v>43</v>
      </c>
      <c r="K42" s="108">
        <v>24</v>
      </c>
      <c r="L42" s="108">
        <v>17</v>
      </c>
      <c r="M42" s="109">
        <v>11</v>
      </c>
    </row>
    <row r="43" spans="2:13" ht="27.75" customHeight="1" x14ac:dyDescent="0.15">
      <c r="B43" s="1278"/>
      <c r="C43" s="1279"/>
      <c r="D43" s="106"/>
      <c r="E43" s="1284" t="s">
        <v>33</v>
      </c>
      <c r="F43" s="1284"/>
      <c r="G43" s="1284"/>
      <c r="H43" s="1285"/>
      <c r="I43" s="107">
        <v>7444</v>
      </c>
      <c r="J43" s="108">
        <v>7149</v>
      </c>
      <c r="K43" s="108">
        <v>6617</v>
      </c>
      <c r="L43" s="108">
        <v>6202</v>
      </c>
      <c r="M43" s="109">
        <v>6070</v>
      </c>
    </row>
    <row r="44" spans="2:13" ht="27.75" customHeight="1" x14ac:dyDescent="0.15">
      <c r="B44" s="1278"/>
      <c r="C44" s="1279"/>
      <c r="D44" s="106"/>
      <c r="E44" s="1284" t="s">
        <v>34</v>
      </c>
      <c r="F44" s="1284"/>
      <c r="G44" s="1284"/>
      <c r="H44" s="1285"/>
      <c r="I44" s="107">
        <v>8</v>
      </c>
      <c r="J44" s="108" t="s">
        <v>454</v>
      </c>
      <c r="K44" s="108" t="s">
        <v>454</v>
      </c>
      <c r="L44" s="108" t="s">
        <v>454</v>
      </c>
      <c r="M44" s="109" t="s">
        <v>454</v>
      </c>
    </row>
    <row r="45" spans="2:13" ht="27.75" customHeight="1" x14ac:dyDescent="0.15">
      <c r="B45" s="1278"/>
      <c r="C45" s="1279"/>
      <c r="D45" s="106"/>
      <c r="E45" s="1284" t="s">
        <v>35</v>
      </c>
      <c r="F45" s="1284"/>
      <c r="G45" s="1284"/>
      <c r="H45" s="1285"/>
      <c r="I45" s="107">
        <v>3512</v>
      </c>
      <c r="J45" s="108">
        <v>3412</v>
      </c>
      <c r="K45" s="108">
        <v>3375</v>
      </c>
      <c r="L45" s="108">
        <v>3218</v>
      </c>
      <c r="M45" s="109">
        <v>3188</v>
      </c>
    </row>
    <row r="46" spans="2:13" ht="27.75" customHeight="1" x14ac:dyDescent="0.15">
      <c r="B46" s="1278"/>
      <c r="C46" s="1279"/>
      <c r="D46" s="110"/>
      <c r="E46" s="1284" t="s">
        <v>36</v>
      </c>
      <c r="F46" s="1284"/>
      <c r="G46" s="1284"/>
      <c r="H46" s="1285"/>
      <c r="I46" s="107" t="s">
        <v>454</v>
      </c>
      <c r="J46" s="108" t="s">
        <v>454</v>
      </c>
      <c r="K46" s="108" t="s">
        <v>454</v>
      </c>
      <c r="L46" s="108" t="s">
        <v>454</v>
      </c>
      <c r="M46" s="109" t="s">
        <v>454</v>
      </c>
    </row>
    <row r="47" spans="2:13" ht="27.75" customHeight="1" x14ac:dyDescent="0.15">
      <c r="B47" s="1278"/>
      <c r="C47" s="1279"/>
      <c r="D47" s="111"/>
      <c r="E47" s="1286" t="s">
        <v>37</v>
      </c>
      <c r="F47" s="1287"/>
      <c r="G47" s="1287"/>
      <c r="H47" s="1288"/>
      <c r="I47" s="107" t="s">
        <v>454</v>
      </c>
      <c r="J47" s="108" t="s">
        <v>454</v>
      </c>
      <c r="K47" s="108" t="s">
        <v>454</v>
      </c>
      <c r="L47" s="108" t="s">
        <v>454</v>
      </c>
      <c r="M47" s="109" t="s">
        <v>454</v>
      </c>
    </row>
    <row r="48" spans="2:13" ht="27.75" customHeight="1" x14ac:dyDescent="0.15">
      <c r="B48" s="1278"/>
      <c r="C48" s="1279"/>
      <c r="D48" s="106"/>
      <c r="E48" s="1284" t="s">
        <v>38</v>
      </c>
      <c r="F48" s="1284"/>
      <c r="G48" s="1284"/>
      <c r="H48" s="1285"/>
      <c r="I48" s="107" t="s">
        <v>454</v>
      </c>
      <c r="J48" s="108" t="s">
        <v>454</v>
      </c>
      <c r="K48" s="108" t="s">
        <v>454</v>
      </c>
      <c r="L48" s="108" t="s">
        <v>454</v>
      </c>
      <c r="M48" s="109" t="s">
        <v>454</v>
      </c>
    </row>
    <row r="49" spans="2:13" ht="27.75" customHeight="1" x14ac:dyDescent="0.15">
      <c r="B49" s="1280"/>
      <c r="C49" s="1281"/>
      <c r="D49" s="106"/>
      <c r="E49" s="1284" t="s">
        <v>39</v>
      </c>
      <c r="F49" s="1284"/>
      <c r="G49" s="1284"/>
      <c r="H49" s="1285"/>
      <c r="I49" s="107" t="s">
        <v>454</v>
      </c>
      <c r="J49" s="108" t="s">
        <v>454</v>
      </c>
      <c r="K49" s="108" t="s">
        <v>454</v>
      </c>
      <c r="L49" s="108" t="s">
        <v>454</v>
      </c>
      <c r="M49" s="109" t="s">
        <v>454</v>
      </c>
    </row>
    <row r="50" spans="2:13" ht="27.75" customHeight="1" x14ac:dyDescent="0.15">
      <c r="B50" s="1289" t="s">
        <v>40</v>
      </c>
      <c r="C50" s="1290"/>
      <c r="D50" s="112"/>
      <c r="E50" s="1284" t="s">
        <v>41</v>
      </c>
      <c r="F50" s="1284"/>
      <c r="G50" s="1284"/>
      <c r="H50" s="1285"/>
      <c r="I50" s="107">
        <v>4511</v>
      </c>
      <c r="J50" s="108">
        <v>4694</v>
      </c>
      <c r="K50" s="108">
        <v>4618</v>
      </c>
      <c r="L50" s="108">
        <v>5284</v>
      </c>
      <c r="M50" s="109">
        <v>4876</v>
      </c>
    </row>
    <row r="51" spans="2:13" ht="27.75" customHeight="1" x14ac:dyDescent="0.15">
      <c r="B51" s="1278"/>
      <c r="C51" s="1279"/>
      <c r="D51" s="106"/>
      <c r="E51" s="1284" t="s">
        <v>42</v>
      </c>
      <c r="F51" s="1284"/>
      <c r="G51" s="1284"/>
      <c r="H51" s="1285"/>
      <c r="I51" s="107">
        <v>1242</v>
      </c>
      <c r="J51" s="108">
        <v>1086</v>
      </c>
      <c r="K51" s="108">
        <v>906</v>
      </c>
      <c r="L51" s="108">
        <v>777</v>
      </c>
      <c r="M51" s="109">
        <v>552</v>
      </c>
    </row>
    <row r="52" spans="2:13" ht="27.75" customHeight="1" x14ac:dyDescent="0.15">
      <c r="B52" s="1280"/>
      <c r="C52" s="1281"/>
      <c r="D52" s="106"/>
      <c r="E52" s="1284" t="s">
        <v>43</v>
      </c>
      <c r="F52" s="1284"/>
      <c r="G52" s="1284"/>
      <c r="H52" s="1285"/>
      <c r="I52" s="107">
        <v>24616</v>
      </c>
      <c r="J52" s="108">
        <v>24449</v>
      </c>
      <c r="K52" s="108">
        <v>24217</v>
      </c>
      <c r="L52" s="108">
        <v>24221</v>
      </c>
      <c r="M52" s="109">
        <v>25153</v>
      </c>
    </row>
    <row r="53" spans="2:13" ht="27.75" customHeight="1" thickBot="1" x14ac:dyDescent="0.2">
      <c r="B53" s="1291" t="s">
        <v>44</v>
      </c>
      <c r="C53" s="1292"/>
      <c r="D53" s="113"/>
      <c r="E53" s="1293" t="s">
        <v>45</v>
      </c>
      <c r="F53" s="1293"/>
      <c r="G53" s="1293"/>
      <c r="H53" s="1294"/>
      <c r="I53" s="114">
        <v>3701</v>
      </c>
      <c r="J53" s="115">
        <v>3114</v>
      </c>
      <c r="K53" s="115">
        <v>2191</v>
      </c>
      <c r="L53" s="115">
        <v>865</v>
      </c>
      <c r="M53" s="116">
        <v>2542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ZJJdGcd3z2GcfLN7mn9H4Aut4MeEIssbjNdwAmbnLO1VkJ/Kxxf/JVjfoSILkQQKkWAQblge6lPsOrEeDR6Qw==" saltValue="pbhDC6a/CDvef4bDGqX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496</v>
      </c>
      <c r="G54" s="125" t="s">
        <v>497</v>
      </c>
      <c r="H54" s="126" t="s">
        <v>498</v>
      </c>
    </row>
    <row r="55" spans="2:8" ht="52.5" customHeight="1" x14ac:dyDescent="0.15">
      <c r="B55" s="127"/>
      <c r="C55" s="1303" t="s">
        <v>48</v>
      </c>
      <c r="D55" s="1303"/>
      <c r="E55" s="1304"/>
      <c r="F55" s="128">
        <v>2003</v>
      </c>
      <c r="G55" s="128">
        <v>2325</v>
      </c>
      <c r="H55" s="129">
        <v>2290</v>
      </c>
    </row>
    <row r="56" spans="2:8" ht="52.5" customHeight="1" x14ac:dyDescent="0.15">
      <c r="B56" s="130"/>
      <c r="C56" s="1305" t="s">
        <v>49</v>
      </c>
      <c r="D56" s="1305"/>
      <c r="E56" s="1306"/>
      <c r="F56" s="131">
        <v>86</v>
      </c>
      <c r="G56" s="131">
        <v>86</v>
      </c>
      <c r="H56" s="132">
        <v>86</v>
      </c>
    </row>
    <row r="57" spans="2:8" ht="53.25" customHeight="1" x14ac:dyDescent="0.15">
      <c r="B57" s="130"/>
      <c r="C57" s="1307" t="s">
        <v>50</v>
      </c>
      <c r="D57" s="1307"/>
      <c r="E57" s="1308"/>
      <c r="F57" s="133">
        <v>4297</v>
      </c>
      <c r="G57" s="133">
        <v>4190</v>
      </c>
      <c r="H57" s="134">
        <v>3659</v>
      </c>
    </row>
    <row r="58" spans="2:8" ht="45.75" customHeight="1" x14ac:dyDescent="0.15">
      <c r="B58" s="135"/>
      <c r="C58" s="1295" t="s">
        <v>586</v>
      </c>
      <c r="D58" s="1296"/>
      <c r="E58" s="1297"/>
      <c r="F58" s="136">
        <v>2353</v>
      </c>
      <c r="G58" s="136">
        <v>2300.4560000000001</v>
      </c>
      <c r="H58" s="137">
        <v>2215.5909999999999</v>
      </c>
    </row>
    <row r="59" spans="2:8" ht="45.75" customHeight="1" x14ac:dyDescent="0.15">
      <c r="B59" s="135"/>
      <c r="C59" s="1295" t="s">
        <v>587</v>
      </c>
      <c r="D59" s="1296"/>
      <c r="E59" s="1297"/>
      <c r="F59" s="136">
        <v>550</v>
      </c>
      <c r="G59" s="136">
        <v>550.12800000000004</v>
      </c>
      <c r="H59" s="137">
        <v>550.87199999999996</v>
      </c>
    </row>
    <row r="60" spans="2:8" ht="45.75" customHeight="1" x14ac:dyDescent="0.15">
      <c r="B60" s="135"/>
      <c r="C60" s="1295" t="s">
        <v>588</v>
      </c>
      <c r="D60" s="1296"/>
      <c r="E60" s="1297"/>
      <c r="F60" s="136">
        <v>993</v>
      </c>
      <c r="G60" s="136">
        <v>952.79100000000005</v>
      </c>
      <c r="H60" s="137">
        <v>495.12200000000001</v>
      </c>
    </row>
    <row r="61" spans="2:8" ht="45.75" customHeight="1" x14ac:dyDescent="0.15">
      <c r="B61" s="135"/>
      <c r="C61" s="1295" t="s">
        <v>589</v>
      </c>
      <c r="D61" s="1296"/>
      <c r="E61" s="1297"/>
      <c r="F61" s="136">
        <v>260</v>
      </c>
      <c r="G61" s="136">
        <v>260.46300000000002</v>
      </c>
      <c r="H61" s="137">
        <v>260.815</v>
      </c>
    </row>
    <row r="62" spans="2:8" ht="45.75" customHeight="1" thickBot="1" x14ac:dyDescent="0.2">
      <c r="B62" s="138"/>
      <c r="C62" s="1298" t="s">
        <v>590</v>
      </c>
      <c r="D62" s="1299"/>
      <c r="E62" s="1300"/>
      <c r="F62" s="139">
        <v>124</v>
      </c>
      <c r="G62" s="139">
        <v>110.896</v>
      </c>
      <c r="H62" s="140">
        <v>109.825</v>
      </c>
    </row>
    <row r="63" spans="2:8" ht="52.5" customHeight="1" thickBot="1" x14ac:dyDescent="0.2">
      <c r="B63" s="141"/>
      <c r="C63" s="1301" t="s">
        <v>51</v>
      </c>
      <c r="D63" s="1301"/>
      <c r="E63" s="1302"/>
      <c r="F63" s="142">
        <v>6386</v>
      </c>
      <c r="G63" s="142">
        <v>6601</v>
      </c>
      <c r="H63" s="143">
        <v>6034</v>
      </c>
    </row>
    <row r="64" spans="2:8" ht="15" customHeight="1" x14ac:dyDescent="0.15"/>
  </sheetData>
  <sheetProtection algorithmName="SHA-512" hashValue="LHrky2E0SLgkAZfEjoJtmbQRTti7oi5k0RN9PJFwfpL0/LCILgXc/fomNlm3j6ksoKxc3BmM8CrFEIOriu/zqg==" saltValue="C5ChI/XuE/H4pyEe9YSy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T11" sqref="BT1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6"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7"/>
      <c r="DG10" s="287"/>
      <c r="DH10" s="287"/>
      <c r="DI10" s="287"/>
      <c r="DJ10" s="287"/>
      <c r="DK10" s="287"/>
      <c r="DL10" s="287"/>
      <c r="DM10" s="287"/>
      <c r="DN10" s="287"/>
      <c r="DO10" s="287"/>
      <c r="DP10" s="287"/>
      <c r="DQ10" s="287"/>
      <c r="DR10" s="287"/>
      <c r="DS10" s="287"/>
      <c r="DT10" s="287"/>
      <c r="DU10" s="287"/>
      <c r="DV10" s="287"/>
      <c r="DW10" s="287"/>
      <c r="EM10" s="286" t="s">
        <v>591</v>
      </c>
    </row>
    <row r="11" spans="1:143" s="286"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7"/>
      <c r="DG12" s="287"/>
      <c r="DH12" s="287"/>
      <c r="DI12" s="287"/>
      <c r="DJ12" s="287"/>
      <c r="DK12" s="287"/>
      <c r="DL12" s="287"/>
      <c r="DM12" s="287"/>
      <c r="DN12" s="287"/>
      <c r="DO12" s="287"/>
      <c r="DP12" s="287"/>
      <c r="DQ12" s="287"/>
      <c r="DR12" s="287"/>
      <c r="DS12" s="287"/>
      <c r="DT12" s="287"/>
      <c r="DU12" s="287"/>
      <c r="DV12" s="287"/>
      <c r="DW12" s="287"/>
      <c r="EM12" s="286" t="s">
        <v>591</v>
      </c>
    </row>
    <row r="13" spans="1:143" s="286"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494</v>
      </c>
      <c r="BQ50" s="1314"/>
      <c r="BR50" s="1314"/>
      <c r="BS50" s="1314"/>
      <c r="BT50" s="1314"/>
      <c r="BU50" s="1314"/>
      <c r="BV50" s="1314"/>
      <c r="BW50" s="1314"/>
      <c r="BX50" s="1314" t="s">
        <v>495</v>
      </c>
      <c r="BY50" s="1314"/>
      <c r="BZ50" s="1314"/>
      <c r="CA50" s="1314"/>
      <c r="CB50" s="1314"/>
      <c r="CC50" s="1314"/>
      <c r="CD50" s="1314"/>
      <c r="CE50" s="1314"/>
      <c r="CF50" s="1314" t="s">
        <v>496</v>
      </c>
      <c r="CG50" s="1314"/>
      <c r="CH50" s="1314"/>
      <c r="CI50" s="1314"/>
      <c r="CJ50" s="1314"/>
      <c r="CK50" s="1314"/>
      <c r="CL50" s="1314"/>
      <c r="CM50" s="1314"/>
      <c r="CN50" s="1314" t="s">
        <v>497</v>
      </c>
      <c r="CO50" s="1314"/>
      <c r="CP50" s="1314"/>
      <c r="CQ50" s="1314"/>
      <c r="CR50" s="1314"/>
      <c r="CS50" s="1314"/>
      <c r="CT50" s="1314"/>
      <c r="CU50" s="1314"/>
      <c r="CV50" s="1314" t="s">
        <v>498</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596</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09">
        <v>34.200000000000003</v>
      </c>
      <c r="BQ51" s="1309"/>
      <c r="BR51" s="1309"/>
      <c r="BS51" s="1309"/>
      <c r="BT51" s="1309"/>
      <c r="BU51" s="1309"/>
      <c r="BV51" s="1309"/>
      <c r="BW51" s="1309"/>
      <c r="BX51" s="1309">
        <v>29.9</v>
      </c>
      <c r="BY51" s="1309"/>
      <c r="BZ51" s="1309"/>
      <c r="CA51" s="1309"/>
      <c r="CB51" s="1309"/>
      <c r="CC51" s="1309"/>
      <c r="CD51" s="1309"/>
      <c r="CE51" s="1309"/>
      <c r="CF51" s="1309">
        <v>21.5</v>
      </c>
      <c r="CG51" s="1309"/>
      <c r="CH51" s="1309"/>
      <c r="CI51" s="1309"/>
      <c r="CJ51" s="1309"/>
      <c r="CK51" s="1309"/>
      <c r="CL51" s="1309"/>
      <c r="CM51" s="1309"/>
      <c r="CN51" s="1309">
        <v>8.6</v>
      </c>
      <c r="CO51" s="1309"/>
      <c r="CP51" s="1309"/>
      <c r="CQ51" s="1309"/>
      <c r="CR51" s="1309"/>
      <c r="CS51" s="1309"/>
      <c r="CT51" s="1309"/>
      <c r="CU51" s="1309"/>
      <c r="CV51" s="1309">
        <v>26</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09">
        <v>56.3</v>
      </c>
      <c r="BQ53" s="1309"/>
      <c r="BR53" s="1309"/>
      <c r="BS53" s="1309"/>
      <c r="BT53" s="1309"/>
      <c r="BU53" s="1309"/>
      <c r="BV53" s="1309"/>
      <c r="BW53" s="1309"/>
      <c r="BX53" s="1309">
        <v>57.7</v>
      </c>
      <c r="BY53" s="1309"/>
      <c r="BZ53" s="1309"/>
      <c r="CA53" s="1309"/>
      <c r="CB53" s="1309"/>
      <c r="CC53" s="1309"/>
      <c r="CD53" s="1309"/>
      <c r="CE53" s="1309"/>
      <c r="CF53" s="1309">
        <v>59.6</v>
      </c>
      <c r="CG53" s="1309"/>
      <c r="CH53" s="1309"/>
      <c r="CI53" s="1309"/>
      <c r="CJ53" s="1309"/>
      <c r="CK53" s="1309"/>
      <c r="CL53" s="1309"/>
      <c r="CM53" s="1309"/>
      <c r="CN53" s="1309">
        <v>61.1</v>
      </c>
      <c r="CO53" s="1309"/>
      <c r="CP53" s="1309"/>
      <c r="CQ53" s="1309"/>
      <c r="CR53" s="1309"/>
      <c r="CS53" s="1309"/>
      <c r="CT53" s="1309"/>
      <c r="CU53" s="1309"/>
      <c r="CV53" s="1309">
        <v>61.3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599</v>
      </c>
      <c r="AO55" s="1314"/>
      <c r="AP55" s="1314"/>
      <c r="AQ55" s="1314"/>
      <c r="AR55" s="1314"/>
      <c r="AS55" s="1314"/>
      <c r="AT55" s="1314"/>
      <c r="AU55" s="1314"/>
      <c r="AV55" s="1314"/>
      <c r="AW55" s="1314"/>
      <c r="AX55" s="1314"/>
      <c r="AY55" s="1314"/>
      <c r="AZ55" s="1314"/>
      <c r="BA55" s="1314"/>
      <c r="BB55" s="1312" t="s">
        <v>597</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598</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494</v>
      </c>
      <c r="BQ72" s="1314"/>
      <c r="BR72" s="1314"/>
      <c r="BS72" s="1314"/>
      <c r="BT72" s="1314"/>
      <c r="BU72" s="1314"/>
      <c r="BV72" s="1314"/>
      <c r="BW72" s="1314"/>
      <c r="BX72" s="1314" t="s">
        <v>495</v>
      </c>
      <c r="BY72" s="1314"/>
      <c r="BZ72" s="1314"/>
      <c r="CA72" s="1314"/>
      <c r="CB72" s="1314"/>
      <c r="CC72" s="1314"/>
      <c r="CD72" s="1314"/>
      <c r="CE72" s="1314"/>
      <c r="CF72" s="1314" t="s">
        <v>496</v>
      </c>
      <c r="CG72" s="1314"/>
      <c r="CH72" s="1314"/>
      <c r="CI72" s="1314"/>
      <c r="CJ72" s="1314"/>
      <c r="CK72" s="1314"/>
      <c r="CL72" s="1314"/>
      <c r="CM72" s="1314"/>
      <c r="CN72" s="1314" t="s">
        <v>497</v>
      </c>
      <c r="CO72" s="1314"/>
      <c r="CP72" s="1314"/>
      <c r="CQ72" s="1314"/>
      <c r="CR72" s="1314"/>
      <c r="CS72" s="1314"/>
      <c r="CT72" s="1314"/>
      <c r="CU72" s="1314"/>
      <c r="CV72" s="1314" t="s">
        <v>498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596</v>
      </c>
      <c r="AO73" s="1312"/>
      <c r="AP73" s="1312"/>
      <c r="AQ73" s="1312"/>
      <c r="AR73" s="1312"/>
      <c r="AS73" s="1312"/>
      <c r="AT73" s="1312"/>
      <c r="AU73" s="1312"/>
      <c r="AV73" s="1312"/>
      <c r="AW73" s="1312"/>
      <c r="AX73" s="1312"/>
      <c r="AY73" s="1312"/>
      <c r="AZ73" s="1312"/>
      <c r="BA73" s="1312"/>
      <c r="BB73" s="1312" t="s">
        <v>602</v>
      </c>
      <c r="BC73" s="1312"/>
      <c r="BD73" s="1312"/>
      <c r="BE73" s="1312"/>
      <c r="BF73" s="1312"/>
      <c r="BG73" s="1312"/>
      <c r="BH73" s="1312"/>
      <c r="BI73" s="1312"/>
      <c r="BJ73" s="1312"/>
      <c r="BK73" s="1312"/>
      <c r="BL73" s="1312"/>
      <c r="BM73" s="1312"/>
      <c r="BN73" s="1312"/>
      <c r="BO73" s="1312"/>
      <c r="BP73" s="1309">
        <v>34.200000000000003</v>
      </c>
      <c r="BQ73" s="1309"/>
      <c r="BR73" s="1309"/>
      <c r="BS73" s="1309"/>
      <c r="BT73" s="1309"/>
      <c r="BU73" s="1309"/>
      <c r="BV73" s="1309"/>
      <c r="BW73" s="1309"/>
      <c r="BX73" s="1309">
        <v>29.9</v>
      </c>
      <c r="BY73" s="1309"/>
      <c r="BZ73" s="1309"/>
      <c r="CA73" s="1309"/>
      <c r="CB73" s="1309"/>
      <c r="CC73" s="1309"/>
      <c r="CD73" s="1309"/>
      <c r="CE73" s="1309"/>
      <c r="CF73" s="1309">
        <v>21.5</v>
      </c>
      <c r="CG73" s="1309"/>
      <c r="CH73" s="1309"/>
      <c r="CI73" s="1309"/>
      <c r="CJ73" s="1309"/>
      <c r="CK73" s="1309"/>
      <c r="CL73" s="1309"/>
      <c r="CM73" s="1309"/>
      <c r="CN73" s="1309">
        <v>8.6</v>
      </c>
      <c r="CO73" s="1309"/>
      <c r="CP73" s="1309"/>
      <c r="CQ73" s="1309"/>
      <c r="CR73" s="1309"/>
      <c r="CS73" s="1309"/>
      <c r="CT73" s="1309"/>
      <c r="CU73" s="1309"/>
      <c r="CV73" s="1309">
        <v>26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603</v>
      </c>
      <c r="BC75" s="1312"/>
      <c r="BD75" s="1312"/>
      <c r="BE75" s="1312"/>
      <c r="BF75" s="1312"/>
      <c r="BG75" s="1312"/>
      <c r="BH75" s="1312"/>
      <c r="BI75" s="1312"/>
      <c r="BJ75" s="1312"/>
      <c r="BK75" s="1312"/>
      <c r="BL75" s="1312"/>
      <c r="BM75" s="1312"/>
      <c r="BN75" s="1312"/>
      <c r="BO75" s="1312"/>
      <c r="BP75" s="1309">
        <v>10.5</v>
      </c>
      <c r="BQ75" s="1309"/>
      <c r="BR75" s="1309"/>
      <c r="BS75" s="1309"/>
      <c r="BT75" s="1309"/>
      <c r="BU75" s="1309"/>
      <c r="BV75" s="1309"/>
      <c r="BW75" s="1309"/>
      <c r="BX75" s="1309">
        <v>9.3000000000000007</v>
      </c>
      <c r="BY75" s="1309"/>
      <c r="BZ75" s="1309"/>
      <c r="CA75" s="1309"/>
      <c r="CB75" s="1309"/>
      <c r="CC75" s="1309"/>
      <c r="CD75" s="1309"/>
      <c r="CE75" s="1309"/>
      <c r="CF75" s="1309">
        <v>8.6999999999999993</v>
      </c>
      <c r="CG75" s="1309"/>
      <c r="CH75" s="1309"/>
      <c r="CI75" s="1309"/>
      <c r="CJ75" s="1309"/>
      <c r="CK75" s="1309"/>
      <c r="CL75" s="1309"/>
      <c r="CM75" s="1309"/>
      <c r="CN75" s="1309">
        <v>7.6</v>
      </c>
      <c r="CO75" s="1309"/>
      <c r="CP75" s="1309"/>
      <c r="CQ75" s="1309"/>
      <c r="CR75" s="1309"/>
      <c r="CS75" s="1309"/>
      <c r="CT75" s="1309"/>
      <c r="CU75" s="1309"/>
      <c r="CV75" s="1309">
        <v>7.3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604</v>
      </c>
      <c r="AO77" s="1314"/>
      <c r="AP77" s="1314"/>
      <c r="AQ77" s="1314"/>
      <c r="AR77" s="1314"/>
      <c r="AS77" s="1314"/>
      <c r="AT77" s="1314"/>
      <c r="AU77" s="1314"/>
      <c r="AV77" s="1314"/>
      <c r="AW77" s="1314"/>
      <c r="AX77" s="1314"/>
      <c r="AY77" s="1314"/>
      <c r="AZ77" s="1314"/>
      <c r="BA77" s="1314"/>
      <c r="BB77" s="1312" t="s">
        <v>602</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603</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dvSh4oKG/vHF4TO7OUshNuG7OIKgoGFs4h6GBO/zpFgyOy1bAl0AwfFRi5vcuJLgDtXLDdW1ALMw/ohEwkBvg==" saltValue="J5NCOowYdlHYwkUGmDF3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1:34"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34" x14ac:dyDescent="0.15">
      <c r="S2" s="286"/>
      <c r="AH2" s="286"/>
    </row>
    <row r="3" spans="1: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1:34" x14ac:dyDescent="0.15"/>
    <row r="5" spans="1:34" x14ac:dyDescent="0.15"/>
    <row r="6" spans="1:34" x14ac:dyDescent="0.15"/>
    <row r="7" spans="1:34" x14ac:dyDescent="0.15"/>
    <row r="8" spans="1:34" x14ac:dyDescent="0.15"/>
    <row r="9" spans="1:34" x14ac:dyDescent="0.15">
      <c r="AH9" s="28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605</v>
      </c>
    </row>
  </sheetData>
  <sheetProtection algorithmName="SHA-512" hashValue="RevyGadABdYZtgaOV1hS3kaSCKq+eGLjue+jMuIXVbo+0W1PikqJy6iFurzSTztI+8kln7D5eohUwJzyyddVig==" saltValue="QKpVCm+6q0KA82iwasx/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70" zoomScaleNormal="70" zoomScaleSheetLayoutView="55" workbookViewId="0">
      <selection activeCell="BK99" sqref="BK99"/>
    </sheetView>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606</v>
      </c>
    </row>
  </sheetData>
  <sheetProtection algorithmName="SHA-512" hashValue="DXvc6NlrJrHMhNkwG74Oz/OcOCzX01lztam0J2e0QeffaTbmncjb6ZfvWSj1FKWS1SP3ynt6EJAly7OS8kejwQ==" saltValue="rUqQ5ZMFvuK+tqHeyMx4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492</v>
      </c>
      <c r="G2" s="157"/>
      <c r="H2" s="158"/>
    </row>
    <row r="3" spans="1:8" x14ac:dyDescent="0.15">
      <c r="A3" s="154" t="s">
        <v>485</v>
      </c>
      <c r="B3" s="159"/>
      <c r="C3" s="160"/>
      <c r="D3" s="161">
        <v>88006</v>
      </c>
      <c r="E3" s="162"/>
      <c r="F3" s="163">
        <v>85459</v>
      </c>
      <c r="G3" s="164"/>
      <c r="H3" s="165"/>
    </row>
    <row r="4" spans="1:8" x14ac:dyDescent="0.15">
      <c r="A4" s="166"/>
      <c r="B4" s="167"/>
      <c r="C4" s="168"/>
      <c r="D4" s="169">
        <v>59204</v>
      </c>
      <c r="E4" s="170"/>
      <c r="F4" s="171">
        <v>44378</v>
      </c>
      <c r="G4" s="172"/>
      <c r="H4" s="173"/>
    </row>
    <row r="5" spans="1:8" x14ac:dyDescent="0.15">
      <c r="A5" s="154" t="s">
        <v>487</v>
      </c>
      <c r="B5" s="159"/>
      <c r="C5" s="160"/>
      <c r="D5" s="161">
        <v>113865</v>
      </c>
      <c r="E5" s="162"/>
      <c r="F5" s="163">
        <v>83280</v>
      </c>
      <c r="G5" s="164"/>
      <c r="H5" s="165"/>
    </row>
    <row r="6" spans="1:8" x14ac:dyDescent="0.15">
      <c r="A6" s="166"/>
      <c r="B6" s="167"/>
      <c r="C6" s="168"/>
      <c r="D6" s="169">
        <v>67793</v>
      </c>
      <c r="E6" s="170"/>
      <c r="F6" s="171">
        <v>43123</v>
      </c>
      <c r="G6" s="172"/>
      <c r="H6" s="173"/>
    </row>
    <row r="7" spans="1:8" x14ac:dyDescent="0.15">
      <c r="A7" s="154" t="s">
        <v>488</v>
      </c>
      <c r="B7" s="159"/>
      <c r="C7" s="160"/>
      <c r="D7" s="161">
        <v>87785</v>
      </c>
      <c r="E7" s="162"/>
      <c r="F7" s="163">
        <v>88968</v>
      </c>
      <c r="G7" s="164"/>
      <c r="H7" s="165"/>
    </row>
    <row r="8" spans="1:8" x14ac:dyDescent="0.15">
      <c r="A8" s="166"/>
      <c r="B8" s="167"/>
      <c r="C8" s="168"/>
      <c r="D8" s="169">
        <v>56759</v>
      </c>
      <c r="E8" s="170"/>
      <c r="F8" s="171">
        <v>45482</v>
      </c>
      <c r="G8" s="172"/>
      <c r="H8" s="173"/>
    </row>
    <row r="9" spans="1:8" x14ac:dyDescent="0.15">
      <c r="A9" s="154" t="s">
        <v>489</v>
      </c>
      <c r="B9" s="159"/>
      <c r="C9" s="160"/>
      <c r="D9" s="161">
        <v>98239</v>
      </c>
      <c r="E9" s="162"/>
      <c r="F9" s="163">
        <v>85173</v>
      </c>
      <c r="G9" s="164"/>
      <c r="H9" s="165"/>
    </row>
    <row r="10" spans="1:8" x14ac:dyDescent="0.15">
      <c r="A10" s="166"/>
      <c r="B10" s="167"/>
      <c r="C10" s="168"/>
      <c r="D10" s="169">
        <v>53415</v>
      </c>
      <c r="E10" s="170"/>
      <c r="F10" s="171">
        <v>43913</v>
      </c>
      <c r="G10" s="172"/>
      <c r="H10" s="173"/>
    </row>
    <row r="11" spans="1:8" x14ac:dyDescent="0.15">
      <c r="A11" s="154" t="s">
        <v>490</v>
      </c>
      <c r="B11" s="159"/>
      <c r="C11" s="160"/>
      <c r="D11" s="161">
        <v>203992</v>
      </c>
      <c r="E11" s="162"/>
      <c r="F11" s="163">
        <v>94081</v>
      </c>
      <c r="G11" s="164"/>
      <c r="H11" s="165"/>
    </row>
    <row r="12" spans="1:8" x14ac:dyDescent="0.15">
      <c r="A12" s="166"/>
      <c r="B12" s="167"/>
      <c r="C12" s="174"/>
      <c r="D12" s="169">
        <v>91411</v>
      </c>
      <c r="E12" s="170"/>
      <c r="F12" s="171">
        <v>48949</v>
      </c>
      <c r="G12" s="172"/>
      <c r="H12" s="173"/>
    </row>
    <row r="13" spans="1:8" x14ac:dyDescent="0.15">
      <c r="A13" s="154"/>
      <c r="B13" s="159"/>
      <c r="C13" s="175"/>
      <c r="D13" s="176">
        <v>118377</v>
      </c>
      <c r="E13" s="177"/>
      <c r="F13" s="178">
        <v>87392</v>
      </c>
      <c r="G13" s="179"/>
      <c r="H13" s="165"/>
    </row>
    <row r="14" spans="1:8" x14ac:dyDescent="0.15">
      <c r="A14" s="166"/>
      <c r="B14" s="167"/>
      <c r="C14" s="168"/>
      <c r="D14" s="169">
        <v>65716</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5.09</v>
      </c>
      <c r="C19" s="180">
        <f>ROUND(VALUE(SUBSTITUTE(実質収支比率等に係る経年分析!G$48,"▲","-")),2)</f>
        <v>4.5199999999999996</v>
      </c>
      <c r="D19" s="180">
        <f>ROUND(VALUE(SUBSTITUTE(実質収支比率等に係る経年分析!H$48,"▲","-")),2)</f>
        <v>5.0199999999999996</v>
      </c>
      <c r="E19" s="180">
        <f>ROUND(VALUE(SUBSTITUTE(実質収支比率等に係る経年分析!I$48,"▲","-")),2)</f>
        <v>5.27</v>
      </c>
      <c r="F19" s="180">
        <f>ROUND(VALUE(SUBSTITUTE(実質収支比率等に係る経年分析!J$48,"▲","-")),2)</f>
        <v>5.7</v>
      </c>
    </row>
    <row r="20" spans="1:11" x14ac:dyDescent="0.15">
      <c r="A20" s="180" t="s">
        <v>55</v>
      </c>
      <c r="B20" s="180">
        <f>ROUND(VALUE(SUBSTITUTE(実質収支比率等に係る経年分析!F$47,"▲","-")),2)</f>
        <v>15.71</v>
      </c>
      <c r="C20" s="180">
        <f>ROUND(VALUE(SUBSTITUTE(実質収支比率等に係る経年分析!G$47,"▲","-")),2)</f>
        <v>16.28</v>
      </c>
      <c r="D20" s="180">
        <f>ROUND(VALUE(SUBSTITUTE(実質収支比率等に係る経年分析!H$47,"▲","-")),2)</f>
        <v>15.7</v>
      </c>
      <c r="E20" s="180">
        <f>ROUND(VALUE(SUBSTITUTE(実質収支比率等に係る経年分析!I$47,"▲","-")),2)</f>
        <v>18.53</v>
      </c>
      <c r="F20" s="180">
        <f>ROUND(VALUE(SUBSTITUTE(実質収支比率等に係る経年分析!J$47,"▲","-")),2)</f>
        <v>18.670000000000002</v>
      </c>
    </row>
    <row r="21" spans="1:11" x14ac:dyDescent="0.15">
      <c r="A21" s="180" t="s">
        <v>56</v>
      </c>
      <c r="B21" s="180">
        <f>IF(ISNUMBER(VALUE(SUBSTITUTE(実質収支比率等に係る経年分析!F$49,"▲","-"))),ROUND(VALUE(SUBSTITUTE(実質収支比率等に係る経年分析!F$49,"▲","-")),2),NA())</f>
        <v>2.4500000000000002</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2.73</v>
      </c>
      <c r="F21" s="180">
        <f>IF(ISNUMBER(VALUE(SUBSTITUTE(実質収支比率等に係る経年分析!J$49,"▲","-"))),ROUND(VALUE(SUBSTITUTE(実質収支比率等に係る経年分析!J$49,"▲","-")),2),NA())</f>
        <v>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湯本温泉事業特別会計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2.04</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4.3499999999999996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2784</v>
      </c>
      <c r="E42" s="182"/>
      <c r="F42" s="182"/>
      <c r="G42" s="182">
        <f>'実質公債費比率（分子）の構造'!L$52</f>
        <v>2703</v>
      </c>
      <c r="H42" s="182"/>
      <c r="I42" s="182"/>
      <c r="J42" s="182">
        <f>'実質公債費比率（分子）の構造'!M$52</f>
        <v>2735</v>
      </c>
      <c r="K42" s="182"/>
      <c r="L42" s="182"/>
      <c r="M42" s="182">
        <f>'実質公債費比率（分子）の構造'!N$52</f>
        <v>2720</v>
      </c>
      <c r="N42" s="182"/>
      <c r="O42" s="182"/>
      <c r="P42" s="182">
        <f>'実質公債費比率（分子）の構造'!O$52</f>
        <v>2602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28</v>
      </c>
      <c r="F44" s="182"/>
      <c r="G44" s="182"/>
      <c r="H44" s="182">
        <f>'実質公債費比率（分子）の構造'!M$50</f>
        <v>22</v>
      </c>
      <c r="I44" s="182"/>
      <c r="J44" s="182"/>
      <c r="K44" s="182">
        <f>'実質公債費比率（分子）の構造'!N$50</f>
        <v>10</v>
      </c>
      <c r="L44" s="182"/>
      <c r="M44" s="182"/>
      <c r="N44" s="182">
        <f>'実質公債費比率（分子）の構造'!O$50</f>
        <v>7</v>
      </c>
      <c r="O44" s="182"/>
      <c r="P44" s="182"/>
    </row>
    <row r="45" spans="1:16" x14ac:dyDescent="0.15">
      <c r="A45" s="182" t="s">
        <v>66</v>
      </c>
      <c r="B45" s="182">
        <f>'実質公債費比率（分子）の構造'!K$49</f>
        <v>30</v>
      </c>
      <c r="C45" s="182"/>
      <c r="D45" s="182"/>
      <c r="E45" s="182">
        <f>'実質公債費比率（分子）の構造'!L$49</f>
        <v>13</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835</v>
      </c>
      <c r="C46" s="182"/>
      <c r="D46" s="182"/>
      <c r="E46" s="182">
        <f>'実質公債費比率（分子）の構造'!L$48</f>
        <v>723</v>
      </c>
      <c r="F46" s="182"/>
      <c r="G46" s="182"/>
      <c r="H46" s="182">
        <f>'実質公債費比率（分子）の構造'!M$48</f>
        <v>707</v>
      </c>
      <c r="I46" s="182"/>
      <c r="J46" s="182"/>
      <c r="K46" s="182">
        <f>'実質公債費比率（分子）の構造'!N$48</f>
        <v>702</v>
      </c>
      <c r="L46" s="182"/>
      <c r="M46" s="182"/>
      <c r="N46" s="182">
        <f>'実質公債費比率（分子）の構造'!O$48</f>
        <v>641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2962</v>
      </c>
      <c r="C49" s="182"/>
      <c r="D49" s="182"/>
      <c r="E49" s="182">
        <f>'実質公債費比率（分子）の構造'!L$45</f>
        <v>2773</v>
      </c>
      <c r="F49" s="182"/>
      <c r="G49" s="182"/>
      <c r="H49" s="182">
        <f>'実質公債費比率（分子）の構造'!M$45</f>
        <v>2834</v>
      </c>
      <c r="I49" s="182"/>
      <c r="J49" s="182"/>
      <c r="K49" s="182">
        <f>'実質公債費比率（分子）の構造'!N$45</f>
        <v>2689</v>
      </c>
      <c r="L49" s="182"/>
      <c r="M49" s="182"/>
      <c r="N49" s="182">
        <f>'実質公債費比率（分子）の構造'!O$45</f>
        <v>2649</v>
      </c>
      <c r="O49" s="182"/>
      <c r="P49" s="182"/>
    </row>
    <row r="50" spans="1:16" x14ac:dyDescent="0.15">
      <c r="A50" s="182" t="s">
        <v>71</v>
      </c>
      <c r="B50" s="182" t="e">
        <f>NA()</f>
        <v>#N/A</v>
      </c>
      <c r="C50" s="182">
        <f>IF(ISNUMBER('実質公債費比率（分子）の構造'!K$53),'実質公債費比率（分子）の構造'!K$53,NA())</f>
        <v>1081</v>
      </c>
      <c r="D50" s="182" t="e">
        <f>NA()</f>
        <v>#N/A</v>
      </c>
      <c r="E50" s="182" t="e">
        <f>NA()</f>
        <v>#N/A</v>
      </c>
      <c r="F50" s="182">
        <f>IF(ISNUMBER('実質公債費比率（分子）の構造'!L$53),'実質公債費比率（分子）の構造'!L$53,NA())</f>
        <v>834</v>
      </c>
      <c r="G50" s="182" t="e">
        <f>NA()</f>
        <v>#N/A</v>
      </c>
      <c r="H50" s="182" t="e">
        <f>NA()</f>
        <v>#N/A</v>
      </c>
      <c r="I50" s="182">
        <f>IF(ISNUMBER('実質公債費比率（分子）の構造'!M$53),'実質公債費比率（分子）の構造'!M$53,NA())</f>
        <v>828</v>
      </c>
      <c r="J50" s="182" t="e">
        <f>NA()</f>
        <v>#N/A</v>
      </c>
      <c r="K50" s="182" t="e">
        <f>NA()</f>
        <v>#N/A</v>
      </c>
      <c r="L50" s="182">
        <f>IF(ISNUMBER('実質公債費比率（分子）の構造'!N$53),'実質公債費比率（分子）の構造'!N$53,NA())</f>
        <v>681</v>
      </c>
      <c r="M50" s="182" t="e">
        <f>NA()</f>
        <v>#N/A</v>
      </c>
      <c r="N50" s="182" t="e">
        <f>NA()</f>
        <v>#N/A</v>
      </c>
      <c r="O50" s="182">
        <f>IF(ISNUMBER('実質公債費比率（分子）の構造'!O$53),'実質公債費比率（分子）の構造'!O$53,NA())</f>
        <v>695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24616</v>
      </c>
      <c r="E56" s="181"/>
      <c r="F56" s="181"/>
      <c r="G56" s="181">
        <f>'将来負担比率（分子）の構造'!J$52</f>
        <v>24449</v>
      </c>
      <c r="H56" s="181"/>
      <c r="I56" s="181"/>
      <c r="J56" s="181">
        <f>'将来負担比率（分子）の構造'!K$52</f>
        <v>24217</v>
      </c>
      <c r="K56" s="181"/>
      <c r="L56" s="181"/>
      <c r="M56" s="181">
        <f>'将来負担比率（分子）の構造'!L$52</f>
        <v>24221</v>
      </c>
      <c r="N56" s="181"/>
      <c r="O56" s="181"/>
      <c r="P56" s="181">
        <f>'将来負担比率（分子）の構造'!M$52</f>
        <v>25153</v>
      </c>
    </row>
    <row r="57" spans="1:16" x14ac:dyDescent="0.15">
      <c r="A57" s="181" t="s">
        <v>42</v>
      </c>
      <c r="B57" s="181"/>
      <c r="C57" s="181"/>
      <c r="D57" s="181">
        <f>'将来負担比率（分子）の構造'!I$51</f>
        <v>1242</v>
      </c>
      <c r="E57" s="181"/>
      <c r="F57" s="181"/>
      <c r="G57" s="181">
        <f>'将来負担比率（分子）の構造'!J$51</f>
        <v>1086</v>
      </c>
      <c r="H57" s="181"/>
      <c r="I57" s="181"/>
      <c r="J57" s="181">
        <f>'将来負担比率（分子）の構造'!K$51</f>
        <v>906</v>
      </c>
      <c r="K57" s="181"/>
      <c r="L57" s="181"/>
      <c r="M57" s="181">
        <f>'将来負担比率（分子）の構造'!L$51</f>
        <v>777</v>
      </c>
      <c r="N57" s="181"/>
      <c r="O57" s="181"/>
      <c r="P57" s="181">
        <f>'将来負担比率（分子）の構造'!M$51</f>
        <v>552</v>
      </c>
    </row>
    <row r="58" spans="1:16" x14ac:dyDescent="0.15">
      <c r="A58" s="181" t="s">
        <v>41</v>
      </c>
      <c r="B58" s="181"/>
      <c r="C58" s="181"/>
      <c r="D58" s="181">
        <f>'将来負担比率（分子）の構造'!I$50</f>
        <v>4511</v>
      </c>
      <c r="E58" s="181"/>
      <c r="F58" s="181"/>
      <c r="G58" s="181">
        <f>'将来負担比率（分子）の構造'!J$50</f>
        <v>4694</v>
      </c>
      <c r="H58" s="181"/>
      <c r="I58" s="181"/>
      <c r="J58" s="181">
        <f>'将来負担比率（分子）の構造'!K$50</f>
        <v>4618</v>
      </c>
      <c r="K58" s="181"/>
      <c r="L58" s="181"/>
      <c r="M58" s="181">
        <f>'将来負担比率（分子）の構造'!L$50</f>
        <v>5284</v>
      </c>
      <c r="N58" s="181"/>
      <c r="O58" s="181"/>
      <c r="P58" s="181">
        <f>'将来負担比率（分子）の構造'!M$50</f>
        <v>4876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3512</v>
      </c>
      <c r="C62" s="181"/>
      <c r="D62" s="181"/>
      <c r="E62" s="181">
        <f>'将来負担比率（分子）の構造'!J$45</f>
        <v>3412</v>
      </c>
      <c r="F62" s="181"/>
      <c r="G62" s="181"/>
      <c r="H62" s="181">
        <f>'将来負担比率（分子）の構造'!K$45</f>
        <v>3375</v>
      </c>
      <c r="I62" s="181"/>
      <c r="J62" s="181"/>
      <c r="K62" s="181">
        <f>'将来負担比率（分子）の構造'!L$45</f>
        <v>3218</v>
      </c>
      <c r="L62" s="181"/>
      <c r="M62" s="181"/>
      <c r="N62" s="181">
        <f>'将来負担比率（分子）の構造'!M$45</f>
        <v>3188</v>
      </c>
      <c r="O62" s="181"/>
      <c r="P62" s="181"/>
    </row>
    <row r="63" spans="1:16" x14ac:dyDescent="0.15">
      <c r="A63" s="181" t="s">
        <v>34</v>
      </c>
      <c r="B63" s="181">
        <f>'将来負担比率（分子）の構造'!I$44</f>
        <v>8</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7444</v>
      </c>
      <c r="C64" s="181"/>
      <c r="D64" s="181"/>
      <c r="E64" s="181">
        <f>'将来負担比率（分子）の構造'!J$43</f>
        <v>7149</v>
      </c>
      <c r="F64" s="181"/>
      <c r="G64" s="181"/>
      <c r="H64" s="181">
        <f>'将来負担比率（分子）の構造'!K$43</f>
        <v>6617</v>
      </c>
      <c r="I64" s="181"/>
      <c r="J64" s="181"/>
      <c r="K64" s="181">
        <f>'将来負担比率（分子）の構造'!L$43</f>
        <v>6202</v>
      </c>
      <c r="L64" s="181"/>
      <c r="M64" s="181"/>
      <c r="N64" s="181">
        <f>'将来負担比率（分子）の構造'!M$43</f>
        <v>6070</v>
      </c>
      <c r="O64" s="181"/>
      <c r="P64" s="181"/>
    </row>
    <row r="65" spans="1:16" x14ac:dyDescent="0.15">
      <c r="A65" s="181" t="s">
        <v>32</v>
      </c>
      <c r="B65" s="181">
        <f>'将来負担比率（分子）の構造'!I$42</f>
        <v>69</v>
      </c>
      <c r="C65" s="181"/>
      <c r="D65" s="181"/>
      <c r="E65" s="181">
        <f>'将来負担比率（分子）の構造'!J$42</f>
        <v>43</v>
      </c>
      <c r="F65" s="181"/>
      <c r="G65" s="181"/>
      <c r="H65" s="181">
        <f>'将来負担比率（分子）の構造'!K$42</f>
        <v>24</v>
      </c>
      <c r="I65" s="181"/>
      <c r="J65" s="181"/>
      <c r="K65" s="181">
        <f>'将来負担比率（分子）の構造'!L$42</f>
        <v>17</v>
      </c>
      <c r="L65" s="181"/>
      <c r="M65" s="181"/>
      <c r="N65" s="181">
        <f>'将来負担比率（分子）の構造'!M$42</f>
        <v>11</v>
      </c>
      <c r="O65" s="181"/>
      <c r="P65" s="181"/>
    </row>
    <row r="66" spans="1:16" x14ac:dyDescent="0.15">
      <c r="A66" s="181" t="s">
        <v>31</v>
      </c>
      <c r="B66" s="181">
        <f>'将来負担比率（分子）の構造'!I$41</f>
        <v>23038</v>
      </c>
      <c r="C66" s="181"/>
      <c r="D66" s="181"/>
      <c r="E66" s="181">
        <f>'将来負担比率（分子）の構造'!J$41</f>
        <v>22739</v>
      </c>
      <c r="F66" s="181"/>
      <c r="G66" s="181"/>
      <c r="H66" s="181">
        <f>'将来負担比率（分子）の構造'!K$41</f>
        <v>21917</v>
      </c>
      <c r="I66" s="181"/>
      <c r="J66" s="181"/>
      <c r="K66" s="181">
        <f>'将来負担比率（分子）の構造'!L$41</f>
        <v>21710</v>
      </c>
      <c r="L66" s="181"/>
      <c r="M66" s="181"/>
      <c r="N66" s="181">
        <f>'将来負担比率（分子）の構造'!M$41</f>
        <v>23854</v>
      </c>
      <c r="O66" s="181"/>
      <c r="P66" s="181"/>
    </row>
    <row r="67" spans="1:16" x14ac:dyDescent="0.15">
      <c r="A67" s="181" t="s">
        <v>75</v>
      </c>
      <c r="B67" s="181" t="e">
        <f>NA()</f>
        <v>#N/A</v>
      </c>
      <c r="C67" s="181">
        <f>IF(ISNUMBER('将来負担比率（分子）の構造'!I$53), IF('将来負担比率（分子）の構造'!I$53 &lt; 0, 0, '将来負担比率（分子）の構造'!I$53), NA())</f>
        <v>3701</v>
      </c>
      <c r="D67" s="181" t="e">
        <f>NA()</f>
        <v>#N/A</v>
      </c>
      <c r="E67" s="181" t="e">
        <f>NA()</f>
        <v>#N/A</v>
      </c>
      <c r="F67" s="181">
        <f>IF(ISNUMBER('将来負担比率（分子）の構造'!J$53), IF('将来負担比率（分子）の構造'!J$53 &lt; 0, 0, '将来負担比率（分子）の構造'!J$53), NA())</f>
        <v>3114</v>
      </c>
      <c r="G67" s="181" t="e">
        <f>NA()</f>
        <v>#N/A</v>
      </c>
      <c r="H67" s="181" t="e">
        <f>NA()</f>
        <v>#N/A</v>
      </c>
      <c r="I67" s="181">
        <f>IF(ISNUMBER('将来負担比率（分子）の構造'!K$53), IF('将来負担比率（分子）の構造'!K$53 &lt; 0, 0, '将来負担比率（分子）の構造'!K$53), NA())</f>
        <v>2191</v>
      </c>
      <c r="J67" s="181" t="e">
        <f>NA()</f>
        <v>#N/A</v>
      </c>
      <c r="K67" s="181" t="e">
        <f>NA()</f>
        <v>#N/A</v>
      </c>
      <c r="L67" s="181">
        <f>IF(ISNUMBER('将来負担比率（分子）の構造'!L$53), IF('将来負担比率（分子）の構造'!L$53 &lt; 0, 0, '将来負担比率（分子）の構造'!L$53), NA())</f>
        <v>865</v>
      </c>
      <c r="M67" s="181" t="e">
        <f>NA()</f>
        <v>#N/A</v>
      </c>
      <c r="N67" s="181" t="e">
        <f>NA()</f>
        <v>#N/A</v>
      </c>
      <c r="O67" s="181">
        <f>IF(ISNUMBER('将来負担比率（分子）の構造'!M$53), IF('将来負担比率（分子）の構造'!M$53 &lt; 0, 0, '将来負担比率（分子）の構造'!M$53), NA())</f>
        <v>2542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2003</v>
      </c>
      <c r="C72" s="185">
        <f>基金残高に係る経年分析!G55</f>
        <v>2325</v>
      </c>
      <c r="D72" s="185">
        <f>基金残高に係る経年分析!H55</f>
        <v>2290</v>
      </c>
    </row>
    <row r="73" spans="1:16" x14ac:dyDescent="0.15">
      <c r="A73" s="184" t="s">
        <v>78</v>
      </c>
      <c r="B73" s="185">
        <f>基金残高に係る経年分析!F56</f>
        <v>86</v>
      </c>
      <c r="C73" s="185">
        <f>基金残高に係る経年分析!G56</f>
        <v>86</v>
      </c>
      <c r="D73" s="185">
        <f>基金残高に係る経年分析!H56</f>
        <v>86</v>
      </c>
    </row>
    <row r="74" spans="1:16" x14ac:dyDescent="0.15">
      <c r="A74" s="184" t="s">
        <v>79</v>
      </c>
      <c r="B74" s="185">
        <f>基金残高に係る経年分析!F57</f>
        <v>4297</v>
      </c>
      <c r="C74" s="185">
        <f>基金残高に係る経年分析!G57</f>
        <v>4190</v>
      </c>
      <c r="D74" s="185">
        <f>基金残高に係る経年分析!H57</f>
        <v>3659</v>
      </c>
    </row>
  </sheetData>
  <sheetProtection algorithmName="SHA-512" hashValue="4MoKvMZG1E8vWRjpLQHhwz5DXBBcRxukWbgClmg0RW5RoV8nQTju2z1i65xPvLNPzRqEEQFPpcZSqk0bzxvrmQ==" saltValue="+E+hFjhKWGfgqylGKdAv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3703631</v>
      </c>
      <c r="S5" s="673"/>
      <c r="T5" s="673"/>
      <c r="U5" s="673"/>
      <c r="V5" s="673"/>
      <c r="W5" s="673"/>
      <c r="X5" s="673"/>
      <c r="Y5" s="674"/>
      <c r="Z5" s="675">
        <v>14.8</v>
      </c>
      <c r="AA5" s="675"/>
      <c r="AB5" s="675"/>
      <c r="AC5" s="675"/>
      <c r="AD5" s="676">
        <v>3663601</v>
      </c>
      <c r="AE5" s="676"/>
      <c r="AF5" s="676"/>
      <c r="AG5" s="676"/>
      <c r="AH5" s="676"/>
      <c r="AI5" s="676"/>
      <c r="AJ5" s="676"/>
      <c r="AK5" s="676"/>
      <c r="AL5" s="677">
        <v>30.7</v>
      </c>
      <c r="AM5" s="678"/>
      <c r="AN5" s="678"/>
      <c r="AO5" s="679"/>
      <c r="AP5" s="669" t="s">
        <v>226</v>
      </c>
      <c r="AQ5" s="670"/>
      <c r="AR5" s="670"/>
      <c r="AS5" s="670"/>
      <c r="AT5" s="670"/>
      <c r="AU5" s="670"/>
      <c r="AV5" s="670"/>
      <c r="AW5" s="670"/>
      <c r="AX5" s="670"/>
      <c r="AY5" s="670"/>
      <c r="AZ5" s="670"/>
      <c r="BA5" s="670"/>
      <c r="BB5" s="670"/>
      <c r="BC5" s="670"/>
      <c r="BD5" s="670"/>
      <c r="BE5" s="670"/>
      <c r="BF5" s="671"/>
      <c r="BG5" s="683">
        <v>3628566</v>
      </c>
      <c r="BH5" s="684"/>
      <c r="BI5" s="684"/>
      <c r="BJ5" s="684"/>
      <c r="BK5" s="684"/>
      <c r="BL5" s="684"/>
      <c r="BM5" s="684"/>
      <c r="BN5" s="685"/>
      <c r="BO5" s="686">
        <v>98</v>
      </c>
      <c r="BP5" s="686"/>
      <c r="BQ5" s="686"/>
      <c r="BR5" s="686"/>
      <c r="BS5" s="687">
        <v>47171</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210774</v>
      </c>
      <c r="S6" s="684"/>
      <c r="T6" s="684"/>
      <c r="U6" s="684"/>
      <c r="V6" s="684"/>
      <c r="W6" s="684"/>
      <c r="X6" s="684"/>
      <c r="Y6" s="685"/>
      <c r="Z6" s="686">
        <v>0.8</v>
      </c>
      <c r="AA6" s="686"/>
      <c r="AB6" s="686"/>
      <c r="AC6" s="686"/>
      <c r="AD6" s="687">
        <v>210774</v>
      </c>
      <c r="AE6" s="687"/>
      <c r="AF6" s="687"/>
      <c r="AG6" s="687"/>
      <c r="AH6" s="687"/>
      <c r="AI6" s="687"/>
      <c r="AJ6" s="687"/>
      <c r="AK6" s="687"/>
      <c r="AL6" s="688">
        <v>1.8</v>
      </c>
      <c r="AM6" s="689"/>
      <c r="AN6" s="689"/>
      <c r="AO6" s="690"/>
      <c r="AP6" s="680" t="s">
        <v>231</v>
      </c>
      <c r="AQ6" s="681"/>
      <c r="AR6" s="681"/>
      <c r="AS6" s="681"/>
      <c r="AT6" s="681"/>
      <c r="AU6" s="681"/>
      <c r="AV6" s="681"/>
      <c r="AW6" s="681"/>
      <c r="AX6" s="681"/>
      <c r="AY6" s="681"/>
      <c r="AZ6" s="681"/>
      <c r="BA6" s="681"/>
      <c r="BB6" s="681"/>
      <c r="BC6" s="681"/>
      <c r="BD6" s="681"/>
      <c r="BE6" s="681"/>
      <c r="BF6" s="682"/>
      <c r="BG6" s="683">
        <v>3628566</v>
      </c>
      <c r="BH6" s="684"/>
      <c r="BI6" s="684"/>
      <c r="BJ6" s="684"/>
      <c r="BK6" s="684"/>
      <c r="BL6" s="684"/>
      <c r="BM6" s="684"/>
      <c r="BN6" s="685"/>
      <c r="BO6" s="686">
        <v>98</v>
      </c>
      <c r="BP6" s="686"/>
      <c r="BQ6" s="686"/>
      <c r="BR6" s="686"/>
      <c r="BS6" s="687">
        <v>47171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159843</v>
      </c>
      <c r="CS6" s="684"/>
      <c r="CT6" s="684"/>
      <c r="CU6" s="684"/>
      <c r="CV6" s="684"/>
      <c r="CW6" s="684"/>
      <c r="CX6" s="684"/>
      <c r="CY6" s="685"/>
      <c r="CZ6" s="677">
        <v>0.7</v>
      </c>
      <c r="DA6" s="678"/>
      <c r="DB6" s="678"/>
      <c r="DC6" s="697"/>
      <c r="DD6" s="692" t="s">
        <v>129</v>
      </c>
      <c r="DE6" s="684"/>
      <c r="DF6" s="684"/>
      <c r="DG6" s="684"/>
      <c r="DH6" s="684"/>
      <c r="DI6" s="684"/>
      <c r="DJ6" s="684"/>
      <c r="DK6" s="684"/>
      <c r="DL6" s="684"/>
      <c r="DM6" s="684"/>
      <c r="DN6" s="684"/>
      <c r="DO6" s="684"/>
      <c r="DP6" s="685"/>
      <c r="DQ6" s="692">
        <v>159839</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5586</v>
      </c>
      <c r="S7" s="684"/>
      <c r="T7" s="684"/>
      <c r="U7" s="684"/>
      <c r="V7" s="684"/>
      <c r="W7" s="684"/>
      <c r="X7" s="684"/>
      <c r="Y7" s="685"/>
      <c r="Z7" s="686">
        <v>0</v>
      </c>
      <c r="AA7" s="686"/>
      <c r="AB7" s="686"/>
      <c r="AC7" s="686"/>
      <c r="AD7" s="687">
        <v>5586</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1669200</v>
      </c>
      <c r="BH7" s="684"/>
      <c r="BI7" s="684"/>
      <c r="BJ7" s="684"/>
      <c r="BK7" s="684"/>
      <c r="BL7" s="684"/>
      <c r="BM7" s="684"/>
      <c r="BN7" s="685"/>
      <c r="BO7" s="686">
        <v>45.1</v>
      </c>
      <c r="BP7" s="686"/>
      <c r="BQ7" s="686"/>
      <c r="BR7" s="686"/>
      <c r="BS7" s="687">
        <v>47171</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6774531</v>
      </c>
      <c r="CS7" s="684"/>
      <c r="CT7" s="684"/>
      <c r="CU7" s="684"/>
      <c r="CV7" s="684"/>
      <c r="CW7" s="684"/>
      <c r="CX7" s="684"/>
      <c r="CY7" s="685"/>
      <c r="CZ7" s="686">
        <v>28.3</v>
      </c>
      <c r="DA7" s="686"/>
      <c r="DB7" s="686"/>
      <c r="DC7" s="686"/>
      <c r="DD7" s="692">
        <v>4054873</v>
      </c>
      <c r="DE7" s="684"/>
      <c r="DF7" s="684"/>
      <c r="DG7" s="684"/>
      <c r="DH7" s="684"/>
      <c r="DI7" s="684"/>
      <c r="DJ7" s="684"/>
      <c r="DK7" s="684"/>
      <c r="DL7" s="684"/>
      <c r="DM7" s="684"/>
      <c r="DN7" s="684"/>
      <c r="DO7" s="684"/>
      <c r="DP7" s="685"/>
      <c r="DQ7" s="692">
        <v>2582517</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16371</v>
      </c>
      <c r="S8" s="684"/>
      <c r="T8" s="684"/>
      <c r="U8" s="684"/>
      <c r="V8" s="684"/>
      <c r="W8" s="684"/>
      <c r="X8" s="684"/>
      <c r="Y8" s="685"/>
      <c r="Z8" s="686">
        <v>0.1</v>
      </c>
      <c r="AA8" s="686"/>
      <c r="AB8" s="686"/>
      <c r="AC8" s="686"/>
      <c r="AD8" s="687">
        <v>16371</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57699</v>
      </c>
      <c r="BH8" s="684"/>
      <c r="BI8" s="684"/>
      <c r="BJ8" s="684"/>
      <c r="BK8" s="684"/>
      <c r="BL8" s="684"/>
      <c r="BM8" s="684"/>
      <c r="BN8" s="685"/>
      <c r="BO8" s="686">
        <v>1.6</v>
      </c>
      <c r="BP8" s="686"/>
      <c r="BQ8" s="686"/>
      <c r="BR8" s="686"/>
      <c r="BS8" s="692" t="s">
        <v>129</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5881081</v>
      </c>
      <c r="CS8" s="684"/>
      <c r="CT8" s="684"/>
      <c r="CU8" s="684"/>
      <c r="CV8" s="684"/>
      <c r="CW8" s="684"/>
      <c r="CX8" s="684"/>
      <c r="CY8" s="685"/>
      <c r="CZ8" s="686">
        <v>24.6</v>
      </c>
      <c r="DA8" s="686"/>
      <c r="DB8" s="686"/>
      <c r="DC8" s="686"/>
      <c r="DD8" s="692">
        <v>89863</v>
      </c>
      <c r="DE8" s="684"/>
      <c r="DF8" s="684"/>
      <c r="DG8" s="684"/>
      <c r="DH8" s="684"/>
      <c r="DI8" s="684"/>
      <c r="DJ8" s="684"/>
      <c r="DK8" s="684"/>
      <c r="DL8" s="684"/>
      <c r="DM8" s="684"/>
      <c r="DN8" s="684"/>
      <c r="DO8" s="684"/>
      <c r="DP8" s="685"/>
      <c r="DQ8" s="692">
        <v>3218957</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8545</v>
      </c>
      <c r="S9" s="684"/>
      <c r="T9" s="684"/>
      <c r="U9" s="684"/>
      <c r="V9" s="684"/>
      <c r="W9" s="684"/>
      <c r="X9" s="684"/>
      <c r="Y9" s="685"/>
      <c r="Z9" s="686">
        <v>0</v>
      </c>
      <c r="AA9" s="686"/>
      <c r="AB9" s="686"/>
      <c r="AC9" s="686"/>
      <c r="AD9" s="687">
        <v>8545</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1293014</v>
      </c>
      <c r="BH9" s="684"/>
      <c r="BI9" s="684"/>
      <c r="BJ9" s="684"/>
      <c r="BK9" s="684"/>
      <c r="BL9" s="684"/>
      <c r="BM9" s="684"/>
      <c r="BN9" s="685"/>
      <c r="BO9" s="686">
        <v>34.9</v>
      </c>
      <c r="BP9" s="686"/>
      <c r="BQ9" s="686"/>
      <c r="BR9" s="686"/>
      <c r="BS9" s="692" t="s">
        <v>241</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1077488</v>
      </c>
      <c r="CS9" s="684"/>
      <c r="CT9" s="684"/>
      <c r="CU9" s="684"/>
      <c r="CV9" s="684"/>
      <c r="CW9" s="684"/>
      <c r="CX9" s="684"/>
      <c r="CY9" s="685"/>
      <c r="CZ9" s="686">
        <v>4.5</v>
      </c>
      <c r="DA9" s="686"/>
      <c r="DB9" s="686"/>
      <c r="DC9" s="686"/>
      <c r="DD9" s="692">
        <v>9440</v>
      </c>
      <c r="DE9" s="684"/>
      <c r="DF9" s="684"/>
      <c r="DG9" s="684"/>
      <c r="DH9" s="684"/>
      <c r="DI9" s="684"/>
      <c r="DJ9" s="684"/>
      <c r="DK9" s="684"/>
      <c r="DL9" s="684"/>
      <c r="DM9" s="684"/>
      <c r="DN9" s="684"/>
      <c r="DO9" s="684"/>
      <c r="DP9" s="685"/>
      <c r="DQ9" s="692">
        <v>999814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129</v>
      </c>
      <c r="AA10" s="686"/>
      <c r="AB10" s="686"/>
      <c r="AC10" s="686"/>
      <c r="AD10" s="687" t="s">
        <v>244</v>
      </c>
      <c r="AE10" s="687"/>
      <c r="AF10" s="687"/>
      <c r="AG10" s="687"/>
      <c r="AH10" s="687"/>
      <c r="AI10" s="687"/>
      <c r="AJ10" s="687"/>
      <c r="AK10" s="687"/>
      <c r="AL10" s="688" t="s">
        <v>244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80656</v>
      </c>
      <c r="BH10" s="684"/>
      <c r="BI10" s="684"/>
      <c r="BJ10" s="684"/>
      <c r="BK10" s="684"/>
      <c r="BL10" s="684"/>
      <c r="BM10" s="684"/>
      <c r="BN10" s="685"/>
      <c r="BO10" s="686">
        <v>2.2000000000000002</v>
      </c>
      <c r="BP10" s="686"/>
      <c r="BQ10" s="686"/>
      <c r="BR10" s="686"/>
      <c r="BS10" s="692" t="s">
        <v>129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11918</v>
      </c>
      <c r="CS10" s="684"/>
      <c r="CT10" s="684"/>
      <c r="CU10" s="684"/>
      <c r="CV10" s="684"/>
      <c r="CW10" s="684"/>
      <c r="CX10" s="684"/>
      <c r="CY10" s="685"/>
      <c r="CZ10" s="686">
        <v>0</v>
      </c>
      <c r="DA10" s="686"/>
      <c r="DB10" s="686"/>
      <c r="DC10" s="686"/>
      <c r="DD10" s="692" t="s">
        <v>244</v>
      </c>
      <c r="DE10" s="684"/>
      <c r="DF10" s="684"/>
      <c r="DG10" s="684"/>
      <c r="DH10" s="684"/>
      <c r="DI10" s="684"/>
      <c r="DJ10" s="684"/>
      <c r="DK10" s="684"/>
      <c r="DL10" s="684"/>
      <c r="DM10" s="684"/>
      <c r="DN10" s="684"/>
      <c r="DO10" s="684"/>
      <c r="DP10" s="685"/>
      <c r="DQ10" s="692">
        <v>11918</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588042</v>
      </c>
      <c r="S11" s="684"/>
      <c r="T11" s="684"/>
      <c r="U11" s="684"/>
      <c r="V11" s="684"/>
      <c r="W11" s="684"/>
      <c r="X11" s="684"/>
      <c r="Y11" s="685"/>
      <c r="Z11" s="688">
        <v>2.4</v>
      </c>
      <c r="AA11" s="689"/>
      <c r="AB11" s="689"/>
      <c r="AC11" s="701"/>
      <c r="AD11" s="692">
        <v>588042</v>
      </c>
      <c r="AE11" s="684"/>
      <c r="AF11" s="684"/>
      <c r="AG11" s="684"/>
      <c r="AH11" s="684"/>
      <c r="AI11" s="684"/>
      <c r="AJ11" s="684"/>
      <c r="AK11" s="685"/>
      <c r="AL11" s="688">
        <v>4.9000000000000004</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237831</v>
      </c>
      <c r="BH11" s="684"/>
      <c r="BI11" s="684"/>
      <c r="BJ11" s="684"/>
      <c r="BK11" s="684"/>
      <c r="BL11" s="684"/>
      <c r="BM11" s="684"/>
      <c r="BN11" s="685"/>
      <c r="BO11" s="686">
        <v>6.4</v>
      </c>
      <c r="BP11" s="686"/>
      <c r="BQ11" s="686"/>
      <c r="BR11" s="686"/>
      <c r="BS11" s="692">
        <v>47171</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1821740</v>
      </c>
      <c r="CS11" s="684"/>
      <c r="CT11" s="684"/>
      <c r="CU11" s="684"/>
      <c r="CV11" s="684"/>
      <c r="CW11" s="684"/>
      <c r="CX11" s="684"/>
      <c r="CY11" s="685"/>
      <c r="CZ11" s="686">
        <v>7.6</v>
      </c>
      <c r="DA11" s="686"/>
      <c r="DB11" s="686"/>
      <c r="DC11" s="686"/>
      <c r="DD11" s="692">
        <v>397929</v>
      </c>
      <c r="DE11" s="684"/>
      <c r="DF11" s="684"/>
      <c r="DG11" s="684"/>
      <c r="DH11" s="684"/>
      <c r="DI11" s="684"/>
      <c r="DJ11" s="684"/>
      <c r="DK11" s="684"/>
      <c r="DL11" s="684"/>
      <c r="DM11" s="684"/>
      <c r="DN11" s="684"/>
      <c r="DO11" s="684"/>
      <c r="DP11" s="685"/>
      <c r="DQ11" s="692">
        <v>1111624</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5431</v>
      </c>
      <c r="S12" s="684"/>
      <c r="T12" s="684"/>
      <c r="U12" s="684"/>
      <c r="V12" s="684"/>
      <c r="W12" s="684"/>
      <c r="X12" s="684"/>
      <c r="Y12" s="685"/>
      <c r="Z12" s="686">
        <v>0</v>
      </c>
      <c r="AA12" s="686"/>
      <c r="AB12" s="686"/>
      <c r="AC12" s="686"/>
      <c r="AD12" s="687">
        <v>5431</v>
      </c>
      <c r="AE12" s="687"/>
      <c r="AF12" s="687"/>
      <c r="AG12" s="687"/>
      <c r="AH12" s="687"/>
      <c r="AI12" s="687"/>
      <c r="AJ12" s="687"/>
      <c r="AK12" s="687"/>
      <c r="AL12" s="688">
        <v>0</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1634719</v>
      </c>
      <c r="BH12" s="684"/>
      <c r="BI12" s="684"/>
      <c r="BJ12" s="684"/>
      <c r="BK12" s="684"/>
      <c r="BL12" s="684"/>
      <c r="BM12" s="684"/>
      <c r="BN12" s="685"/>
      <c r="BO12" s="686">
        <v>44.1</v>
      </c>
      <c r="BP12" s="686"/>
      <c r="BQ12" s="686"/>
      <c r="BR12" s="686"/>
      <c r="BS12" s="692" t="s">
        <v>244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1681351</v>
      </c>
      <c r="CS12" s="684"/>
      <c r="CT12" s="684"/>
      <c r="CU12" s="684"/>
      <c r="CV12" s="684"/>
      <c r="CW12" s="684"/>
      <c r="CX12" s="684"/>
      <c r="CY12" s="685"/>
      <c r="CZ12" s="686">
        <v>7</v>
      </c>
      <c r="DA12" s="686"/>
      <c r="DB12" s="686"/>
      <c r="DC12" s="686"/>
      <c r="DD12" s="692">
        <v>1068387</v>
      </c>
      <c r="DE12" s="684"/>
      <c r="DF12" s="684"/>
      <c r="DG12" s="684"/>
      <c r="DH12" s="684"/>
      <c r="DI12" s="684"/>
      <c r="DJ12" s="684"/>
      <c r="DK12" s="684"/>
      <c r="DL12" s="684"/>
      <c r="DM12" s="684"/>
      <c r="DN12" s="684"/>
      <c r="DO12" s="684"/>
      <c r="DP12" s="685"/>
      <c r="DQ12" s="692">
        <v>593043</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241</v>
      </c>
      <c r="AA13" s="686"/>
      <c r="AB13" s="686"/>
      <c r="AC13" s="686"/>
      <c r="AD13" s="687" t="s">
        <v>241</v>
      </c>
      <c r="AE13" s="687"/>
      <c r="AF13" s="687"/>
      <c r="AG13" s="687"/>
      <c r="AH13" s="687"/>
      <c r="AI13" s="687"/>
      <c r="AJ13" s="687"/>
      <c r="AK13" s="687"/>
      <c r="AL13" s="688" t="s">
        <v>241</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1622547</v>
      </c>
      <c r="BH13" s="684"/>
      <c r="BI13" s="684"/>
      <c r="BJ13" s="684"/>
      <c r="BK13" s="684"/>
      <c r="BL13" s="684"/>
      <c r="BM13" s="684"/>
      <c r="BN13" s="685"/>
      <c r="BO13" s="686">
        <v>43.8</v>
      </c>
      <c r="BP13" s="686"/>
      <c r="BQ13" s="686"/>
      <c r="BR13" s="686"/>
      <c r="BS13" s="692" t="s">
        <v>244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1227825</v>
      </c>
      <c r="CS13" s="684"/>
      <c r="CT13" s="684"/>
      <c r="CU13" s="684"/>
      <c r="CV13" s="684"/>
      <c r="CW13" s="684"/>
      <c r="CX13" s="684"/>
      <c r="CY13" s="685"/>
      <c r="CZ13" s="686">
        <v>5.0999999999999996</v>
      </c>
      <c r="DA13" s="686"/>
      <c r="DB13" s="686"/>
      <c r="DC13" s="686"/>
      <c r="DD13" s="692">
        <v>538106</v>
      </c>
      <c r="DE13" s="684"/>
      <c r="DF13" s="684"/>
      <c r="DG13" s="684"/>
      <c r="DH13" s="684"/>
      <c r="DI13" s="684"/>
      <c r="DJ13" s="684"/>
      <c r="DK13" s="684"/>
      <c r="DL13" s="684"/>
      <c r="DM13" s="684"/>
      <c r="DN13" s="684"/>
      <c r="DO13" s="684"/>
      <c r="DP13" s="685"/>
      <c r="DQ13" s="692">
        <v>742904</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35489</v>
      </c>
      <c r="S14" s="684"/>
      <c r="T14" s="684"/>
      <c r="U14" s="684"/>
      <c r="V14" s="684"/>
      <c r="W14" s="684"/>
      <c r="X14" s="684"/>
      <c r="Y14" s="685"/>
      <c r="Z14" s="686">
        <v>0.1</v>
      </c>
      <c r="AA14" s="686"/>
      <c r="AB14" s="686"/>
      <c r="AC14" s="686"/>
      <c r="AD14" s="687">
        <v>35489</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113482</v>
      </c>
      <c r="BH14" s="684"/>
      <c r="BI14" s="684"/>
      <c r="BJ14" s="684"/>
      <c r="BK14" s="684"/>
      <c r="BL14" s="684"/>
      <c r="BM14" s="684"/>
      <c r="BN14" s="685"/>
      <c r="BO14" s="686">
        <v>3.1</v>
      </c>
      <c r="BP14" s="686"/>
      <c r="BQ14" s="686"/>
      <c r="BR14" s="686"/>
      <c r="BS14" s="692" t="s">
        <v>244</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643934</v>
      </c>
      <c r="CS14" s="684"/>
      <c r="CT14" s="684"/>
      <c r="CU14" s="684"/>
      <c r="CV14" s="684"/>
      <c r="CW14" s="684"/>
      <c r="CX14" s="684"/>
      <c r="CY14" s="685"/>
      <c r="CZ14" s="686">
        <v>2.7</v>
      </c>
      <c r="DA14" s="686"/>
      <c r="DB14" s="686"/>
      <c r="DC14" s="686"/>
      <c r="DD14" s="692">
        <v>77951</v>
      </c>
      <c r="DE14" s="684"/>
      <c r="DF14" s="684"/>
      <c r="DG14" s="684"/>
      <c r="DH14" s="684"/>
      <c r="DI14" s="684"/>
      <c r="DJ14" s="684"/>
      <c r="DK14" s="684"/>
      <c r="DL14" s="684"/>
      <c r="DM14" s="684"/>
      <c r="DN14" s="684"/>
      <c r="DO14" s="684"/>
      <c r="DP14" s="685"/>
      <c r="DQ14" s="692">
        <v>576436</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129</v>
      </c>
      <c r="AA15" s="686"/>
      <c r="AB15" s="686"/>
      <c r="AC15" s="686"/>
      <c r="AD15" s="687" t="s">
        <v>244</v>
      </c>
      <c r="AE15" s="687"/>
      <c r="AF15" s="687"/>
      <c r="AG15" s="687"/>
      <c r="AH15" s="687"/>
      <c r="AI15" s="687"/>
      <c r="AJ15" s="687"/>
      <c r="AK15" s="687"/>
      <c r="AL15" s="688" t="s">
        <v>129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211165</v>
      </c>
      <c r="BH15" s="684"/>
      <c r="BI15" s="684"/>
      <c r="BJ15" s="684"/>
      <c r="BK15" s="684"/>
      <c r="BL15" s="684"/>
      <c r="BM15" s="684"/>
      <c r="BN15" s="685"/>
      <c r="BO15" s="686">
        <v>5.7</v>
      </c>
      <c r="BP15" s="686"/>
      <c r="BQ15" s="686"/>
      <c r="BR15" s="686"/>
      <c r="BS15" s="692" t="s">
        <v>129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1926133</v>
      </c>
      <c r="CS15" s="684"/>
      <c r="CT15" s="684"/>
      <c r="CU15" s="684"/>
      <c r="CV15" s="684"/>
      <c r="CW15" s="684"/>
      <c r="CX15" s="684"/>
      <c r="CY15" s="685"/>
      <c r="CZ15" s="686">
        <v>8.1</v>
      </c>
      <c r="DA15" s="686"/>
      <c r="DB15" s="686"/>
      <c r="DC15" s="686"/>
      <c r="DD15" s="692">
        <v>617582</v>
      </c>
      <c r="DE15" s="684"/>
      <c r="DF15" s="684"/>
      <c r="DG15" s="684"/>
      <c r="DH15" s="684"/>
      <c r="DI15" s="684"/>
      <c r="DJ15" s="684"/>
      <c r="DK15" s="684"/>
      <c r="DL15" s="684"/>
      <c r="DM15" s="684"/>
      <c r="DN15" s="684"/>
      <c r="DO15" s="684"/>
      <c r="DP15" s="685"/>
      <c r="DQ15" s="692">
        <v>1092806</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10490</v>
      </c>
      <c r="S16" s="684"/>
      <c r="T16" s="684"/>
      <c r="U16" s="684"/>
      <c r="V16" s="684"/>
      <c r="W16" s="684"/>
      <c r="X16" s="684"/>
      <c r="Y16" s="685"/>
      <c r="Z16" s="686">
        <v>0</v>
      </c>
      <c r="AA16" s="686"/>
      <c r="AB16" s="686"/>
      <c r="AC16" s="686"/>
      <c r="AD16" s="687">
        <v>10490</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241</v>
      </c>
      <c r="BH16" s="684"/>
      <c r="BI16" s="684"/>
      <c r="BJ16" s="684"/>
      <c r="BK16" s="684"/>
      <c r="BL16" s="684"/>
      <c r="BM16" s="684"/>
      <c r="BN16" s="685"/>
      <c r="BO16" s="686" t="s">
        <v>244</v>
      </c>
      <c r="BP16" s="686"/>
      <c r="BQ16" s="686"/>
      <c r="BR16" s="686"/>
      <c r="BS16" s="692" t="s">
        <v>244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43309</v>
      </c>
      <c r="CS16" s="684"/>
      <c r="CT16" s="684"/>
      <c r="CU16" s="684"/>
      <c r="CV16" s="684"/>
      <c r="CW16" s="684"/>
      <c r="CX16" s="684"/>
      <c r="CY16" s="685"/>
      <c r="CZ16" s="686">
        <v>0.2</v>
      </c>
      <c r="DA16" s="686"/>
      <c r="DB16" s="686"/>
      <c r="DC16" s="686"/>
      <c r="DD16" s="692" t="s">
        <v>129</v>
      </c>
      <c r="DE16" s="684"/>
      <c r="DF16" s="684"/>
      <c r="DG16" s="684"/>
      <c r="DH16" s="684"/>
      <c r="DI16" s="684"/>
      <c r="DJ16" s="684"/>
      <c r="DK16" s="684"/>
      <c r="DL16" s="684"/>
      <c r="DM16" s="684"/>
      <c r="DN16" s="684"/>
      <c r="DO16" s="684"/>
      <c r="DP16" s="685"/>
      <c r="DQ16" s="692">
        <v>3229</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72699</v>
      </c>
      <c r="S17" s="684"/>
      <c r="T17" s="684"/>
      <c r="U17" s="684"/>
      <c r="V17" s="684"/>
      <c r="W17" s="684"/>
      <c r="X17" s="684"/>
      <c r="Y17" s="685"/>
      <c r="Z17" s="686">
        <v>0.3</v>
      </c>
      <c r="AA17" s="686"/>
      <c r="AB17" s="686"/>
      <c r="AC17" s="686"/>
      <c r="AD17" s="687">
        <v>72699</v>
      </c>
      <c r="AE17" s="687"/>
      <c r="AF17" s="687"/>
      <c r="AG17" s="687"/>
      <c r="AH17" s="687"/>
      <c r="AI17" s="687"/>
      <c r="AJ17" s="687"/>
      <c r="AK17" s="687"/>
      <c r="AL17" s="688">
        <v>0.6</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244</v>
      </c>
      <c r="BH17" s="684"/>
      <c r="BI17" s="684"/>
      <c r="BJ17" s="684"/>
      <c r="BK17" s="684"/>
      <c r="BL17" s="684"/>
      <c r="BM17" s="684"/>
      <c r="BN17" s="685"/>
      <c r="BO17" s="686" t="s">
        <v>244</v>
      </c>
      <c r="BP17" s="686"/>
      <c r="BQ17" s="686"/>
      <c r="BR17" s="686"/>
      <c r="BS17" s="692" t="s">
        <v>129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2648964</v>
      </c>
      <c r="CS17" s="684"/>
      <c r="CT17" s="684"/>
      <c r="CU17" s="684"/>
      <c r="CV17" s="684"/>
      <c r="CW17" s="684"/>
      <c r="CX17" s="684"/>
      <c r="CY17" s="685"/>
      <c r="CZ17" s="686">
        <v>11.1</v>
      </c>
      <c r="DA17" s="686"/>
      <c r="DB17" s="686"/>
      <c r="DC17" s="686"/>
      <c r="DD17" s="692" t="s">
        <v>129</v>
      </c>
      <c r="DE17" s="684"/>
      <c r="DF17" s="684"/>
      <c r="DG17" s="684"/>
      <c r="DH17" s="684"/>
      <c r="DI17" s="684"/>
      <c r="DJ17" s="684"/>
      <c r="DK17" s="684"/>
      <c r="DL17" s="684"/>
      <c r="DM17" s="684"/>
      <c r="DN17" s="684"/>
      <c r="DO17" s="684"/>
      <c r="DP17" s="685"/>
      <c r="DQ17" s="692">
        <v>2590926</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15354</v>
      </c>
      <c r="S18" s="684"/>
      <c r="T18" s="684"/>
      <c r="U18" s="684"/>
      <c r="V18" s="684"/>
      <c r="W18" s="684"/>
      <c r="X18" s="684"/>
      <c r="Y18" s="685"/>
      <c r="Z18" s="686">
        <v>0.1</v>
      </c>
      <c r="AA18" s="686"/>
      <c r="AB18" s="686"/>
      <c r="AC18" s="686"/>
      <c r="AD18" s="687">
        <v>15354</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244</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v>15602</v>
      </c>
      <c r="CS18" s="684"/>
      <c r="CT18" s="684"/>
      <c r="CU18" s="684"/>
      <c r="CV18" s="684"/>
      <c r="CW18" s="684"/>
      <c r="CX18" s="684"/>
      <c r="CY18" s="685"/>
      <c r="CZ18" s="686">
        <v>0.1</v>
      </c>
      <c r="DA18" s="686"/>
      <c r="DB18" s="686"/>
      <c r="DC18" s="686"/>
      <c r="DD18" s="692" t="s">
        <v>129</v>
      </c>
      <c r="DE18" s="684"/>
      <c r="DF18" s="684"/>
      <c r="DG18" s="684"/>
      <c r="DH18" s="684"/>
      <c r="DI18" s="684"/>
      <c r="DJ18" s="684"/>
      <c r="DK18" s="684"/>
      <c r="DL18" s="684"/>
      <c r="DM18" s="684"/>
      <c r="DN18" s="684"/>
      <c r="DO18" s="684"/>
      <c r="DP18" s="685"/>
      <c r="DQ18" s="692">
        <v>15602</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4806</v>
      </c>
      <c r="S19" s="684"/>
      <c r="T19" s="684"/>
      <c r="U19" s="684"/>
      <c r="V19" s="684"/>
      <c r="W19" s="684"/>
      <c r="X19" s="684"/>
      <c r="Y19" s="685"/>
      <c r="Z19" s="686">
        <v>0</v>
      </c>
      <c r="AA19" s="686"/>
      <c r="AB19" s="686"/>
      <c r="AC19" s="686"/>
      <c r="AD19" s="687">
        <v>4806</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75065</v>
      </c>
      <c r="BH19" s="684"/>
      <c r="BI19" s="684"/>
      <c r="BJ19" s="684"/>
      <c r="BK19" s="684"/>
      <c r="BL19" s="684"/>
      <c r="BM19" s="684"/>
      <c r="BN19" s="685"/>
      <c r="BO19" s="686">
        <v>2</v>
      </c>
      <c r="BP19" s="686"/>
      <c r="BQ19" s="686"/>
      <c r="BR19" s="686"/>
      <c r="BS19" s="692" t="s">
        <v>244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244</v>
      </c>
      <c r="CS19" s="684"/>
      <c r="CT19" s="684"/>
      <c r="CU19" s="684"/>
      <c r="CV19" s="684"/>
      <c r="CW19" s="684"/>
      <c r="CX19" s="684"/>
      <c r="CY19" s="685"/>
      <c r="CZ19" s="686" t="s">
        <v>244</v>
      </c>
      <c r="DA19" s="686"/>
      <c r="DB19" s="686"/>
      <c r="DC19" s="686"/>
      <c r="DD19" s="692" t="s">
        <v>129</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792</v>
      </c>
      <c r="S20" s="684"/>
      <c r="T20" s="684"/>
      <c r="U20" s="684"/>
      <c r="V20" s="684"/>
      <c r="W20" s="684"/>
      <c r="X20" s="684"/>
      <c r="Y20" s="685"/>
      <c r="Z20" s="686">
        <v>0</v>
      </c>
      <c r="AA20" s="686"/>
      <c r="AB20" s="686"/>
      <c r="AC20" s="686"/>
      <c r="AD20" s="687">
        <v>792</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75065</v>
      </c>
      <c r="BH20" s="684"/>
      <c r="BI20" s="684"/>
      <c r="BJ20" s="684"/>
      <c r="BK20" s="684"/>
      <c r="BL20" s="684"/>
      <c r="BM20" s="684"/>
      <c r="BN20" s="685"/>
      <c r="BO20" s="686">
        <v>2</v>
      </c>
      <c r="BP20" s="686"/>
      <c r="BQ20" s="686"/>
      <c r="BR20" s="686"/>
      <c r="BS20" s="692" t="s">
        <v>241</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23913719</v>
      </c>
      <c r="CS20" s="684"/>
      <c r="CT20" s="684"/>
      <c r="CU20" s="684"/>
      <c r="CV20" s="684"/>
      <c r="CW20" s="684"/>
      <c r="CX20" s="684"/>
      <c r="CY20" s="685"/>
      <c r="CZ20" s="686">
        <v>100</v>
      </c>
      <c r="DA20" s="686"/>
      <c r="DB20" s="686"/>
      <c r="DC20" s="686"/>
      <c r="DD20" s="692">
        <v>6854131</v>
      </c>
      <c r="DE20" s="684"/>
      <c r="DF20" s="684"/>
      <c r="DG20" s="684"/>
      <c r="DH20" s="684"/>
      <c r="DI20" s="684"/>
      <c r="DJ20" s="684"/>
      <c r="DK20" s="684"/>
      <c r="DL20" s="684"/>
      <c r="DM20" s="684"/>
      <c r="DN20" s="684"/>
      <c r="DO20" s="684"/>
      <c r="DP20" s="685"/>
      <c r="DQ20" s="692">
        <v>13699615</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51747</v>
      </c>
      <c r="S21" s="684"/>
      <c r="T21" s="684"/>
      <c r="U21" s="684"/>
      <c r="V21" s="684"/>
      <c r="W21" s="684"/>
      <c r="X21" s="684"/>
      <c r="Y21" s="685"/>
      <c r="Z21" s="686">
        <v>0.2</v>
      </c>
      <c r="AA21" s="686"/>
      <c r="AB21" s="686"/>
      <c r="AC21" s="686"/>
      <c r="AD21" s="687">
        <v>51747</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35035</v>
      </c>
      <c r="BH21" s="684"/>
      <c r="BI21" s="684"/>
      <c r="BJ21" s="684"/>
      <c r="BK21" s="684"/>
      <c r="BL21" s="684"/>
      <c r="BM21" s="684"/>
      <c r="BN21" s="685"/>
      <c r="BO21" s="686">
        <v>0.9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8267983</v>
      </c>
      <c r="S22" s="684"/>
      <c r="T22" s="684"/>
      <c r="U22" s="684"/>
      <c r="V22" s="684"/>
      <c r="W22" s="684"/>
      <c r="X22" s="684"/>
      <c r="Y22" s="685"/>
      <c r="Z22" s="686">
        <v>33.1</v>
      </c>
      <c r="AA22" s="686"/>
      <c r="AB22" s="686"/>
      <c r="AC22" s="686"/>
      <c r="AD22" s="687">
        <v>7255747</v>
      </c>
      <c r="AE22" s="687"/>
      <c r="AF22" s="687"/>
      <c r="AG22" s="687"/>
      <c r="AH22" s="687"/>
      <c r="AI22" s="687"/>
      <c r="AJ22" s="687"/>
      <c r="AK22" s="687"/>
      <c r="AL22" s="688">
        <v>60.9</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241</v>
      </c>
      <c r="BP22" s="686"/>
      <c r="BQ22" s="686"/>
      <c r="BR22" s="686"/>
      <c r="BS22" s="692" t="s">
        <v>241</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7255747</v>
      </c>
      <c r="S23" s="684"/>
      <c r="T23" s="684"/>
      <c r="U23" s="684"/>
      <c r="V23" s="684"/>
      <c r="W23" s="684"/>
      <c r="X23" s="684"/>
      <c r="Y23" s="685"/>
      <c r="Z23" s="686">
        <v>29.1</v>
      </c>
      <c r="AA23" s="686"/>
      <c r="AB23" s="686"/>
      <c r="AC23" s="686"/>
      <c r="AD23" s="687">
        <v>7255747</v>
      </c>
      <c r="AE23" s="687"/>
      <c r="AF23" s="687"/>
      <c r="AG23" s="687"/>
      <c r="AH23" s="687"/>
      <c r="AI23" s="687"/>
      <c r="AJ23" s="687"/>
      <c r="AK23" s="687"/>
      <c r="AL23" s="688">
        <v>60.9</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40030</v>
      </c>
      <c r="BH23" s="684"/>
      <c r="BI23" s="684"/>
      <c r="BJ23" s="684"/>
      <c r="BK23" s="684"/>
      <c r="BL23" s="684"/>
      <c r="BM23" s="684"/>
      <c r="BN23" s="685"/>
      <c r="BO23" s="686">
        <v>1.1000000000000001</v>
      </c>
      <c r="BP23" s="686"/>
      <c r="BQ23" s="686"/>
      <c r="BR23" s="686"/>
      <c r="BS23" s="692" t="s">
        <v>244</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1012236</v>
      </c>
      <c r="S24" s="684"/>
      <c r="T24" s="684"/>
      <c r="U24" s="684"/>
      <c r="V24" s="684"/>
      <c r="W24" s="684"/>
      <c r="X24" s="684"/>
      <c r="Y24" s="685"/>
      <c r="Z24" s="686">
        <v>4.0999999999999996</v>
      </c>
      <c r="AA24" s="686"/>
      <c r="AB24" s="686"/>
      <c r="AC24" s="686"/>
      <c r="AD24" s="687" t="s">
        <v>244</v>
      </c>
      <c r="AE24" s="687"/>
      <c r="AF24" s="687"/>
      <c r="AG24" s="687"/>
      <c r="AH24" s="687"/>
      <c r="AI24" s="687"/>
      <c r="AJ24" s="687"/>
      <c r="AK24" s="687"/>
      <c r="AL24" s="688" t="s">
        <v>241</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241</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9104678</v>
      </c>
      <c r="CS24" s="673"/>
      <c r="CT24" s="673"/>
      <c r="CU24" s="673"/>
      <c r="CV24" s="673"/>
      <c r="CW24" s="673"/>
      <c r="CX24" s="673"/>
      <c r="CY24" s="674"/>
      <c r="CZ24" s="677">
        <v>38.1</v>
      </c>
      <c r="DA24" s="678"/>
      <c r="DB24" s="678"/>
      <c r="DC24" s="697"/>
      <c r="DD24" s="722">
        <v>6852434</v>
      </c>
      <c r="DE24" s="673"/>
      <c r="DF24" s="673"/>
      <c r="DG24" s="673"/>
      <c r="DH24" s="673"/>
      <c r="DI24" s="673"/>
      <c r="DJ24" s="673"/>
      <c r="DK24" s="674"/>
      <c r="DL24" s="722">
        <v>6810490</v>
      </c>
      <c r="DM24" s="673"/>
      <c r="DN24" s="673"/>
      <c r="DO24" s="673"/>
      <c r="DP24" s="673"/>
      <c r="DQ24" s="673"/>
      <c r="DR24" s="673"/>
      <c r="DS24" s="673"/>
      <c r="DT24" s="673"/>
      <c r="DU24" s="673"/>
      <c r="DV24" s="674"/>
      <c r="DW24" s="677">
        <v>55.3</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244</v>
      </c>
      <c r="AA25" s="686"/>
      <c r="AB25" s="686"/>
      <c r="AC25" s="686"/>
      <c r="AD25" s="687" t="s">
        <v>241</v>
      </c>
      <c r="AE25" s="687"/>
      <c r="AF25" s="687"/>
      <c r="AG25" s="687"/>
      <c r="AH25" s="687"/>
      <c r="AI25" s="687"/>
      <c r="AJ25" s="687"/>
      <c r="AK25" s="687"/>
      <c r="AL25" s="688" t="s">
        <v>244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244</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3395407</v>
      </c>
      <c r="CS25" s="719"/>
      <c r="CT25" s="719"/>
      <c r="CU25" s="719"/>
      <c r="CV25" s="719"/>
      <c r="CW25" s="719"/>
      <c r="CX25" s="719"/>
      <c r="CY25" s="720"/>
      <c r="CZ25" s="688">
        <v>14.2</v>
      </c>
      <c r="DA25" s="717"/>
      <c r="DB25" s="717"/>
      <c r="DC25" s="721"/>
      <c r="DD25" s="692">
        <v>3213903</v>
      </c>
      <c r="DE25" s="719"/>
      <c r="DF25" s="719"/>
      <c r="DG25" s="719"/>
      <c r="DH25" s="719"/>
      <c r="DI25" s="719"/>
      <c r="DJ25" s="719"/>
      <c r="DK25" s="720"/>
      <c r="DL25" s="692">
        <v>3172535</v>
      </c>
      <c r="DM25" s="719"/>
      <c r="DN25" s="719"/>
      <c r="DO25" s="719"/>
      <c r="DP25" s="719"/>
      <c r="DQ25" s="719"/>
      <c r="DR25" s="719"/>
      <c r="DS25" s="719"/>
      <c r="DT25" s="719"/>
      <c r="DU25" s="719"/>
      <c r="DV25" s="720"/>
      <c r="DW25" s="688">
        <v>25.8</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12925041</v>
      </c>
      <c r="S26" s="684"/>
      <c r="T26" s="684"/>
      <c r="U26" s="684"/>
      <c r="V26" s="684"/>
      <c r="W26" s="684"/>
      <c r="X26" s="684"/>
      <c r="Y26" s="685"/>
      <c r="Z26" s="686">
        <v>51.8</v>
      </c>
      <c r="AA26" s="686"/>
      <c r="AB26" s="686"/>
      <c r="AC26" s="686"/>
      <c r="AD26" s="687">
        <v>11872775</v>
      </c>
      <c r="AE26" s="687"/>
      <c r="AF26" s="687"/>
      <c r="AG26" s="687"/>
      <c r="AH26" s="687"/>
      <c r="AI26" s="687"/>
      <c r="AJ26" s="687"/>
      <c r="AK26" s="687"/>
      <c r="AL26" s="688">
        <v>99.6</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2217377</v>
      </c>
      <c r="CS26" s="684"/>
      <c r="CT26" s="684"/>
      <c r="CU26" s="684"/>
      <c r="CV26" s="684"/>
      <c r="CW26" s="684"/>
      <c r="CX26" s="684"/>
      <c r="CY26" s="685"/>
      <c r="CZ26" s="688">
        <v>9.3000000000000007</v>
      </c>
      <c r="DA26" s="717"/>
      <c r="DB26" s="717"/>
      <c r="DC26" s="721"/>
      <c r="DD26" s="692">
        <v>2088459</v>
      </c>
      <c r="DE26" s="684"/>
      <c r="DF26" s="684"/>
      <c r="DG26" s="684"/>
      <c r="DH26" s="684"/>
      <c r="DI26" s="684"/>
      <c r="DJ26" s="684"/>
      <c r="DK26" s="685"/>
      <c r="DL26" s="692" t="s">
        <v>244</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2929</v>
      </c>
      <c r="S27" s="684"/>
      <c r="T27" s="684"/>
      <c r="U27" s="684"/>
      <c r="V27" s="684"/>
      <c r="W27" s="684"/>
      <c r="X27" s="684"/>
      <c r="Y27" s="685"/>
      <c r="Z27" s="686">
        <v>0</v>
      </c>
      <c r="AA27" s="686"/>
      <c r="AB27" s="686"/>
      <c r="AC27" s="686"/>
      <c r="AD27" s="687">
        <v>2929</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3703631</v>
      </c>
      <c r="BH27" s="684"/>
      <c r="BI27" s="684"/>
      <c r="BJ27" s="684"/>
      <c r="BK27" s="684"/>
      <c r="BL27" s="684"/>
      <c r="BM27" s="684"/>
      <c r="BN27" s="685"/>
      <c r="BO27" s="686">
        <v>100</v>
      </c>
      <c r="BP27" s="686"/>
      <c r="BQ27" s="686"/>
      <c r="BR27" s="686"/>
      <c r="BS27" s="692">
        <v>47171</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3060307</v>
      </c>
      <c r="CS27" s="719"/>
      <c r="CT27" s="719"/>
      <c r="CU27" s="719"/>
      <c r="CV27" s="719"/>
      <c r="CW27" s="719"/>
      <c r="CX27" s="719"/>
      <c r="CY27" s="720"/>
      <c r="CZ27" s="688">
        <v>12.8</v>
      </c>
      <c r="DA27" s="717"/>
      <c r="DB27" s="717"/>
      <c r="DC27" s="721"/>
      <c r="DD27" s="692">
        <v>1047605</v>
      </c>
      <c r="DE27" s="719"/>
      <c r="DF27" s="719"/>
      <c r="DG27" s="719"/>
      <c r="DH27" s="719"/>
      <c r="DI27" s="719"/>
      <c r="DJ27" s="719"/>
      <c r="DK27" s="720"/>
      <c r="DL27" s="692">
        <v>1047029</v>
      </c>
      <c r="DM27" s="719"/>
      <c r="DN27" s="719"/>
      <c r="DO27" s="719"/>
      <c r="DP27" s="719"/>
      <c r="DQ27" s="719"/>
      <c r="DR27" s="719"/>
      <c r="DS27" s="719"/>
      <c r="DT27" s="719"/>
      <c r="DU27" s="719"/>
      <c r="DV27" s="720"/>
      <c r="DW27" s="688">
        <v>8.5</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76291</v>
      </c>
      <c r="S28" s="684"/>
      <c r="T28" s="684"/>
      <c r="U28" s="684"/>
      <c r="V28" s="684"/>
      <c r="W28" s="684"/>
      <c r="X28" s="684"/>
      <c r="Y28" s="685"/>
      <c r="Z28" s="686">
        <v>0.3</v>
      </c>
      <c r="AA28" s="686"/>
      <c r="AB28" s="686"/>
      <c r="AC28" s="686"/>
      <c r="AD28" s="687">
        <v>93</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2648964</v>
      </c>
      <c r="CS28" s="684"/>
      <c r="CT28" s="684"/>
      <c r="CU28" s="684"/>
      <c r="CV28" s="684"/>
      <c r="CW28" s="684"/>
      <c r="CX28" s="684"/>
      <c r="CY28" s="685"/>
      <c r="CZ28" s="688">
        <v>11.1</v>
      </c>
      <c r="DA28" s="717"/>
      <c r="DB28" s="717"/>
      <c r="DC28" s="721"/>
      <c r="DD28" s="692">
        <v>2590926</v>
      </c>
      <c r="DE28" s="684"/>
      <c r="DF28" s="684"/>
      <c r="DG28" s="684"/>
      <c r="DH28" s="684"/>
      <c r="DI28" s="684"/>
      <c r="DJ28" s="684"/>
      <c r="DK28" s="685"/>
      <c r="DL28" s="692">
        <v>2590926</v>
      </c>
      <c r="DM28" s="684"/>
      <c r="DN28" s="684"/>
      <c r="DO28" s="684"/>
      <c r="DP28" s="684"/>
      <c r="DQ28" s="684"/>
      <c r="DR28" s="684"/>
      <c r="DS28" s="684"/>
      <c r="DT28" s="684"/>
      <c r="DU28" s="684"/>
      <c r="DV28" s="685"/>
      <c r="DW28" s="688">
        <v>21</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272276</v>
      </c>
      <c r="S29" s="684"/>
      <c r="T29" s="684"/>
      <c r="U29" s="684"/>
      <c r="V29" s="684"/>
      <c r="W29" s="684"/>
      <c r="X29" s="684"/>
      <c r="Y29" s="685"/>
      <c r="Z29" s="686">
        <v>1.1000000000000001</v>
      </c>
      <c r="AA29" s="686"/>
      <c r="AB29" s="686"/>
      <c r="AC29" s="686"/>
      <c r="AD29" s="687">
        <v>16064</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2648960</v>
      </c>
      <c r="CS29" s="719"/>
      <c r="CT29" s="719"/>
      <c r="CU29" s="719"/>
      <c r="CV29" s="719"/>
      <c r="CW29" s="719"/>
      <c r="CX29" s="719"/>
      <c r="CY29" s="720"/>
      <c r="CZ29" s="688">
        <v>11.1</v>
      </c>
      <c r="DA29" s="717"/>
      <c r="DB29" s="717"/>
      <c r="DC29" s="721"/>
      <c r="DD29" s="692">
        <v>2590922</v>
      </c>
      <c r="DE29" s="719"/>
      <c r="DF29" s="719"/>
      <c r="DG29" s="719"/>
      <c r="DH29" s="719"/>
      <c r="DI29" s="719"/>
      <c r="DJ29" s="719"/>
      <c r="DK29" s="720"/>
      <c r="DL29" s="692">
        <v>2590922</v>
      </c>
      <c r="DM29" s="719"/>
      <c r="DN29" s="719"/>
      <c r="DO29" s="719"/>
      <c r="DP29" s="719"/>
      <c r="DQ29" s="719"/>
      <c r="DR29" s="719"/>
      <c r="DS29" s="719"/>
      <c r="DT29" s="719"/>
      <c r="DU29" s="719"/>
      <c r="DV29" s="720"/>
      <c r="DW29" s="688">
        <v>21</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18637</v>
      </c>
      <c r="S30" s="684"/>
      <c r="T30" s="684"/>
      <c r="U30" s="684"/>
      <c r="V30" s="684"/>
      <c r="W30" s="684"/>
      <c r="X30" s="684"/>
      <c r="Y30" s="685"/>
      <c r="Z30" s="686">
        <v>0.1</v>
      </c>
      <c r="AA30" s="686"/>
      <c r="AB30" s="686"/>
      <c r="AC30" s="686"/>
      <c r="AD30" s="687" t="s">
        <v>129</v>
      </c>
      <c r="AE30" s="687"/>
      <c r="AF30" s="687"/>
      <c r="AG30" s="687"/>
      <c r="AH30" s="687"/>
      <c r="AI30" s="687"/>
      <c r="AJ30" s="687"/>
      <c r="AK30" s="687"/>
      <c r="AL30" s="688" t="s">
        <v>241</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2515394</v>
      </c>
      <c r="CS30" s="684"/>
      <c r="CT30" s="684"/>
      <c r="CU30" s="684"/>
      <c r="CV30" s="684"/>
      <c r="CW30" s="684"/>
      <c r="CX30" s="684"/>
      <c r="CY30" s="685"/>
      <c r="CZ30" s="688">
        <v>10.5</v>
      </c>
      <c r="DA30" s="717"/>
      <c r="DB30" s="717"/>
      <c r="DC30" s="721"/>
      <c r="DD30" s="692">
        <v>2458122</v>
      </c>
      <c r="DE30" s="684"/>
      <c r="DF30" s="684"/>
      <c r="DG30" s="684"/>
      <c r="DH30" s="684"/>
      <c r="DI30" s="684"/>
      <c r="DJ30" s="684"/>
      <c r="DK30" s="685"/>
      <c r="DL30" s="692">
        <v>2458122</v>
      </c>
      <c r="DM30" s="684"/>
      <c r="DN30" s="684"/>
      <c r="DO30" s="684"/>
      <c r="DP30" s="684"/>
      <c r="DQ30" s="684"/>
      <c r="DR30" s="684"/>
      <c r="DS30" s="684"/>
      <c r="DT30" s="684"/>
      <c r="DU30" s="684"/>
      <c r="DV30" s="685"/>
      <c r="DW30" s="688">
        <v>20</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2647955</v>
      </c>
      <c r="S31" s="684"/>
      <c r="T31" s="684"/>
      <c r="U31" s="684"/>
      <c r="V31" s="684"/>
      <c r="W31" s="684"/>
      <c r="X31" s="684"/>
      <c r="Y31" s="685"/>
      <c r="Z31" s="686">
        <v>10.6</v>
      </c>
      <c r="AA31" s="686"/>
      <c r="AB31" s="686"/>
      <c r="AC31" s="686"/>
      <c r="AD31" s="687" t="s">
        <v>241</v>
      </c>
      <c r="AE31" s="687"/>
      <c r="AF31" s="687"/>
      <c r="AG31" s="687"/>
      <c r="AH31" s="687"/>
      <c r="AI31" s="687"/>
      <c r="AJ31" s="687"/>
      <c r="AK31" s="687"/>
      <c r="AL31" s="688" t="s">
        <v>241</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98.8</v>
      </c>
      <c r="BH31" s="738"/>
      <c r="BI31" s="738"/>
      <c r="BJ31" s="738"/>
      <c r="BK31" s="738"/>
      <c r="BL31" s="738"/>
      <c r="BM31" s="678">
        <v>94.7</v>
      </c>
      <c r="BN31" s="738"/>
      <c r="BO31" s="738"/>
      <c r="BP31" s="738"/>
      <c r="BQ31" s="739"/>
      <c r="BR31" s="751">
        <v>99</v>
      </c>
      <c r="BS31" s="738"/>
      <c r="BT31" s="738"/>
      <c r="BU31" s="738"/>
      <c r="BV31" s="738"/>
      <c r="BW31" s="738"/>
      <c r="BX31" s="678">
        <v>95.3</v>
      </c>
      <c r="BY31" s="738"/>
      <c r="BZ31" s="738"/>
      <c r="CA31" s="738"/>
      <c r="CB31" s="739"/>
      <c r="CD31" s="725"/>
      <c r="CE31" s="726"/>
      <c r="CF31" s="698" t="s">
        <v>312</v>
      </c>
      <c r="CG31" s="699"/>
      <c r="CH31" s="699"/>
      <c r="CI31" s="699"/>
      <c r="CJ31" s="699"/>
      <c r="CK31" s="699"/>
      <c r="CL31" s="699"/>
      <c r="CM31" s="699"/>
      <c r="CN31" s="699"/>
      <c r="CO31" s="699"/>
      <c r="CP31" s="699"/>
      <c r="CQ31" s="700"/>
      <c r="CR31" s="683">
        <v>133566</v>
      </c>
      <c r="CS31" s="719"/>
      <c r="CT31" s="719"/>
      <c r="CU31" s="719"/>
      <c r="CV31" s="719"/>
      <c r="CW31" s="719"/>
      <c r="CX31" s="719"/>
      <c r="CY31" s="720"/>
      <c r="CZ31" s="688">
        <v>0.6</v>
      </c>
      <c r="DA31" s="717"/>
      <c r="DB31" s="717"/>
      <c r="DC31" s="721"/>
      <c r="DD31" s="692">
        <v>132800</v>
      </c>
      <c r="DE31" s="719"/>
      <c r="DF31" s="719"/>
      <c r="DG31" s="719"/>
      <c r="DH31" s="719"/>
      <c r="DI31" s="719"/>
      <c r="DJ31" s="719"/>
      <c r="DK31" s="720"/>
      <c r="DL31" s="692">
        <v>132800</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241</v>
      </c>
      <c r="S32" s="684"/>
      <c r="T32" s="684"/>
      <c r="U32" s="684"/>
      <c r="V32" s="684"/>
      <c r="W32" s="684"/>
      <c r="X32" s="684"/>
      <c r="Y32" s="685"/>
      <c r="Z32" s="686" t="s">
        <v>244</v>
      </c>
      <c r="AA32" s="686"/>
      <c r="AB32" s="686"/>
      <c r="AC32" s="686"/>
      <c r="AD32" s="687" t="s">
        <v>241</v>
      </c>
      <c r="AE32" s="687"/>
      <c r="AF32" s="687"/>
      <c r="AG32" s="687"/>
      <c r="AH32" s="687"/>
      <c r="AI32" s="687"/>
      <c r="AJ32" s="687"/>
      <c r="AK32" s="687"/>
      <c r="AL32" s="688" t="s">
        <v>241</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99.3</v>
      </c>
      <c r="BH32" s="719"/>
      <c r="BI32" s="719"/>
      <c r="BJ32" s="719"/>
      <c r="BK32" s="719"/>
      <c r="BL32" s="719"/>
      <c r="BM32" s="689">
        <v>98.3</v>
      </c>
      <c r="BN32" s="749"/>
      <c r="BO32" s="749"/>
      <c r="BP32" s="749"/>
      <c r="BQ32" s="750"/>
      <c r="BR32" s="752">
        <v>99.4</v>
      </c>
      <c r="BS32" s="719"/>
      <c r="BT32" s="719"/>
      <c r="BU32" s="719"/>
      <c r="BV32" s="719"/>
      <c r="BW32" s="719"/>
      <c r="BX32" s="689">
        <v>98.5</v>
      </c>
      <c r="BY32" s="749"/>
      <c r="BZ32" s="749"/>
      <c r="CA32" s="749"/>
      <c r="CB32" s="750"/>
      <c r="CD32" s="727"/>
      <c r="CE32" s="728"/>
      <c r="CF32" s="698" t="s">
        <v>316</v>
      </c>
      <c r="CG32" s="699"/>
      <c r="CH32" s="699"/>
      <c r="CI32" s="699"/>
      <c r="CJ32" s="699"/>
      <c r="CK32" s="699"/>
      <c r="CL32" s="699"/>
      <c r="CM32" s="699"/>
      <c r="CN32" s="699"/>
      <c r="CO32" s="699"/>
      <c r="CP32" s="699"/>
      <c r="CQ32" s="700"/>
      <c r="CR32" s="683">
        <v>4</v>
      </c>
      <c r="CS32" s="684"/>
      <c r="CT32" s="684"/>
      <c r="CU32" s="684"/>
      <c r="CV32" s="684"/>
      <c r="CW32" s="684"/>
      <c r="CX32" s="684"/>
      <c r="CY32" s="685"/>
      <c r="CZ32" s="688">
        <v>0</v>
      </c>
      <c r="DA32" s="717"/>
      <c r="DB32" s="717"/>
      <c r="DC32" s="721"/>
      <c r="DD32" s="692">
        <v>4</v>
      </c>
      <c r="DE32" s="684"/>
      <c r="DF32" s="684"/>
      <c r="DG32" s="684"/>
      <c r="DH32" s="684"/>
      <c r="DI32" s="684"/>
      <c r="DJ32" s="684"/>
      <c r="DK32" s="685"/>
      <c r="DL32" s="692">
        <v>4</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1621572</v>
      </c>
      <c r="S33" s="684"/>
      <c r="T33" s="684"/>
      <c r="U33" s="684"/>
      <c r="V33" s="684"/>
      <c r="W33" s="684"/>
      <c r="X33" s="684"/>
      <c r="Y33" s="685"/>
      <c r="Z33" s="686">
        <v>6.5</v>
      </c>
      <c r="AA33" s="686"/>
      <c r="AB33" s="686"/>
      <c r="AC33" s="686"/>
      <c r="AD33" s="687" t="s">
        <v>244</v>
      </c>
      <c r="AE33" s="687"/>
      <c r="AF33" s="687"/>
      <c r="AG33" s="687"/>
      <c r="AH33" s="687"/>
      <c r="AI33" s="687"/>
      <c r="AJ33" s="687"/>
      <c r="AK33" s="687"/>
      <c r="AL33" s="688" t="s">
        <v>241</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98.1</v>
      </c>
      <c r="BH33" s="754"/>
      <c r="BI33" s="754"/>
      <c r="BJ33" s="754"/>
      <c r="BK33" s="754"/>
      <c r="BL33" s="754"/>
      <c r="BM33" s="755">
        <v>90.7</v>
      </c>
      <c r="BN33" s="754"/>
      <c r="BO33" s="754"/>
      <c r="BP33" s="754"/>
      <c r="BQ33" s="756"/>
      <c r="BR33" s="753">
        <v>98.3</v>
      </c>
      <c r="BS33" s="754"/>
      <c r="BT33" s="754"/>
      <c r="BU33" s="754"/>
      <c r="BV33" s="754"/>
      <c r="BW33" s="754"/>
      <c r="BX33" s="755">
        <v>91.2</v>
      </c>
      <c r="BY33" s="754"/>
      <c r="BZ33" s="754"/>
      <c r="CA33" s="754"/>
      <c r="CB33" s="756"/>
      <c r="CD33" s="698" t="s">
        <v>319</v>
      </c>
      <c r="CE33" s="699"/>
      <c r="CF33" s="699"/>
      <c r="CG33" s="699"/>
      <c r="CH33" s="699"/>
      <c r="CI33" s="699"/>
      <c r="CJ33" s="699"/>
      <c r="CK33" s="699"/>
      <c r="CL33" s="699"/>
      <c r="CM33" s="699"/>
      <c r="CN33" s="699"/>
      <c r="CO33" s="699"/>
      <c r="CP33" s="699"/>
      <c r="CQ33" s="700"/>
      <c r="CR33" s="683">
        <v>7911601</v>
      </c>
      <c r="CS33" s="719"/>
      <c r="CT33" s="719"/>
      <c r="CU33" s="719"/>
      <c r="CV33" s="719"/>
      <c r="CW33" s="719"/>
      <c r="CX33" s="719"/>
      <c r="CY33" s="720"/>
      <c r="CZ33" s="688">
        <v>33.1</v>
      </c>
      <c r="DA33" s="717"/>
      <c r="DB33" s="717"/>
      <c r="DC33" s="721"/>
      <c r="DD33" s="692">
        <v>6254374</v>
      </c>
      <c r="DE33" s="719"/>
      <c r="DF33" s="719"/>
      <c r="DG33" s="719"/>
      <c r="DH33" s="719"/>
      <c r="DI33" s="719"/>
      <c r="DJ33" s="719"/>
      <c r="DK33" s="720"/>
      <c r="DL33" s="692">
        <v>4676342</v>
      </c>
      <c r="DM33" s="719"/>
      <c r="DN33" s="719"/>
      <c r="DO33" s="719"/>
      <c r="DP33" s="719"/>
      <c r="DQ33" s="719"/>
      <c r="DR33" s="719"/>
      <c r="DS33" s="719"/>
      <c r="DT33" s="719"/>
      <c r="DU33" s="719"/>
      <c r="DV33" s="720"/>
      <c r="DW33" s="688">
        <v>38</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93906</v>
      </c>
      <c r="S34" s="684"/>
      <c r="T34" s="684"/>
      <c r="U34" s="684"/>
      <c r="V34" s="684"/>
      <c r="W34" s="684"/>
      <c r="X34" s="684"/>
      <c r="Y34" s="685"/>
      <c r="Z34" s="686">
        <v>0.4</v>
      </c>
      <c r="AA34" s="686"/>
      <c r="AB34" s="686"/>
      <c r="AC34" s="686"/>
      <c r="AD34" s="687">
        <v>25250</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2905159</v>
      </c>
      <c r="CS34" s="684"/>
      <c r="CT34" s="684"/>
      <c r="CU34" s="684"/>
      <c r="CV34" s="684"/>
      <c r="CW34" s="684"/>
      <c r="CX34" s="684"/>
      <c r="CY34" s="685"/>
      <c r="CZ34" s="688">
        <v>12.1</v>
      </c>
      <c r="DA34" s="717"/>
      <c r="DB34" s="717"/>
      <c r="DC34" s="721"/>
      <c r="DD34" s="692">
        <v>2207762</v>
      </c>
      <c r="DE34" s="684"/>
      <c r="DF34" s="684"/>
      <c r="DG34" s="684"/>
      <c r="DH34" s="684"/>
      <c r="DI34" s="684"/>
      <c r="DJ34" s="684"/>
      <c r="DK34" s="685"/>
      <c r="DL34" s="692">
        <v>1830825</v>
      </c>
      <c r="DM34" s="684"/>
      <c r="DN34" s="684"/>
      <c r="DO34" s="684"/>
      <c r="DP34" s="684"/>
      <c r="DQ34" s="684"/>
      <c r="DR34" s="684"/>
      <c r="DS34" s="684"/>
      <c r="DT34" s="684"/>
      <c r="DU34" s="684"/>
      <c r="DV34" s="685"/>
      <c r="DW34" s="688">
        <v>14.9</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62100</v>
      </c>
      <c r="S35" s="684"/>
      <c r="T35" s="684"/>
      <c r="U35" s="684"/>
      <c r="V35" s="684"/>
      <c r="W35" s="684"/>
      <c r="X35" s="684"/>
      <c r="Y35" s="685"/>
      <c r="Z35" s="686">
        <v>0.2</v>
      </c>
      <c r="AA35" s="686"/>
      <c r="AB35" s="686"/>
      <c r="AC35" s="686"/>
      <c r="AD35" s="687" t="s">
        <v>244</v>
      </c>
      <c r="AE35" s="687"/>
      <c r="AF35" s="687"/>
      <c r="AG35" s="687"/>
      <c r="AH35" s="687"/>
      <c r="AI35" s="687"/>
      <c r="AJ35" s="687"/>
      <c r="AK35" s="687"/>
      <c r="AL35" s="688" t="s">
        <v>241</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245148</v>
      </c>
      <c r="CS35" s="719"/>
      <c r="CT35" s="719"/>
      <c r="CU35" s="719"/>
      <c r="CV35" s="719"/>
      <c r="CW35" s="719"/>
      <c r="CX35" s="719"/>
      <c r="CY35" s="720"/>
      <c r="CZ35" s="688">
        <v>1</v>
      </c>
      <c r="DA35" s="717"/>
      <c r="DB35" s="717"/>
      <c r="DC35" s="721"/>
      <c r="DD35" s="692">
        <v>208306</v>
      </c>
      <c r="DE35" s="719"/>
      <c r="DF35" s="719"/>
      <c r="DG35" s="719"/>
      <c r="DH35" s="719"/>
      <c r="DI35" s="719"/>
      <c r="DJ35" s="719"/>
      <c r="DK35" s="720"/>
      <c r="DL35" s="692">
        <v>206564</v>
      </c>
      <c r="DM35" s="719"/>
      <c r="DN35" s="719"/>
      <c r="DO35" s="719"/>
      <c r="DP35" s="719"/>
      <c r="DQ35" s="719"/>
      <c r="DR35" s="719"/>
      <c r="DS35" s="719"/>
      <c r="DT35" s="719"/>
      <c r="DU35" s="719"/>
      <c r="DV35" s="720"/>
      <c r="DW35" s="688">
        <v>1.7</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922136</v>
      </c>
      <c r="S36" s="684"/>
      <c r="T36" s="684"/>
      <c r="U36" s="684"/>
      <c r="V36" s="684"/>
      <c r="W36" s="684"/>
      <c r="X36" s="684"/>
      <c r="Y36" s="685"/>
      <c r="Z36" s="686">
        <v>3.7</v>
      </c>
      <c r="AA36" s="686"/>
      <c r="AB36" s="686"/>
      <c r="AC36" s="686"/>
      <c r="AD36" s="687" t="s">
        <v>129</v>
      </c>
      <c r="AE36" s="687"/>
      <c r="AF36" s="687"/>
      <c r="AG36" s="687"/>
      <c r="AH36" s="687"/>
      <c r="AI36" s="687"/>
      <c r="AJ36" s="687"/>
      <c r="AK36" s="687"/>
      <c r="AL36" s="688" t="s">
        <v>241</v>
      </c>
      <c r="AM36" s="689"/>
      <c r="AN36" s="689"/>
      <c r="AO36" s="690"/>
      <c r="AP36" s="235"/>
      <c r="AQ36" s="757" t="s">
        <v>327</v>
      </c>
      <c r="AR36" s="758"/>
      <c r="AS36" s="758"/>
      <c r="AT36" s="758"/>
      <c r="AU36" s="758"/>
      <c r="AV36" s="758"/>
      <c r="AW36" s="758"/>
      <c r="AX36" s="758"/>
      <c r="AY36" s="759"/>
      <c r="AZ36" s="672">
        <v>2839870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351122</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2243396</v>
      </c>
      <c r="CS36" s="684"/>
      <c r="CT36" s="684"/>
      <c r="CU36" s="684"/>
      <c r="CV36" s="684"/>
      <c r="CW36" s="684"/>
      <c r="CX36" s="684"/>
      <c r="CY36" s="685"/>
      <c r="CZ36" s="688">
        <v>9.4</v>
      </c>
      <c r="DA36" s="717"/>
      <c r="DB36" s="717"/>
      <c r="DC36" s="721"/>
      <c r="DD36" s="692">
        <v>1757366</v>
      </c>
      <c r="DE36" s="684"/>
      <c r="DF36" s="684"/>
      <c r="DG36" s="684"/>
      <c r="DH36" s="684"/>
      <c r="DI36" s="684"/>
      <c r="DJ36" s="684"/>
      <c r="DK36" s="685"/>
      <c r="DL36" s="692">
        <v>1201691</v>
      </c>
      <c r="DM36" s="684"/>
      <c r="DN36" s="684"/>
      <c r="DO36" s="684"/>
      <c r="DP36" s="684"/>
      <c r="DQ36" s="684"/>
      <c r="DR36" s="684"/>
      <c r="DS36" s="684"/>
      <c r="DT36" s="684"/>
      <c r="DU36" s="684"/>
      <c r="DV36" s="685"/>
      <c r="DW36" s="688">
        <v>9.8000000000000007</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851834</v>
      </c>
      <c r="S37" s="684"/>
      <c r="T37" s="684"/>
      <c r="U37" s="684"/>
      <c r="V37" s="684"/>
      <c r="W37" s="684"/>
      <c r="X37" s="684"/>
      <c r="Y37" s="685"/>
      <c r="Z37" s="686">
        <v>3.4</v>
      </c>
      <c r="AA37" s="686"/>
      <c r="AB37" s="686"/>
      <c r="AC37" s="686"/>
      <c r="AD37" s="687" t="s">
        <v>129</v>
      </c>
      <c r="AE37" s="687"/>
      <c r="AF37" s="687"/>
      <c r="AG37" s="687"/>
      <c r="AH37" s="687"/>
      <c r="AI37" s="687"/>
      <c r="AJ37" s="687"/>
      <c r="AK37" s="687"/>
      <c r="AL37" s="688" t="s">
        <v>241</v>
      </c>
      <c r="AM37" s="689"/>
      <c r="AN37" s="689"/>
      <c r="AO37" s="690"/>
      <c r="AQ37" s="761" t="s">
        <v>331</v>
      </c>
      <c r="AR37" s="762"/>
      <c r="AS37" s="762"/>
      <c r="AT37" s="762"/>
      <c r="AU37" s="762"/>
      <c r="AV37" s="762"/>
      <c r="AW37" s="762"/>
      <c r="AX37" s="762"/>
      <c r="AY37" s="763"/>
      <c r="AZ37" s="683">
        <v>802498</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241518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117312</v>
      </c>
      <c r="CS37" s="719"/>
      <c r="CT37" s="719"/>
      <c r="CU37" s="719"/>
      <c r="CV37" s="719"/>
      <c r="CW37" s="719"/>
      <c r="CX37" s="719"/>
      <c r="CY37" s="720"/>
      <c r="CZ37" s="688">
        <v>0.5</v>
      </c>
      <c r="DA37" s="717"/>
      <c r="DB37" s="717"/>
      <c r="DC37" s="721"/>
      <c r="DD37" s="692">
        <v>117312</v>
      </c>
      <c r="DE37" s="719"/>
      <c r="DF37" s="719"/>
      <c r="DG37" s="719"/>
      <c r="DH37" s="719"/>
      <c r="DI37" s="719"/>
      <c r="DJ37" s="719"/>
      <c r="DK37" s="720"/>
      <c r="DL37" s="692">
        <v>117312</v>
      </c>
      <c r="DM37" s="719"/>
      <c r="DN37" s="719"/>
      <c r="DO37" s="719"/>
      <c r="DP37" s="719"/>
      <c r="DQ37" s="719"/>
      <c r="DR37" s="719"/>
      <c r="DS37" s="719"/>
      <c r="DT37" s="719"/>
      <c r="DU37" s="719"/>
      <c r="DV37" s="720"/>
      <c r="DW37" s="688">
        <v>1</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802979</v>
      </c>
      <c r="S38" s="684"/>
      <c r="T38" s="684"/>
      <c r="U38" s="684"/>
      <c r="V38" s="684"/>
      <c r="W38" s="684"/>
      <c r="X38" s="684"/>
      <c r="Y38" s="685"/>
      <c r="Z38" s="686">
        <v>3.2</v>
      </c>
      <c r="AA38" s="686"/>
      <c r="AB38" s="686"/>
      <c r="AC38" s="686"/>
      <c r="AD38" s="687">
        <v>286</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147807</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5483</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1889565</v>
      </c>
      <c r="CS38" s="684"/>
      <c r="CT38" s="684"/>
      <c r="CU38" s="684"/>
      <c r="CV38" s="684"/>
      <c r="CW38" s="684"/>
      <c r="CX38" s="684"/>
      <c r="CY38" s="685"/>
      <c r="CZ38" s="688">
        <v>7.9</v>
      </c>
      <c r="DA38" s="717"/>
      <c r="DB38" s="717"/>
      <c r="DC38" s="721"/>
      <c r="DD38" s="692">
        <v>1542606</v>
      </c>
      <c r="DE38" s="684"/>
      <c r="DF38" s="684"/>
      <c r="DG38" s="684"/>
      <c r="DH38" s="684"/>
      <c r="DI38" s="684"/>
      <c r="DJ38" s="684"/>
      <c r="DK38" s="685"/>
      <c r="DL38" s="692">
        <v>1437262</v>
      </c>
      <c r="DM38" s="684"/>
      <c r="DN38" s="684"/>
      <c r="DO38" s="684"/>
      <c r="DP38" s="684"/>
      <c r="DQ38" s="684"/>
      <c r="DR38" s="684"/>
      <c r="DS38" s="684"/>
      <c r="DT38" s="684"/>
      <c r="DU38" s="684"/>
      <c r="DV38" s="685"/>
      <c r="DW38" s="688">
        <v>11.7</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4659157</v>
      </c>
      <c r="S39" s="684"/>
      <c r="T39" s="684"/>
      <c r="U39" s="684"/>
      <c r="V39" s="684"/>
      <c r="W39" s="684"/>
      <c r="X39" s="684"/>
      <c r="Y39" s="685"/>
      <c r="Z39" s="686">
        <v>18.7</v>
      </c>
      <c r="AA39" s="686"/>
      <c r="AB39" s="686"/>
      <c r="AC39" s="686"/>
      <c r="AD39" s="687" t="s">
        <v>129</v>
      </c>
      <c r="AE39" s="687"/>
      <c r="AF39" s="687"/>
      <c r="AG39" s="687"/>
      <c r="AH39" s="687"/>
      <c r="AI39" s="687"/>
      <c r="AJ39" s="687"/>
      <c r="AK39" s="687"/>
      <c r="AL39" s="688" t="s">
        <v>129</v>
      </c>
      <c r="AM39" s="689"/>
      <c r="AN39" s="689"/>
      <c r="AO39" s="690"/>
      <c r="AQ39" s="761" t="s">
        <v>339</v>
      </c>
      <c r="AR39" s="762"/>
      <c r="AS39" s="762"/>
      <c r="AT39" s="762"/>
      <c r="AU39" s="762"/>
      <c r="AV39" s="762"/>
      <c r="AW39" s="762"/>
      <c r="AX39" s="762"/>
      <c r="AY39" s="763"/>
      <c r="AZ39" s="683">
        <v>6268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8236</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355234</v>
      </c>
      <c r="CS39" s="719"/>
      <c r="CT39" s="719"/>
      <c r="CU39" s="719"/>
      <c r="CV39" s="719"/>
      <c r="CW39" s="719"/>
      <c r="CX39" s="719"/>
      <c r="CY39" s="720"/>
      <c r="CZ39" s="688">
        <v>1.5</v>
      </c>
      <c r="DA39" s="717"/>
      <c r="DB39" s="717"/>
      <c r="DC39" s="721"/>
      <c r="DD39" s="692">
        <v>346275</v>
      </c>
      <c r="DE39" s="719"/>
      <c r="DF39" s="719"/>
      <c r="DG39" s="719"/>
      <c r="DH39" s="719"/>
      <c r="DI39" s="719"/>
      <c r="DJ39" s="719"/>
      <c r="DK39" s="720"/>
      <c r="DL39" s="692" t="s">
        <v>241</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241</v>
      </c>
      <c r="AA40" s="686"/>
      <c r="AB40" s="686"/>
      <c r="AC40" s="686"/>
      <c r="AD40" s="687" t="s">
        <v>241</v>
      </c>
      <c r="AE40" s="687"/>
      <c r="AF40" s="687"/>
      <c r="AG40" s="687"/>
      <c r="AH40" s="687"/>
      <c r="AI40" s="687"/>
      <c r="AJ40" s="687"/>
      <c r="AK40" s="687"/>
      <c r="AL40" s="688" t="s">
        <v>241</v>
      </c>
      <c r="AM40" s="689"/>
      <c r="AN40" s="689"/>
      <c r="AO40" s="690"/>
      <c r="AQ40" s="761" t="s">
        <v>343</v>
      </c>
      <c r="AR40" s="762"/>
      <c r="AS40" s="762"/>
      <c r="AT40" s="762"/>
      <c r="AU40" s="762"/>
      <c r="AV40" s="762"/>
      <c r="AW40" s="762"/>
      <c r="AX40" s="762"/>
      <c r="AY40" s="763"/>
      <c r="AZ40" s="683">
        <v>397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99</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273099</v>
      </c>
      <c r="CS40" s="684"/>
      <c r="CT40" s="684"/>
      <c r="CU40" s="684"/>
      <c r="CV40" s="684"/>
      <c r="CW40" s="684"/>
      <c r="CX40" s="684"/>
      <c r="CY40" s="685"/>
      <c r="CZ40" s="688">
        <v>1.1000000000000001</v>
      </c>
      <c r="DA40" s="717"/>
      <c r="DB40" s="717"/>
      <c r="DC40" s="721"/>
      <c r="DD40" s="692">
        <v>192059</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397257</v>
      </c>
      <c r="S41" s="684"/>
      <c r="T41" s="684"/>
      <c r="U41" s="684"/>
      <c r="V41" s="684"/>
      <c r="W41" s="684"/>
      <c r="X41" s="684"/>
      <c r="Y41" s="685"/>
      <c r="Z41" s="686">
        <v>1.6</v>
      </c>
      <c r="AA41" s="686"/>
      <c r="AB41" s="686"/>
      <c r="AC41" s="686"/>
      <c r="AD41" s="687" t="s">
        <v>244</v>
      </c>
      <c r="AE41" s="687"/>
      <c r="AF41" s="687"/>
      <c r="AG41" s="687"/>
      <c r="AH41" s="687"/>
      <c r="AI41" s="687"/>
      <c r="AJ41" s="687"/>
      <c r="AK41" s="687"/>
      <c r="AL41" s="688" t="s">
        <v>241</v>
      </c>
      <c r="AM41" s="689"/>
      <c r="AN41" s="689"/>
      <c r="AO41" s="690"/>
      <c r="AQ41" s="761" t="s">
        <v>348</v>
      </c>
      <c r="AR41" s="762"/>
      <c r="AS41" s="762"/>
      <c r="AT41" s="762"/>
      <c r="AU41" s="762"/>
      <c r="AV41" s="762"/>
      <c r="AW41" s="762"/>
      <c r="AX41" s="762"/>
      <c r="AY41" s="763"/>
      <c r="AZ41" s="683">
        <v>424195</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129</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244</v>
      </c>
      <c r="CS41" s="719"/>
      <c r="CT41" s="719"/>
      <c r="CU41" s="719"/>
      <c r="CV41" s="719"/>
      <c r="CW41" s="719"/>
      <c r="CX41" s="719"/>
      <c r="CY41" s="720"/>
      <c r="CZ41" s="688" t="s">
        <v>241</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24956813</v>
      </c>
      <c r="S42" s="769"/>
      <c r="T42" s="769"/>
      <c r="U42" s="769"/>
      <c r="V42" s="769"/>
      <c r="W42" s="769"/>
      <c r="X42" s="769"/>
      <c r="Y42" s="777"/>
      <c r="Z42" s="778">
        <v>100</v>
      </c>
      <c r="AA42" s="778"/>
      <c r="AB42" s="778"/>
      <c r="AC42" s="778"/>
      <c r="AD42" s="779">
        <v>11917397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1458705</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417</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6897440</v>
      </c>
      <c r="CS42" s="684"/>
      <c r="CT42" s="684"/>
      <c r="CU42" s="684"/>
      <c r="CV42" s="684"/>
      <c r="CW42" s="684"/>
      <c r="CX42" s="684"/>
      <c r="CY42" s="685"/>
      <c r="CZ42" s="688">
        <v>28.8</v>
      </c>
      <c r="DA42" s="689"/>
      <c r="DB42" s="689"/>
      <c r="DC42" s="701"/>
      <c r="DD42" s="692">
        <v>592807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132142</v>
      </c>
      <c r="CS43" s="719"/>
      <c r="CT43" s="719"/>
      <c r="CU43" s="719"/>
      <c r="CV43" s="719"/>
      <c r="CW43" s="719"/>
      <c r="CX43" s="719"/>
      <c r="CY43" s="720"/>
      <c r="CZ43" s="688">
        <v>0.6</v>
      </c>
      <c r="DA43" s="717"/>
      <c r="DB43" s="717"/>
      <c r="DC43" s="721"/>
      <c r="DD43" s="692">
        <v>132142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6854131</v>
      </c>
      <c r="CS44" s="684"/>
      <c r="CT44" s="684"/>
      <c r="CU44" s="684"/>
      <c r="CV44" s="684"/>
      <c r="CW44" s="684"/>
      <c r="CX44" s="684"/>
      <c r="CY44" s="685"/>
      <c r="CZ44" s="688">
        <v>28.7</v>
      </c>
      <c r="DA44" s="689"/>
      <c r="DB44" s="689"/>
      <c r="DC44" s="701"/>
      <c r="DD44" s="692">
        <v>589578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3631380</v>
      </c>
      <c r="CS45" s="719"/>
      <c r="CT45" s="719"/>
      <c r="CU45" s="719"/>
      <c r="CV45" s="719"/>
      <c r="CW45" s="719"/>
      <c r="CX45" s="719"/>
      <c r="CY45" s="720"/>
      <c r="CZ45" s="688">
        <v>15.2</v>
      </c>
      <c r="DA45" s="717"/>
      <c r="DB45" s="717"/>
      <c r="DC45" s="721"/>
      <c r="DD45" s="692">
        <v>128991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3071401</v>
      </c>
      <c r="CS46" s="684"/>
      <c r="CT46" s="684"/>
      <c r="CU46" s="684"/>
      <c r="CV46" s="684"/>
      <c r="CW46" s="684"/>
      <c r="CX46" s="684"/>
      <c r="CY46" s="685"/>
      <c r="CZ46" s="688">
        <v>12.8</v>
      </c>
      <c r="DA46" s="689"/>
      <c r="DB46" s="689"/>
      <c r="DC46" s="701"/>
      <c r="DD46" s="692">
        <v>382659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43309</v>
      </c>
      <c r="CS47" s="719"/>
      <c r="CT47" s="719"/>
      <c r="CU47" s="719"/>
      <c r="CV47" s="719"/>
      <c r="CW47" s="719"/>
      <c r="CX47" s="719"/>
      <c r="CY47" s="720"/>
      <c r="CZ47" s="688">
        <v>0.2</v>
      </c>
      <c r="DA47" s="717"/>
      <c r="DB47" s="717"/>
      <c r="DC47" s="721"/>
      <c r="DD47" s="692">
        <v>3229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241</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23913719</v>
      </c>
      <c r="CS49" s="754"/>
      <c r="CT49" s="754"/>
      <c r="CU49" s="754"/>
      <c r="CV49" s="754"/>
      <c r="CW49" s="754"/>
      <c r="CX49" s="754"/>
      <c r="CY49" s="785"/>
      <c r="CZ49" s="780">
        <v>100</v>
      </c>
      <c r="DA49" s="786"/>
      <c r="DB49" s="786"/>
      <c r="DC49" s="787"/>
      <c r="DD49" s="788">
        <v>13699615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7DG+PdaDpW7M17K0F2f//mkrZ0jSRnNchRmrD7M8V+806iW85jNLyEjkQYfsNSbw50FAHsHDzRdfLWHOdt4kUw==" saltValue="3p3F+sMieIyzqqioA43KB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5"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385"/>
      <c r="BA4" s="385"/>
      <c r="BB4" s="385"/>
      <c r="BC4" s="385"/>
      <c r="BD4" s="385"/>
      <c r="BE4" s="253"/>
      <c r="BF4" s="253"/>
      <c r="BG4" s="253"/>
      <c r="BH4" s="253"/>
      <c r="BI4" s="253"/>
      <c r="BJ4" s="253"/>
      <c r="BK4" s="253"/>
      <c r="BL4" s="253"/>
      <c r="BM4" s="253"/>
      <c r="BN4" s="253"/>
      <c r="BO4" s="253"/>
      <c r="BP4" s="253"/>
      <c r="BQ4" s="385" t="s">
        <v>369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254"/>
    </row>
    <row r="5" spans="1:131" s="255"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515</v>
      </c>
      <c r="W5" s="802"/>
      <c r="X5" s="802"/>
      <c r="Y5" s="802"/>
      <c r="Z5" s="803"/>
      <c r="AA5" s="801" t="s">
        <v>516</v>
      </c>
      <c r="AB5" s="802"/>
      <c r="AC5" s="802"/>
      <c r="AD5" s="802"/>
      <c r="AE5" s="802"/>
      <c r="AF5" s="834" t="s">
        <v>517</v>
      </c>
      <c r="AG5" s="802"/>
      <c r="AH5" s="802"/>
      <c r="AI5" s="802"/>
      <c r="AJ5" s="813"/>
      <c r="AK5" s="802" t="s">
        <v>372</v>
      </c>
      <c r="AL5" s="802"/>
      <c r="AM5" s="802"/>
      <c r="AN5" s="802"/>
      <c r="AO5" s="803"/>
      <c r="AP5" s="801" t="s">
        <v>518</v>
      </c>
      <c r="AQ5" s="802"/>
      <c r="AR5" s="802"/>
      <c r="AS5" s="802"/>
      <c r="AT5" s="803"/>
      <c r="AU5" s="801" t="s">
        <v>373</v>
      </c>
      <c r="AV5" s="802"/>
      <c r="AW5" s="802"/>
      <c r="AX5" s="802"/>
      <c r="AY5" s="813"/>
      <c r="AZ5" s="382"/>
      <c r="BA5" s="382"/>
      <c r="BB5" s="382"/>
      <c r="BC5" s="382"/>
      <c r="BD5" s="382"/>
      <c r="BE5" s="256"/>
      <c r="BF5" s="256"/>
      <c r="BG5" s="256"/>
      <c r="BH5" s="256"/>
      <c r="BI5" s="256"/>
      <c r="BJ5" s="256"/>
      <c r="BK5" s="256"/>
      <c r="BL5" s="256"/>
      <c r="BM5" s="256"/>
      <c r="BN5" s="256"/>
      <c r="BO5" s="256"/>
      <c r="BP5" s="256"/>
      <c r="BQ5" s="824" t="s">
        <v>374</v>
      </c>
      <c r="BR5" s="825"/>
      <c r="BS5" s="825"/>
      <c r="BT5" s="825"/>
      <c r="BU5" s="825"/>
      <c r="BV5" s="825"/>
      <c r="BW5" s="825"/>
      <c r="BX5" s="825"/>
      <c r="BY5" s="825"/>
      <c r="BZ5" s="825"/>
      <c r="CA5" s="825"/>
      <c r="CB5" s="825"/>
      <c r="CC5" s="825"/>
      <c r="CD5" s="825"/>
      <c r="CE5" s="825"/>
      <c r="CF5" s="825"/>
      <c r="CG5" s="826"/>
      <c r="CH5" s="801" t="s">
        <v>519</v>
      </c>
      <c r="CI5" s="802"/>
      <c r="CJ5" s="802"/>
      <c r="CK5" s="802"/>
      <c r="CL5" s="803"/>
      <c r="CM5" s="801" t="s">
        <v>520</v>
      </c>
      <c r="CN5" s="802"/>
      <c r="CO5" s="802"/>
      <c r="CP5" s="802"/>
      <c r="CQ5" s="803"/>
      <c r="CR5" s="801" t="s">
        <v>521</v>
      </c>
      <c r="CS5" s="802"/>
      <c r="CT5" s="802"/>
      <c r="CU5" s="802"/>
      <c r="CV5" s="803"/>
      <c r="CW5" s="801" t="s">
        <v>522</v>
      </c>
      <c r="CX5" s="802"/>
      <c r="CY5" s="802"/>
      <c r="CZ5" s="802"/>
      <c r="DA5" s="803"/>
      <c r="DB5" s="801" t="s">
        <v>523</v>
      </c>
      <c r="DC5" s="802"/>
      <c r="DD5" s="802"/>
      <c r="DE5" s="802"/>
      <c r="DF5" s="803"/>
      <c r="DG5" s="807" t="s">
        <v>375</v>
      </c>
      <c r="DH5" s="808"/>
      <c r="DI5" s="808"/>
      <c r="DJ5" s="808"/>
      <c r="DK5" s="809"/>
      <c r="DL5" s="807" t="s">
        <v>524</v>
      </c>
      <c r="DM5" s="808"/>
      <c r="DN5" s="808"/>
      <c r="DO5" s="808"/>
      <c r="DP5" s="809"/>
      <c r="DQ5" s="801" t="s">
        <v>525</v>
      </c>
      <c r="DR5" s="802"/>
      <c r="DS5" s="802"/>
      <c r="DT5" s="802"/>
      <c r="DU5" s="803"/>
      <c r="DV5" s="801" t="s">
        <v>373</v>
      </c>
      <c r="DW5" s="802"/>
      <c r="DX5" s="802"/>
      <c r="DY5" s="802"/>
      <c r="DZ5" s="813"/>
      <c r="EA5" s="254"/>
    </row>
    <row r="6" spans="1:131" s="255"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385"/>
      <c r="BA6" s="385"/>
      <c r="BB6" s="385"/>
      <c r="BC6" s="385"/>
      <c r="BD6" s="385"/>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15">
      <c r="A7" s="257">
        <v>1</v>
      </c>
      <c r="B7" s="815" t="s">
        <v>526</v>
      </c>
      <c r="C7" s="816"/>
      <c r="D7" s="816"/>
      <c r="E7" s="816"/>
      <c r="F7" s="816"/>
      <c r="G7" s="816"/>
      <c r="H7" s="816"/>
      <c r="I7" s="816"/>
      <c r="J7" s="816"/>
      <c r="K7" s="816"/>
      <c r="L7" s="816"/>
      <c r="M7" s="816"/>
      <c r="N7" s="816"/>
      <c r="O7" s="816"/>
      <c r="P7" s="817"/>
      <c r="Q7" s="818">
        <v>24957</v>
      </c>
      <c r="R7" s="819"/>
      <c r="S7" s="819"/>
      <c r="T7" s="819"/>
      <c r="U7" s="819"/>
      <c r="V7" s="819">
        <v>23914</v>
      </c>
      <c r="W7" s="819"/>
      <c r="X7" s="819"/>
      <c r="Y7" s="819"/>
      <c r="Z7" s="819"/>
      <c r="AA7" s="819">
        <v>1043</v>
      </c>
      <c r="AB7" s="819"/>
      <c r="AC7" s="819"/>
      <c r="AD7" s="819"/>
      <c r="AE7" s="820"/>
      <c r="AF7" s="821">
        <v>699</v>
      </c>
      <c r="AG7" s="822"/>
      <c r="AH7" s="822"/>
      <c r="AI7" s="822"/>
      <c r="AJ7" s="823"/>
      <c r="AK7" s="858">
        <v>922</v>
      </c>
      <c r="AL7" s="859"/>
      <c r="AM7" s="859"/>
      <c r="AN7" s="859"/>
      <c r="AO7" s="859"/>
      <c r="AP7" s="859">
        <v>23854</v>
      </c>
      <c r="AQ7" s="859"/>
      <c r="AR7" s="859"/>
      <c r="AS7" s="859"/>
      <c r="AT7" s="859"/>
      <c r="AU7" s="860"/>
      <c r="AV7" s="860"/>
      <c r="AW7" s="860"/>
      <c r="AX7" s="860"/>
      <c r="AY7" s="861"/>
      <c r="AZ7" s="385"/>
      <c r="BA7" s="385"/>
      <c r="BB7" s="385"/>
      <c r="BC7" s="385"/>
      <c r="BD7" s="385"/>
      <c r="BE7" s="253"/>
      <c r="BF7" s="253"/>
      <c r="BG7" s="253"/>
      <c r="BH7" s="253"/>
      <c r="BI7" s="253"/>
      <c r="BJ7" s="253"/>
      <c r="BK7" s="253"/>
      <c r="BL7" s="253"/>
      <c r="BM7" s="253"/>
      <c r="BN7" s="253"/>
      <c r="BO7" s="253"/>
      <c r="BP7" s="253"/>
      <c r="BQ7" s="258">
        <v>1</v>
      </c>
      <c r="BR7" s="259"/>
      <c r="BS7" s="862" t="s">
        <v>527</v>
      </c>
      <c r="BT7" s="863"/>
      <c r="BU7" s="863"/>
      <c r="BV7" s="863"/>
      <c r="BW7" s="863"/>
      <c r="BX7" s="863"/>
      <c r="BY7" s="863"/>
      <c r="BZ7" s="863"/>
      <c r="CA7" s="863"/>
      <c r="CB7" s="863"/>
      <c r="CC7" s="863"/>
      <c r="CD7" s="863"/>
      <c r="CE7" s="863"/>
      <c r="CF7" s="863"/>
      <c r="CG7" s="864"/>
      <c r="CH7" s="855">
        <v>1006</v>
      </c>
      <c r="CI7" s="856"/>
      <c r="CJ7" s="856"/>
      <c r="CK7" s="856"/>
      <c r="CL7" s="857"/>
      <c r="CM7" s="855">
        <v>34</v>
      </c>
      <c r="CN7" s="856"/>
      <c r="CO7" s="856"/>
      <c r="CP7" s="856"/>
      <c r="CQ7" s="857"/>
      <c r="CR7" s="855">
        <v>20</v>
      </c>
      <c r="CS7" s="856"/>
      <c r="CT7" s="856"/>
      <c r="CU7" s="856"/>
      <c r="CV7" s="857"/>
      <c r="CW7" s="855" t="s">
        <v>528</v>
      </c>
      <c r="CX7" s="856"/>
      <c r="CY7" s="856"/>
      <c r="CZ7" s="856"/>
      <c r="DA7" s="857"/>
      <c r="DB7" s="855" t="s">
        <v>528</v>
      </c>
      <c r="DC7" s="856"/>
      <c r="DD7" s="856"/>
      <c r="DE7" s="856"/>
      <c r="DF7" s="857"/>
      <c r="DG7" s="855" t="s">
        <v>528</v>
      </c>
      <c r="DH7" s="856"/>
      <c r="DI7" s="856"/>
      <c r="DJ7" s="856"/>
      <c r="DK7" s="857"/>
      <c r="DL7" s="855" t="s">
        <v>528</v>
      </c>
      <c r="DM7" s="856"/>
      <c r="DN7" s="856"/>
      <c r="DO7" s="856"/>
      <c r="DP7" s="857"/>
      <c r="DQ7" s="855"/>
      <c r="DR7" s="856"/>
      <c r="DS7" s="856"/>
      <c r="DT7" s="856"/>
      <c r="DU7" s="857"/>
      <c r="DV7" s="836"/>
      <c r="DW7" s="837"/>
      <c r="DX7" s="837"/>
      <c r="DY7" s="837"/>
      <c r="DZ7" s="838"/>
      <c r="EA7" s="254"/>
    </row>
    <row r="8" spans="1:131" s="255" customFormat="1" ht="26.25" customHeight="1" x14ac:dyDescent="0.15">
      <c r="A8" s="260">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385"/>
      <c r="BA8" s="385"/>
      <c r="BB8" s="385"/>
      <c r="BC8" s="385"/>
      <c r="BD8" s="385"/>
      <c r="BE8" s="253"/>
      <c r="BF8" s="253"/>
      <c r="BG8" s="253"/>
      <c r="BH8" s="253"/>
      <c r="BI8" s="253"/>
      <c r="BJ8" s="253"/>
      <c r="BK8" s="253"/>
      <c r="BL8" s="253"/>
      <c r="BM8" s="253"/>
      <c r="BN8" s="253"/>
      <c r="BO8" s="253"/>
      <c r="BP8" s="253"/>
      <c r="BQ8" s="261">
        <v>2</v>
      </c>
      <c r="BR8" s="262"/>
      <c r="BS8" s="852" t="s">
        <v>529</v>
      </c>
      <c r="BT8" s="853"/>
      <c r="BU8" s="853"/>
      <c r="BV8" s="853"/>
      <c r="BW8" s="853"/>
      <c r="BX8" s="853"/>
      <c r="BY8" s="853"/>
      <c r="BZ8" s="853"/>
      <c r="CA8" s="853"/>
      <c r="CB8" s="853"/>
      <c r="CC8" s="853"/>
      <c r="CD8" s="853"/>
      <c r="CE8" s="853"/>
      <c r="CF8" s="853"/>
      <c r="CG8" s="854"/>
      <c r="CH8" s="865" t="s">
        <v>528</v>
      </c>
      <c r="CI8" s="866"/>
      <c r="CJ8" s="866"/>
      <c r="CK8" s="866"/>
      <c r="CL8" s="867"/>
      <c r="CM8" s="865">
        <v>11883</v>
      </c>
      <c r="CN8" s="866"/>
      <c r="CO8" s="866"/>
      <c r="CP8" s="866"/>
      <c r="CQ8" s="867"/>
      <c r="CR8" s="865">
        <v>0</v>
      </c>
      <c r="CS8" s="866"/>
      <c r="CT8" s="866"/>
      <c r="CU8" s="866"/>
      <c r="CV8" s="867"/>
      <c r="CW8" s="865">
        <v>0</v>
      </c>
      <c r="CX8" s="866"/>
      <c r="CY8" s="866"/>
      <c r="CZ8" s="866"/>
      <c r="DA8" s="867"/>
      <c r="DB8" s="865" t="s">
        <v>528</v>
      </c>
      <c r="DC8" s="866"/>
      <c r="DD8" s="866"/>
      <c r="DE8" s="866"/>
      <c r="DF8" s="867"/>
      <c r="DG8" s="865" t="s">
        <v>528</v>
      </c>
      <c r="DH8" s="866"/>
      <c r="DI8" s="866"/>
      <c r="DJ8" s="866"/>
      <c r="DK8" s="867"/>
      <c r="DL8" s="865" t="s">
        <v>528</v>
      </c>
      <c r="DM8" s="866"/>
      <c r="DN8" s="866"/>
      <c r="DO8" s="866"/>
      <c r="DP8" s="867"/>
      <c r="DQ8" s="865"/>
      <c r="DR8" s="866"/>
      <c r="DS8" s="866"/>
      <c r="DT8" s="866"/>
      <c r="DU8" s="867"/>
      <c r="DV8" s="868"/>
      <c r="DW8" s="869"/>
      <c r="DX8" s="869"/>
      <c r="DY8" s="869"/>
      <c r="DZ8" s="870"/>
      <c r="EA8" s="254"/>
    </row>
    <row r="9" spans="1:131" s="255" customFormat="1" ht="26.25" customHeight="1" x14ac:dyDescent="0.15">
      <c r="A9" s="260">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385"/>
      <c r="BA9" s="385"/>
      <c r="BB9" s="385"/>
      <c r="BC9" s="385"/>
      <c r="BD9" s="385"/>
      <c r="BE9" s="253"/>
      <c r="BF9" s="253"/>
      <c r="BG9" s="253"/>
      <c r="BH9" s="253"/>
      <c r="BI9" s="253"/>
      <c r="BJ9" s="253"/>
      <c r="BK9" s="253"/>
      <c r="BL9" s="253"/>
      <c r="BM9" s="253"/>
      <c r="BN9" s="253"/>
      <c r="BO9" s="253"/>
      <c r="BP9" s="253"/>
      <c r="BQ9" s="261">
        <v>3</v>
      </c>
      <c r="BR9" s="262"/>
      <c r="BS9" s="852" t="s">
        <v>530</v>
      </c>
      <c r="BT9" s="853"/>
      <c r="BU9" s="853"/>
      <c r="BV9" s="853"/>
      <c r="BW9" s="853"/>
      <c r="BX9" s="853"/>
      <c r="BY9" s="853"/>
      <c r="BZ9" s="853"/>
      <c r="CA9" s="853"/>
      <c r="CB9" s="853"/>
      <c r="CC9" s="853"/>
      <c r="CD9" s="853"/>
      <c r="CE9" s="853"/>
      <c r="CF9" s="853"/>
      <c r="CG9" s="854"/>
      <c r="CH9" s="865">
        <v>2283</v>
      </c>
      <c r="CI9" s="866"/>
      <c r="CJ9" s="866"/>
      <c r="CK9" s="866"/>
      <c r="CL9" s="867"/>
      <c r="CM9" s="865">
        <v>27</v>
      </c>
      <c r="CN9" s="866"/>
      <c r="CO9" s="866"/>
      <c r="CP9" s="866"/>
      <c r="CQ9" s="867"/>
      <c r="CR9" s="865">
        <v>2</v>
      </c>
      <c r="CS9" s="866"/>
      <c r="CT9" s="866"/>
      <c r="CU9" s="866"/>
      <c r="CV9" s="867"/>
      <c r="CW9" s="865">
        <v>1</v>
      </c>
      <c r="CX9" s="866"/>
      <c r="CY9" s="866"/>
      <c r="CZ9" s="866"/>
      <c r="DA9" s="867"/>
      <c r="DB9" s="865" t="s">
        <v>528</v>
      </c>
      <c r="DC9" s="866"/>
      <c r="DD9" s="866"/>
      <c r="DE9" s="866"/>
      <c r="DF9" s="867"/>
      <c r="DG9" s="865" t="s">
        <v>528</v>
      </c>
      <c r="DH9" s="866"/>
      <c r="DI9" s="866"/>
      <c r="DJ9" s="866"/>
      <c r="DK9" s="867"/>
      <c r="DL9" s="865" t="s">
        <v>528</v>
      </c>
      <c r="DM9" s="866"/>
      <c r="DN9" s="866"/>
      <c r="DO9" s="866"/>
      <c r="DP9" s="867"/>
      <c r="DQ9" s="865"/>
      <c r="DR9" s="866"/>
      <c r="DS9" s="866"/>
      <c r="DT9" s="866"/>
      <c r="DU9" s="867"/>
      <c r="DV9" s="868"/>
      <c r="DW9" s="869"/>
      <c r="DX9" s="869"/>
      <c r="DY9" s="869"/>
      <c r="DZ9" s="870"/>
      <c r="EA9" s="254"/>
    </row>
    <row r="10" spans="1:131" s="255" customFormat="1" ht="26.25" customHeight="1" x14ac:dyDescent="0.15">
      <c r="A10" s="260">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385"/>
      <c r="BA10" s="385"/>
      <c r="BB10" s="385"/>
      <c r="BC10" s="385"/>
      <c r="BD10" s="385"/>
      <c r="BE10" s="253"/>
      <c r="BF10" s="253"/>
      <c r="BG10" s="253"/>
      <c r="BH10" s="253"/>
      <c r="BI10" s="253"/>
      <c r="BJ10" s="253"/>
      <c r="BK10" s="253"/>
      <c r="BL10" s="253"/>
      <c r="BM10" s="253"/>
      <c r="BN10" s="253"/>
      <c r="BO10" s="253"/>
      <c r="BP10" s="253"/>
      <c r="BQ10" s="261">
        <v>4</v>
      </c>
      <c r="BR10" s="262"/>
      <c r="BS10" s="852" t="s">
        <v>531</v>
      </c>
      <c r="BT10" s="853"/>
      <c r="BU10" s="853"/>
      <c r="BV10" s="853"/>
      <c r="BW10" s="853"/>
      <c r="BX10" s="853"/>
      <c r="BY10" s="853"/>
      <c r="BZ10" s="853"/>
      <c r="CA10" s="853"/>
      <c r="CB10" s="853"/>
      <c r="CC10" s="853"/>
      <c r="CD10" s="853"/>
      <c r="CE10" s="853"/>
      <c r="CF10" s="853"/>
      <c r="CG10" s="854"/>
      <c r="CH10" s="865">
        <v>8213</v>
      </c>
      <c r="CI10" s="866"/>
      <c r="CJ10" s="866"/>
      <c r="CK10" s="866"/>
      <c r="CL10" s="867"/>
      <c r="CM10" s="865">
        <v>13</v>
      </c>
      <c r="CN10" s="866"/>
      <c r="CO10" s="866"/>
      <c r="CP10" s="866"/>
      <c r="CQ10" s="867"/>
      <c r="CR10" s="865">
        <v>3</v>
      </c>
      <c r="CS10" s="866"/>
      <c r="CT10" s="866"/>
      <c r="CU10" s="866"/>
      <c r="CV10" s="867"/>
      <c r="CW10" s="865">
        <v>24</v>
      </c>
      <c r="CX10" s="866"/>
      <c r="CY10" s="866"/>
      <c r="CZ10" s="866"/>
      <c r="DA10" s="867"/>
      <c r="DB10" s="865" t="s">
        <v>528</v>
      </c>
      <c r="DC10" s="866"/>
      <c r="DD10" s="866"/>
      <c r="DE10" s="866"/>
      <c r="DF10" s="867"/>
      <c r="DG10" s="865" t="s">
        <v>528</v>
      </c>
      <c r="DH10" s="866"/>
      <c r="DI10" s="866"/>
      <c r="DJ10" s="866"/>
      <c r="DK10" s="867"/>
      <c r="DL10" s="865" t="s">
        <v>528</v>
      </c>
      <c r="DM10" s="866"/>
      <c r="DN10" s="866"/>
      <c r="DO10" s="866"/>
      <c r="DP10" s="867"/>
      <c r="DQ10" s="865"/>
      <c r="DR10" s="866"/>
      <c r="DS10" s="866"/>
      <c r="DT10" s="866"/>
      <c r="DU10" s="867"/>
      <c r="DV10" s="868"/>
      <c r="DW10" s="869"/>
      <c r="DX10" s="869"/>
      <c r="DY10" s="869"/>
      <c r="DZ10" s="870"/>
      <c r="EA10" s="254"/>
    </row>
    <row r="11" spans="1:131" s="255" customFormat="1" ht="26.25" customHeight="1" x14ac:dyDescent="0.15">
      <c r="A11" s="260">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385"/>
      <c r="BA11" s="385"/>
      <c r="BB11" s="385"/>
      <c r="BC11" s="385"/>
      <c r="BD11" s="385"/>
      <c r="BE11" s="253"/>
      <c r="BF11" s="253"/>
      <c r="BG11" s="253"/>
      <c r="BH11" s="253"/>
      <c r="BI11" s="253"/>
      <c r="BJ11" s="253"/>
      <c r="BK11" s="253"/>
      <c r="BL11" s="253"/>
      <c r="BM11" s="253"/>
      <c r="BN11" s="253"/>
      <c r="BO11" s="253"/>
      <c r="BP11" s="253"/>
      <c r="BQ11" s="261">
        <v>5</v>
      </c>
      <c r="BR11" s="262"/>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15">
      <c r="A12" s="260">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385"/>
      <c r="BA12" s="385"/>
      <c r="BB12" s="385"/>
      <c r="BC12" s="385"/>
      <c r="BD12" s="385"/>
      <c r="BE12" s="253"/>
      <c r="BF12" s="253"/>
      <c r="BG12" s="253"/>
      <c r="BH12" s="253"/>
      <c r="BI12" s="253"/>
      <c r="BJ12" s="253"/>
      <c r="BK12" s="253"/>
      <c r="BL12" s="253"/>
      <c r="BM12" s="253"/>
      <c r="BN12" s="253"/>
      <c r="BO12" s="253"/>
      <c r="BP12" s="253"/>
      <c r="BQ12" s="261">
        <v>6</v>
      </c>
      <c r="BR12" s="262"/>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15">
      <c r="A13" s="260">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385"/>
      <c r="BA13" s="385"/>
      <c r="BB13" s="385"/>
      <c r="BC13" s="385"/>
      <c r="BD13" s="385"/>
      <c r="BE13" s="253"/>
      <c r="BF13" s="253"/>
      <c r="BG13" s="253"/>
      <c r="BH13" s="253"/>
      <c r="BI13" s="253"/>
      <c r="BJ13" s="253"/>
      <c r="BK13" s="253"/>
      <c r="BL13" s="253"/>
      <c r="BM13" s="253"/>
      <c r="BN13" s="253"/>
      <c r="BO13" s="253"/>
      <c r="BP13" s="253"/>
      <c r="BQ13" s="261">
        <v>7</v>
      </c>
      <c r="BR13" s="262"/>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15">
      <c r="A14" s="260">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385"/>
      <c r="BA14" s="385"/>
      <c r="BB14" s="385"/>
      <c r="BC14" s="385"/>
      <c r="BD14" s="385"/>
      <c r="BE14" s="253"/>
      <c r="BF14" s="253"/>
      <c r="BG14" s="253"/>
      <c r="BH14" s="253"/>
      <c r="BI14" s="253"/>
      <c r="BJ14" s="253"/>
      <c r="BK14" s="253"/>
      <c r="BL14" s="253"/>
      <c r="BM14" s="253"/>
      <c r="BN14" s="253"/>
      <c r="BO14" s="253"/>
      <c r="BP14" s="253"/>
      <c r="BQ14" s="261">
        <v>8</v>
      </c>
      <c r="BR14" s="262"/>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15">
      <c r="A15" s="260">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385"/>
      <c r="BA15" s="385"/>
      <c r="BB15" s="385"/>
      <c r="BC15" s="385"/>
      <c r="BD15" s="385"/>
      <c r="BE15" s="253"/>
      <c r="BF15" s="253"/>
      <c r="BG15" s="253"/>
      <c r="BH15" s="253"/>
      <c r="BI15" s="253"/>
      <c r="BJ15" s="253"/>
      <c r="BK15" s="253"/>
      <c r="BL15" s="253"/>
      <c r="BM15" s="253"/>
      <c r="BN15" s="253"/>
      <c r="BO15" s="253"/>
      <c r="BP15" s="253"/>
      <c r="BQ15" s="261">
        <v>9</v>
      </c>
      <c r="BR15" s="262"/>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15">
      <c r="A16" s="260">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385"/>
      <c r="BA16" s="385"/>
      <c r="BB16" s="385"/>
      <c r="BC16" s="385"/>
      <c r="BD16" s="385"/>
      <c r="BE16" s="253"/>
      <c r="BF16" s="253"/>
      <c r="BG16" s="253"/>
      <c r="BH16" s="253"/>
      <c r="BI16" s="253"/>
      <c r="BJ16" s="253"/>
      <c r="BK16" s="253"/>
      <c r="BL16" s="253"/>
      <c r="BM16" s="253"/>
      <c r="BN16" s="253"/>
      <c r="BO16" s="253"/>
      <c r="BP16" s="253"/>
      <c r="BQ16" s="261">
        <v>10</v>
      </c>
      <c r="BR16" s="262"/>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15">
      <c r="A17" s="260">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385"/>
      <c r="BA17" s="385"/>
      <c r="BB17" s="385"/>
      <c r="BC17" s="385"/>
      <c r="BD17" s="385"/>
      <c r="BE17" s="253"/>
      <c r="BF17" s="253"/>
      <c r="BG17" s="253"/>
      <c r="BH17" s="253"/>
      <c r="BI17" s="253"/>
      <c r="BJ17" s="253"/>
      <c r="BK17" s="253"/>
      <c r="BL17" s="253"/>
      <c r="BM17" s="253"/>
      <c r="BN17" s="253"/>
      <c r="BO17" s="253"/>
      <c r="BP17" s="253"/>
      <c r="BQ17" s="261">
        <v>11</v>
      </c>
      <c r="BR17" s="262"/>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15">
      <c r="A18" s="260">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385"/>
      <c r="BA18" s="385"/>
      <c r="BB18" s="385"/>
      <c r="BC18" s="385"/>
      <c r="BD18" s="385"/>
      <c r="BE18" s="253"/>
      <c r="BF18" s="253"/>
      <c r="BG18" s="253"/>
      <c r="BH18" s="253"/>
      <c r="BI18" s="253"/>
      <c r="BJ18" s="253"/>
      <c r="BK18" s="253"/>
      <c r="BL18" s="253"/>
      <c r="BM18" s="253"/>
      <c r="BN18" s="253"/>
      <c r="BO18" s="253"/>
      <c r="BP18" s="253"/>
      <c r="BQ18" s="261">
        <v>12</v>
      </c>
      <c r="BR18" s="262"/>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15">
      <c r="A19" s="260">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385"/>
      <c r="BA19" s="385"/>
      <c r="BB19" s="385"/>
      <c r="BC19" s="385"/>
      <c r="BD19" s="385"/>
      <c r="BE19" s="253"/>
      <c r="BF19" s="253"/>
      <c r="BG19" s="253"/>
      <c r="BH19" s="253"/>
      <c r="BI19" s="253"/>
      <c r="BJ19" s="253"/>
      <c r="BK19" s="253"/>
      <c r="BL19" s="253"/>
      <c r="BM19" s="253"/>
      <c r="BN19" s="253"/>
      <c r="BO19" s="253"/>
      <c r="BP19" s="253"/>
      <c r="BQ19" s="261">
        <v>13</v>
      </c>
      <c r="BR19" s="262"/>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15">
      <c r="A20" s="260">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385"/>
      <c r="BA20" s="385"/>
      <c r="BB20" s="385"/>
      <c r="BC20" s="385"/>
      <c r="BD20" s="385"/>
      <c r="BE20" s="253"/>
      <c r="BF20" s="253"/>
      <c r="BG20" s="253"/>
      <c r="BH20" s="253"/>
      <c r="BI20" s="253"/>
      <c r="BJ20" s="253"/>
      <c r="BK20" s="253"/>
      <c r="BL20" s="253"/>
      <c r="BM20" s="253"/>
      <c r="BN20" s="253"/>
      <c r="BO20" s="253"/>
      <c r="BP20" s="253"/>
      <c r="BQ20" s="261">
        <v>14</v>
      </c>
      <c r="BR20" s="262"/>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
      <c r="A21" s="260">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385"/>
      <c r="BA21" s="385"/>
      <c r="BB21" s="385"/>
      <c r="BC21" s="385"/>
      <c r="BD21" s="385"/>
      <c r="BE21" s="253"/>
      <c r="BF21" s="253"/>
      <c r="BG21" s="253"/>
      <c r="BH21" s="253"/>
      <c r="BI21" s="253"/>
      <c r="BJ21" s="253"/>
      <c r="BK21" s="253"/>
      <c r="BL21" s="253"/>
      <c r="BM21" s="253"/>
      <c r="BN21" s="253"/>
      <c r="BO21" s="253"/>
      <c r="BP21" s="253"/>
      <c r="BQ21" s="261">
        <v>15</v>
      </c>
      <c r="BR21" s="262"/>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15">
      <c r="A22" s="260">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376</v>
      </c>
      <c r="BA22" s="890"/>
      <c r="BB22" s="890"/>
      <c r="BC22" s="890"/>
      <c r="BD22" s="891"/>
      <c r="BE22" s="253"/>
      <c r="BF22" s="253"/>
      <c r="BG22" s="253"/>
      <c r="BH22" s="253"/>
      <c r="BI22" s="253"/>
      <c r="BJ22" s="253"/>
      <c r="BK22" s="253"/>
      <c r="BL22" s="253"/>
      <c r="BM22" s="253"/>
      <c r="BN22" s="253"/>
      <c r="BO22" s="253"/>
      <c r="BP22" s="253"/>
      <c r="BQ22" s="261">
        <v>16</v>
      </c>
      <c r="BR22" s="262"/>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
      <c r="A23" s="263" t="s">
        <v>377</v>
      </c>
      <c r="B23" s="874" t="s">
        <v>378</v>
      </c>
      <c r="C23" s="875"/>
      <c r="D23" s="875"/>
      <c r="E23" s="875"/>
      <c r="F23" s="875"/>
      <c r="G23" s="875"/>
      <c r="H23" s="875"/>
      <c r="I23" s="875"/>
      <c r="J23" s="875"/>
      <c r="K23" s="875"/>
      <c r="L23" s="875"/>
      <c r="M23" s="875"/>
      <c r="N23" s="875"/>
      <c r="O23" s="875"/>
      <c r="P23" s="876"/>
      <c r="Q23" s="877">
        <v>24957</v>
      </c>
      <c r="R23" s="878"/>
      <c r="S23" s="878"/>
      <c r="T23" s="878"/>
      <c r="U23" s="878"/>
      <c r="V23" s="878">
        <v>23914</v>
      </c>
      <c r="W23" s="878"/>
      <c r="X23" s="878"/>
      <c r="Y23" s="878"/>
      <c r="Z23" s="878"/>
      <c r="AA23" s="878">
        <v>1043</v>
      </c>
      <c r="AB23" s="878"/>
      <c r="AC23" s="878"/>
      <c r="AD23" s="878"/>
      <c r="AE23" s="879"/>
      <c r="AF23" s="880">
        <v>699</v>
      </c>
      <c r="AG23" s="878"/>
      <c r="AH23" s="878"/>
      <c r="AI23" s="878"/>
      <c r="AJ23" s="881"/>
      <c r="AK23" s="882"/>
      <c r="AL23" s="883"/>
      <c r="AM23" s="883"/>
      <c r="AN23" s="883"/>
      <c r="AO23" s="883"/>
      <c r="AP23" s="878">
        <v>23854</v>
      </c>
      <c r="AQ23" s="878"/>
      <c r="AR23" s="878"/>
      <c r="AS23" s="878"/>
      <c r="AT23" s="878"/>
      <c r="AU23" s="884"/>
      <c r="AV23" s="884"/>
      <c r="AW23" s="884"/>
      <c r="AX23" s="884"/>
      <c r="AY23" s="885"/>
      <c r="AZ23" s="893" t="s">
        <v>532</v>
      </c>
      <c r="BA23" s="894"/>
      <c r="BB23" s="894"/>
      <c r="BC23" s="894"/>
      <c r="BD23" s="895"/>
      <c r="BE23" s="253"/>
      <c r="BF23" s="253"/>
      <c r="BG23" s="253"/>
      <c r="BH23" s="253"/>
      <c r="BI23" s="253"/>
      <c r="BJ23" s="253"/>
      <c r="BK23" s="253"/>
      <c r="BL23" s="253"/>
      <c r="BM23" s="253"/>
      <c r="BN23" s="253"/>
      <c r="BO23" s="253"/>
      <c r="BP23" s="253"/>
      <c r="BQ23" s="261">
        <v>17</v>
      </c>
      <c r="BR23" s="262"/>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15">
      <c r="A24" s="892" t="s">
        <v>533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385"/>
      <c r="BA24" s="385"/>
      <c r="BB24" s="385"/>
      <c r="BC24" s="385"/>
      <c r="BD24" s="385"/>
      <c r="BE24" s="253"/>
      <c r="BF24" s="253"/>
      <c r="BG24" s="253"/>
      <c r="BH24" s="253"/>
      <c r="BI24" s="253"/>
      <c r="BJ24" s="253"/>
      <c r="BK24" s="253"/>
      <c r="BL24" s="253"/>
      <c r="BM24" s="253"/>
      <c r="BN24" s="253"/>
      <c r="BO24" s="253"/>
      <c r="BP24" s="253"/>
      <c r="BQ24" s="261">
        <v>18</v>
      </c>
      <c r="BR24" s="262"/>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8" customFormat="1" ht="26.25" customHeight="1" thickBot="1" x14ac:dyDescent="0.2">
      <c r="A25" s="833" t="s">
        <v>379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385"/>
      <c r="BK25" s="385"/>
      <c r="BL25" s="385"/>
      <c r="BM25" s="385"/>
      <c r="BN25" s="385"/>
      <c r="BO25" s="264"/>
      <c r="BP25" s="264"/>
      <c r="BQ25" s="261">
        <v>19</v>
      </c>
      <c r="BR25" s="262"/>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534</v>
      </c>
      <c r="R26" s="802"/>
      <c r="S26" s="802"/>
      <c r="T26" s="802"/>
      <c r="U26" s="803"/>
      <c r="V26" s="801" t="s">
        <v>535</v>
      </c>
      <c r="W26" s="802"/>
      <c r="X26" s="802"/>
      <c r="Y26" s="802"/>
      <c r="Z26" s="803"/>
      <c r="AA26" s="801" t="s">
        <v>536</v>
      </c>
      <c r="AB26" s="802"/>
      <c r="AC26" s="802"/>
      <c r="AD26" s="802"/>
      <c r="AE26" s="802"/>
      <c r="AF26" s="896" t="s">
        <v>537</v>
      </c>
      <c r="AG26" s="897"/>
      <c r="AH26" s="897"/>
      <c r="AI26" s="897"/>
      <c r="AJ26" s="898"/>
      <c r="AK26" s="802" t="s">
        <v>538</v>
      </c>
      <c r="AL26" s="802"/>
      <c r="AM26" s="802"/>
      <c r="AN26" s="802"/>
      <c r="AO26" s="803"/>
      <c r="AP26" s="801" t="s">
        <v>539</v>
      </c>
      <c r="AQ26" s="802"/>
      <c r="AR26" s="802"/>
      <c r="AS26" s="802"/>
      <c r="AT26" s="803"/>
      <c r="AU26" s="801" t="s">
        <v>540</v>
      </c>
      <c r="AV26" s="802"/>
      <c r="AW26" s="802"/>
      <c r="AX26" s="802"/>
      <c r="AY26" s="803"/>
      <c r="AZ26" s="801" t="s">
        <v>380</v>
      </c>
      <c r="BA26" s="802"/>
      <c r="BB26" s="802"/>
      <c r="BC26" s="802"/>
      <c r="BD26" s="803"/>
      <c r="BE26" s="801" t="s">
        <v>373</v>
      </c>
      <c r="BF26" s="802"/>
      <c r="BG26" s="802"/>
      <c r="BH26" s="802"/>
      <c r="BI26" s="813"/>
      <c r="BJ26" s="385"/>
      <c r="BK26" s="385"/>
      <c r="BL26" s="385"/>
      <c r="BM26" s="385"/>
      <c r="BN26" s="385"/>
      <c r="BO26" s="264"/>
      <c r="BP26" s="264"/>
      <c r="BQ26" s="261">
        <v>20</v>
      </c>
      <c r="BR26" s="262"/>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385"/>
      <c r="BK27" s="385"/>
      <c r="BL27" s="385"/>
      <c r="BM27" s="385"/>
      <c r="BN27" s="385"/>
      <c r="BO27" s="264"/>
      <c r="BP27" s="264"/>
      <c r="BQ27" s="261">
        <v>21</v>
      </c>
      <c r="BR27" s="262"/>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5">
        <v>1</v>
      </c>
      <c r="B28" s="815" t="s">
        <v>541</v>
      </c>
      <c r="C28" s="816"/>
      <c r="D28" s="816"/>
      <c r="E28" s="816"/>
      <c r="F28" s="816"/>
      <c r="G28" s="816"/>
      <c r="H28" s="816"/>
      <c r="I28" s="816"/>
      <c r="J28" s="816"/>
      <c r="K28" s="816"/>
      <c r="L28" s="816"/>
      <c r="M28" s="816"/>
      <c r="N28" s="816"/>
      <c r="O28" s="816"/>
      <c r="P28" s="817"/>
      <c r="Q28" s="906">
        <v>5144</v>
      </c>
      <c r="R28" s="907"/>
      <c r="S28" s="907"/>
      <c r="T28" s="907"/>
      <c r="U28" s="907"/>
      <c r="V28" s="907">
        <v>4793</v>
      </c>
      <c r="W28" s="907"/>
      <c r="X28" s="907"/>
      <c r="Y28" s="907"/>
      <c r="Z28" s="907"/>
      <c r="AA28" s="907">
        <v>351</v>
      </c>
      <c r="AB28" s="907"/>
      <c r="AC28" s="907"/>
      <c r="AD28" s="907"/>
      <c r="AE28" s="908"/>
      <c r="AF28" s="909">
        <v>351</v>
      </c>
      <c r="AG28" s="907"/>
      <c r="AH28" s="907"/>
      <c r="AI28" s="907"/>
      <c r="AJ28" s="910"/>
      <c r="AK28" s="911">
        <v>424</v>
      </c>
      <c r="AL28" s="902"/>
      <c r="AM28" s="902"/>
      <c r="AN28" s="902"/>
      <c r="AO28" s="902"/>
      <c r="AP28" s="902" t="s">
        <v>528</v>
      </c>
      <c r="AQ28" s="902"/>
      <c r="AR28" s="902"/>
      <c r="AS28" s="902"/>
      <c r="AT28" s="902"/>
      <c r="AU28" s="902" t="s">
        <v>528</v>
      </c>
      <c r="AV28" s="902"/>
      <c r="AW28" s="902"/>
      <c r="AX28" s="902"/>
      <c r="AY28" s="902"/>
      <c r="AZ28" s="903" t="s">
        <v>528</v>
      </c>
      <c r="BA28" s="903"/>
      <c r="BB28" s="903"/>
      <c r="BC28" s="903"/>
      <c r="BD28" s="903"/>
      <c r="BE28" s="904"/>
      <c r="BF28" s="904"/>
      <c r="BG28" s="904"/>
      <c r="BH28" s="904"/>
      <c r="BI28" s="905"/>
      <c r="BJ28" s="385"/>
      <c r="BK28" s="385"/>
      <c r="BL28" s="385"/>
      <c r="BM28" s="385"/>
      <c r="BN28" s="385"/>
      <c r="BO28" s="264"/>
      <c r="BP28" s="264"/>
      <c r="BQ28" s="261">
        <v>22</v>
      </c>
      <c r="BR28" s="262"/>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5">
        <v>2</v>
      </c>
      <c r="B29" s="839" t="s">
        <v>542</v>
      </c>
      <c r="C29" s="840"/>
      <c r="D29" s="840"/>
      <c r="E29" s="840"/>
      <c r="F29" s="840"/>
      <c r="G29" s="840"/>
      <c r="H29" s="840"/>
      <c r="I29" s="840"/>
      <c r="J29" s="840"/>
      <c r="K29" s="840"/>
      <c r="L29" s="840"/>
      <c r="M29" s="840"/>
      <c r="N29" s="840"/>
      <c r="O29" s="840"/>
      <c r="P29" s="841"/>
      <c r="Q29" s="842">
        <v>4112</v>
      </c>
      <c r="R29" s="843"/>
      <c r="S29" s="843"/>
      <c r="T29" s="843"/>
      <c r="U29" s="843"/>
      <c r="V29" s="843">
        <v>3950</v>
      </c>
      <c r="W29" s="843"/>
      <c r="X29" s="843"/>
      <c r="Y29" s="843"/>
      <c r="Z29" s="843"/>
      <c r="AA29" s="843">
        <v>162</v>
      </c>
      <c r="AB29" s="843"/>
      <c r="AC29" s="843"/>
      <c r="AD29" s="843"/>
      <c r="AE29" s="844"/>
      <c r="AF29" s="845">
        <v>162</v>
      </c>
      <c r="AG29" s="846"/>
      <c r="AH29" s="846"/>
      <c r="AI29" s="846"/>
      <c r="AJ29" s="847"/>
      <c r="AK29" s="914">
        <v>573</v>
      </c>
      <c r="AL29" s="915"/>
      <c r="AM29" s="915"/>
      <c r="AN29" s="915"/>
      <c r="AO29" s="915"/>
      <c r="AP29" s="915" t="s">
        <v>528</v>
      </c>
      <c r="AQ29" s="915"/>
      <c r="AR29" s="915"/>
      <c r="AS29" s="915"/>
      <c r="AT29" s="915"/>
      <c r="AU29" s="915" t="s">
        <v>528</v>
      </c>
      <c r="AV29" s="915"/>
      <c r="AW29" s="915"/>
      <c r="AX29" s="915"/>
      <c r="AY29" s="915"/>
      <c r="AZ29" s="916" t="s">
        <v>528</v>
      </c>
      <c r="BA29" s="916"/>
      <c r="BB29" s="916"/>
      <c r="BC29" s="916"/>
      <c r="BD29" s="916"/>
      <c r="BE29" s="912"/>
      <c r="BF29" s="912"/>
      <c r="BG29" s="912"/>
      <c r="BH29" s="912"/>
      <c r="BI29" s="913"/>
      <c r="BJ29" s="385"/>
      <c r="BK29" s="385"/>
      <c r="BL29" s="385"/>
      <c r="BM29" s="385"/>
      <c r="BN29" s="385"/>
      <c r="BO29" s="264"/>
      <c r="BP29" s="264"/>
      <c r="BQ29" s="261">
        <v>23</v>
      </c>
      <c r="BR29" s="262"/>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5">
        <v>3</v>
      </c>
      <c r="B30" s="839" t="s">
        <v>543</v>
      </c>
      <c r="C30" s="840"/>
      <c r="D30" s="840"/>
      <c r="E30" s="840"/>
      <c r="F30" s="840"/>
      <c r="G30" s="840"/>
      <c r="H30" s="840"/>
      <c r="I30" s="840"/>
      <c r="J30" s="840"/>
      <c r="K30" s="840"/>
      <c r="L30" s="840"/>
      <c r="M30" s="840"/>
      <c r="N30" s="840"/>
      <c r="O30" s="840"/>
      <c r="P30" s="841"/>
      <c r="Q30" s="842">
        <v>692</v>
      </c>
      <c r="R30" s="843"/>
      <c r="S30" s="843"/>
      <c r="T30" s="843"/>
      <c r="U30" s="843"/>
      <c r="V30" s="843">
        <v>679</v>
      </c>
      <c r="W30" s="843"/>
      <c r="X30" s="843"/>
      <c r="Y30" s="843"/>
      <c r="Z30" s="843"/>
      <c r="AA30" s="843">
        <v>13</v>
      </c>
      <c r="AB30" s="843"/>
      <c r="AC30" s="843"/>
      <c r="AD30" s="843"/>
      <c r="AE30" s="844"/>
      <c r="AF30" s="845">
        <v>13</v>
      </c>
      <c r="AG30" s="846"/>
      <c r="AH30" s="846"/>
      <c r="AI30" s="846"/>
      <c r="AJ30" s="847"/>
      <c r="AK30" s="914">
        <v>204</v>
      </c>
      <c r="AL30" s="915"/>
      <c r="AM30" s="915"/>
      <c r="AN30" s="915"/>
      <c r="AO30" s="915"/>
      <c r="AP30" s="915" t="s">
        <v>544</v>
      </c>
      <c r="AQ30" s="915"/>
      <c r="AR30" s="915"/>
      <c r="AS30" s="915"/>
      <c r="AT30" s="915"/>
      <c r="AU30" s="915" t="s">
        <v>544</v>
      </c>
      <c r="AV30" s="915"/>
      <c r="AW30" s="915"/>
      <c r="AX30" s="915"/>
      <c r="AY30" s="915"/>
      <c r="AZ30" s="916" t="s">
        <v>544</v>
      </c>
      <c r="BA30" s="916"/>
      <c r="BB30" s="916"/>
      <c r="BC30" s="916"/>
      <c r="BD30" s="916"/>
      <c r="BE30" s="912"/>
      <c r="BF30" s="912"/>
      <c r="BG30" s="912"/>
      <c r="BH30" s="912"/>
      <c r="BI30" s="913"/>
      <c r="BJ30" s="385"/>
      <c r="BK30" s="385"/>
      <c r="BL30" s="385"/>
      <c r="BM30" s="385"/>
      <c r="BN30" s="385"/>
      <c r="BO30" s="264"/>
      <c r="BP30" s="264"/>
      <c r="BQ30" s="261">
        <v>24</v>
      </c>
      <c r="BR30" s="262"/>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5">
        <v>4</v>
      </c>
      <c r="B31" s="839" t="s">
        <v>545</v>
      </c>
      <c r="C31" s="840"/>
      <c r="D31" s="840"/>
      <c r="E31" s="840"/>
      <c r="F31" s="840"/>
      <c r="G31" s="840"/>
      <c r="H31" s="840"/>
      <c r="I31" s="840"/>
      <c r="J31" s="840"/>
      <c r="K31" s="840"/>
      <c r="L31" s="840"/>
      <c r="M31" s="840"/>
      <c r="N31" s="840"/>
      <c r="O31" s="840"/>
      <c r="P31" s="841"/>
      <c r="Q31" s="842">
        <v>684</v>
      </c>
      <c r="R31" s="843"/>
      <c r="S31" s="843"/>
      <c r="T31" s="843"/>
      <c r="U31" s="843"/>
      <c r="V31" s="843">
        <v>641</v>
      </c>
      <c r="W31" s="843"/>
      <c r="X31" s="843"/>
      <c r="Y31" s="843"/>
      <c r="Z31" s="843"/>
      <c r="AA31" s="843">
        <v>43</v>
      </c>
      <c r="AB31" s="843"/>
      <c r="AC31" s="843"/>
      <c r="AD31" s="843"/>
      <c r="AE31" s="844"/>
      <c r="AF31" s="845">
        <v>534</v>
      </c>
      <c r="AG31" s="846"/>
      <c r="AH31" s="846"/>
      <c r="AI31" s="846"/>
      <c r="AJ31" s="847"/>
      <c r="AK31" s="914">
        <v>148</v>
      </c>
      <c r="AL31" s="915"/>
      <c r="AM31" s="915"/>
      <c r="AN31" s="915"/>
      <c r="AO31" s="915"/>
      <c r="AP31" s="915">
        <v>3468</v>
      </c>
      <c r="AQ31" s="915"/>
      <c r="AR31" s="915"/>
      <c r="AS31" s="915"/>
      <c r="AT31" s="915"/>
      <c r="AU31" s="915">
        <v>1134</v>
      </c>
      <c r="AV31" s="915"/>
      <c r="AW31" s="915"/>
      <c r="AX31" s="915"/>
      <c r="AY31" s="915"/>
      <c r="AZ31" s="916" t="s">
        <v>544</v>
      </c>
      <c r="BA31" s="916"/>
      <c r="BB31" s="916"/>
      <c r="BC31" s="916"/>
      <c r="BD31" s="916"/>
      <c r="BE31" s="912" t="s">
        <v>546</v>
      </c>
      <c r="BF31" s="912"/>
      <c r="BG31" s="912"/>
      <c r="BH31" s="912"/>
      <c r="BI31" s="913"/>
      <c r="BJ31" s="385"/>
      <c r="BK31" s="385"/>
      <c r="BL31" s="385"/>
      <c r="BM31" s="385"/>
      <c r="BN31" s="385"/>
      <c r="BO31" s="264"/>
      <c r="BP31" s="264"/>
      <c r="BQ31" s="261">
        <v>25</v>
      </c>
      <c r="BR31" s="262"/>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5">
        <v>5</v>
      </c>
      <c r="B32" s="839" t="s">
        <v>547</v>
      </c>
      <c r="C32" s="840"/>
      <c r="D32" s="840"/>
      <c r="E32" s="840"/>
      <c r="F32" s="840"/>
      <c r="G32" s="840"/>
      <c r="H32" s="840"/>
      <c r="I32" s="840"/>
      <c r="J32" s="840"/>
      <c r="K32" s="840"/>
      <c r="L32" s="840"/>
      <c r="M32" s="840"/>
      <c r="N32" s="840"/>
      <c r="O32" s="840"/>
      <c r="P32" s="841"/>
      <c r="Q32" s="842">
        <v>1639</v>
      </c>
      <c r="R32" s="843"/>
      <c r="S32" s="843"/>
      <c r="T32" s="843"/>
      <c r="U32" s="843"/>
      <c r="V32" s="843">
        <v>1593</v>
      </c>
      <c r="W32" s="843"/>
      <c r="X32" s="843"/>
      <c r="Y32" s="843"/>
      <c r="Z32" s="843"/>
      <c r="AA32" s="843">
        <v>0</v>
      </c>
      <c r="AB32" s="843"/>
      <c r="AC32" s="843"/>
      <c r="AD32" s="843"/>
      <c r="AE32" s="844"/>
      <c r="AF32" s="845">
        <v>251</v>
      </c>
      <c r="AG32" s="846"/>
      <c r="AH32" s="846"/>
      <c r="AI32" s="846"/>
      <c r="AJ32" s="847"/>
      <c r="AK32" s="914">
        <v>780</v>
      </c>
      <c r="AL32" s="915"/>
      <c r="AM32" s="915"/>
      <c r="AN32" s="915"/>
      <c r="AO32" s="915"/>
      <c r="AP32" s="915">
        <v>6486</v>
      </c>
      <c r="AQ32" s="915"/>
      <c r="AR32" s="915"/>
      <c r="AS32" s="915"/>
      <c r="AT32" s="915"/>
      <c r="AU32" s="915">
        <v>4936</v>
      </c>
      <c r="AV32" s="915"/>
      <c r="AW32" s="915"/>
      <c r="AX32" s="915"/>
      <c r="AY32" s="915"/>
      <c r="AZ32" s="916" t="s">
        <v>544</v>
      </c>
      <c r="BA32" s="916"/>
      <c r="BB32" s="916"/>
      <c r="BC32" s="916"/>
      <c r="BD32" s="916"/>
      <c r="BE32" s="912" t="s">
        <v>546</v>
      </c>
      <c r="BF32" s="912"/>
      <c r="BG32" s="912"/>
      <c r="BH32" s="912"/>
      <c r="BI32" s="913"/>
      <c r="BJ32" s="385"/>
      <c r="BK32" s="385"/>
      <c r="BL32" s="385"/>
      <c r="BM32" s="385"/>
      <c r="BN32" s="385"/>
      <c r="BO32" s="264"/>
      <c r="BP32" s="264"/>
      <c r="BQ32" s="261">
        <v>26</v>
      </c>
      <c r="BR32" s="262"/>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5">
        <v>6</v>
      </c>
      <c r="B33" s="839" t="s">
        <v>548</v>
      </c>
      <c r="C33" s="840"/>
      <c r="D33" s="840"/>
      <c r="E33" s="840"/>
      <c r="F33" s="840"/>
      <c r="G33" s="840"/>
      <c r="H33" s="840"/>
      <c r="I33" s="840"/>
      <c r="J33" s="840"/>
      <c r="K33" s="840"/>
      <c r="L33" s="840"/>
      <c r="M33" s="840"/>
      <c r="N33" s="840"/>
      <c r="O33" s="840"/>
      <c r="P33" s="841"/>
      <c r="Q33" s="842">
        <v>21</v>
      </c>
      <c r="R33" s="843"/>
      <c r="S33" s="843"/>
      <c r="T33" s="843"/>
      <c r="U33" s="843"/>
      <c r="V33" s="843">
        <v>21</v>
      </c>
      <c r="W33" s="843"/>
      <c r="X33" s="843"/>
      <c r="Y33" s="843"/>
      <c r="Z33" s="843"/>
      <c r="AA33" s="843" t="s">
        <v>544</v>
      </c>
      <c r="AB33" s="843"/>
      <c r="AC33" s="843"/>
      <c r="AD33" s="843"/>
      <c r="AE33" s="844"/>
      <c r="AF33" s="845" t="s">
        <v>549</v>
      </c>
      <c r="AG33" s="846"/>
      <c r="AH33" s="846"/>
      <c r="AI33" s="846"/>
      <c r="AJ33" s="847"/>
      <c r="AK33" s="914">
        <v>6</v>
      </c>
      <c r="AL33" s="915"/>
      <c r="AM33" s="915"/>
      <c r="AN33" s="915"/>
      <c r="AO33" s="915"/>
      <c r="AP33" s="915" t="s">
        <v>544</v>
      </c>
      <c r="AQ33" s="915"/>
      <c r="AR33" s="915"/>
      <c r="AS33" s="915"/>
      <c r="AT33" s="915"/>
      <c r="AU33" s="915" t="s">
        <v>544</v>
      </c>
      <c r="AV33" s="915"/>
      <c r="AW33" s="915"/>
      <c r="AX33" s="915"/>
      <c r="AY33" s="915"/>
      <c r="AZ33" s="916" t="s">
        <v>544</v>
      </c>
      <c r="BA33" s="916"/>
      <c r="BB33" s="916"/>
      <c r="BC33" s="916"/>
      <c r="BD33" s="916"/>
      <c r="BE33" s="912" t="s">
        <v>550</v>
      </c>
      <c r="BF33" s="912"/>
      <c r="BG33" s="912"/>
      <c r="BH33" s="912"/>
      <c r="BI33" s="913"/>
      <c r="BJ33" s="385"/>
      <c r="BK33" s="385"/>
      <c r="BL33" s="385"/>
      <c r="BM33" s="385"/>
      <c r="BN33" s="385"/>
      <c r="BO33" s="264"/>
      <c r="BP33" s="264"/>
      <c r="BQ33" s="261">
        <v>27</v>
      </c>
      <c r="BR33" s="262"/>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5">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385"/>
      <c r="BK34" s="385"/>
      <c r="BL34" s="385"/>
      <c r="BM34" s="385"/>
      <c r="BN34" s="385"/>
      <c r="BO34" s="264"/>
      <c r="BP34" s="264"/>
      <c r="BQ34" s="261">
        <v>28</v>
      </c>
      <c r="BR34" s="262"/>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5">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385"/>
      <c r="BK35" s="385"/>
      <c r="BL35" s="385"/>
      <c r="BM35" s="385"/>
      <c r="BN35" s="385"/>
      <c r="BO35" s="264"/>
      <c r="BP35" s="264"/>
      <c r="BQ35" s="261">
        <v>29</v>
      </c>
      <c r="BR35" s="262"/>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5">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385"/>
      <c r="BK36" s="385"/>
      <c r="BL36" s="385"/>
      <c r="BM36" s="385"/>
      <c r="BN36" s="385"/>
      <c r="BO36" s="264"/>
      <c r="BP36" s="264"/>
      <c r="BQ36" s="261">
        <v>30</v>
      </c>
      <c r="BR36" s="262"/>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5">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385"/>
      <c r="BK37" s="385"/>
      <c r="BL37" s="385"/>
      <c r="BM37" s="385"/>
      <c r="BN37" s="385"/>
      <c r="BO37" s="264"/>
      <c r="BP37" s="264"/>
      <c r="BQ37" s="261">
        <v>31</v>
      </c>
      <c r="BR37" s="262"/>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5">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385"/>
      <c r="BK38" s="385"/>
      <c r="BL38" s="385"/>
      <c r="BM38" s="385"/>
      <c r="BN38" s="385"/>
      <c r="BO38" s="264"/>
      <c r="BP38" s="264"/>
      <c r="BQ38" s="261">
        <v>32</v>
      </c>
      <c r="BR38" s="262"/>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5">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385"/>
      <c r="BK39" s="385"/>
      <c r="BL39" s="385"/>
      <c r="BM39" s="385"/>
      <c r="BN39" s="385"/>
      <c r="BO39" s="264"/>
      <c r="BP39" s="264"/>
      <c r="BQ39" s="261">
        <v>33</v>
      </c>
      <c r="BR39" s="262"/>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0">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385"/>
      <c r="BK40" s="385"/>
      <c r="BL40" s="385"/>
      <c r="BM40" s="385"/>
      <c r="BN40" s="385"/>
      <c r="BO40" s="264"/>
      <c r="BP40" s="264"/>
      <c r="BQ40" s="261">
        <v>34</v>
      </c>
      <c r="BR40" s="262"/>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0">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385"/>
      <c r="BK41" s="385"/>
      <c r="BL41" s="385"/>
      <c r="BM41" s="385"/>
      <c r="BN41" s="385"/>
      <c r="BO41" s="264"/>
      <c r="BP41" s="264"/>
      <c r="BQ41" s="261">
        <v>35</v>
      </c>
      <c r="BR41" s="262"/>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0">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385"/>
      <c r="BK42" s="385"/>
      <c r="BL42" s="385"/>
      <c r="BM42" s="385"/>
      <c r="BN42" s="385"/>
      <c r="BO42" s="264"/>
      <c r="BP42" s="264"/>
      <c r="BQ42" s="261">
        <v>36</v>
      </c>
      <c r="BR42" s="262"/>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0">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385"/>
      <c r="BK43" s="385"/>
      <c r="BL43" s="385"/>
      <c r="BM43" s="385"/>
      <c r="BN43" s="385"/>
      <c r="BO43" s="264"/>
      <c r="BP43" s="264"/>
      <c r="BQ43" s="261">
        <v>37</v>
      </c>
      <c r="BR43" s="262"/>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0">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385"/>
      <c r="BK44" s="385"/>
      <c r="BL44" s="385"/>
      <c r="BM44" s="385"/>
      <c r="BN44" s="385"/>
      <c r="BO44" s="264"/>
      <c r="BP44" s="264"/>
      <c r="BQ44" s="261">
        <v>38</v>
      </c>
      <c r="BR44" s="262"/>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0">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385"/>
      <c r="BK45" s="385"/>
      <c r="BL45" s="385"/>
      <c r="BM45" s="385"/>
      <c r="BN45" s="385"/>
      <c r="BO45" s="264"/>
      <c r="BP45" s="264"/>
      <c r="BQ45" s="261">
        <v>39</v>
      </c>
      <c r="BR45" s="262"/>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0">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385"/>
      <c r="BK46" s="385"/>
      <c r="BL46" s="385"/>
      <c r="BM46" s="385"/>
      <c r="BN46" s="385"/>
      <c r="BO46" s="264"/>
      <c r="BP46" s="264"/>
      <c r="BQ46" s="261">
        <v>40</v>
      </c>
      <c r="BR46" s="262"/>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0">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385"/>
      <c r="BK47" s="385"/>
      <c r="BL47" s="385"/>
      <c r="BM47" s="385"/>
      <c r="BN47" s="385"/>
      <c r="BO47" s="264"/>
      <c r="BP47" s="264"/>
      <c r="BQ47" s="261">
        <v>41</v>
      </c>
      <c r="BR47" s="262"/>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0">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385"/>
      <c r="BK48" s="385"/>
      <c r="BL48" s="385"/>
      <c r="BM48" s="385"/>
      <c r="BN48" s="385"/>
      <c r="BO48" s="264"/>
      <c r="BP48" s="264"/>
      <c r="BQ48" s="261">
        <v>42</v>
      </c>
      <c r="BR48" s="262"/>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0">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385"/>
      <c r="BK49" s="385"/>
      <c r="BL49" s="385"/>
      <c r="BM49" s="385"/>
      <c r="BN49" s="385"/>
      <c r="BO49" s="264"/>
      <c r="BP49" s="264"/>
      <c r="BQ49" s="261">
        <v>43</v>
      </c>
      <c r="BR49" s="262"/>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0">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385"/>
      <c r="BK50" s="385"/>
      <c r="BL50" s="385"/>
      <c r="BM50" s="385"/>
      <c r="BN50" s="385"/>
      <c r="BO50" s="264"/>
      <c r="BP50" s="264"/>
      <c r="BQ50" s="261">
        <v>44</v>
      </c>
      <c r="BR50" s="262"/>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0">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385"/>
      <c r="BK51" s="385"/>
      <c r="BL51" s="385"/>
      <c r="BM51" s="385"/>
      <c r="BN51" s="385"/>
      <c r="BO51" s="264"/>
      <c r="BP51" s="264"/>
      <c r="BQ51" s="261">
        <v>45</v>
      </c>
      <c r="BR51" s="262"/>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0">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385"/>
      <c r="BK52" s="385"/>
      <c r="BL52" s="385"/>
      <c r="BM52" s="385"/>
      <c r="BN52" s="385"/>
      <c r="BO52" s="264"/>
      <c r="BP52" s="264"/>
      <c r="BQ52" s="261">
        <v>46</v>
      </c>
      <c r="BR52" s="262"/>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0">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385"/>
      <c r="BK53" s="385"/>
      <c r="BL53" s="385"/>
      <c r="BM53" s="385"/>
      <c r="BN53" s="385"/>
      <c r="BO53" s="264"/>
      <c r="BP53" s="264"/>
      <c r="BQ53" s="261">
        <v>47</v>
      </c>
      <c r="BR53" s="262"/>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0">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385"/>
      <c r="BK54" s="385"/>
      <c r="BL54" s="385"/>
      <c r="BM54" s="385"/>
      <c r="BN54" s="385"/>
      <c r="BO54" s="264"/>
      <c r="BP54" s="264"/>
      <c r="BQ54" s="261">
        <v>48</v>
      </c>
      <c r="BR54" s="262"/>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0">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385"/>
      <c r="BK55" s="385"/>
      <c r="BL55" s="385"/>
      <c r="BM55" s="385"/>
      <c r="BN55" s="385"/>
      <c r="BO55" s="264"/>
      <c r="BP55" s="264"/>
      <c r="BQ55" s="261">
        <v>49</v>
      </c>
      <c r="BR55" s="262"/>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0">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385"/>
      <c r="BK56" s="385"/>
      <c r="BL56" s="385"/>
      <c r="BM56" s="385"/>
      <c r="BN56" s="385"/>
      <c r="BO56" s="264"/>
      <c r="BP56" s="264"/>
      <c r="BQ56" s="261">
        <v>50</v>
      </c>
      <c r="BR56" s="262"/>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0">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385"/>
      <c r="BK57" s="385"/>
      <c r="BL57" s="385"/>
      <c r="BM57" s="385"/>
      <c r="BN57" s="385"/>
      <c r="BO57" s="264"/>
      <c r="BP57" s="264"/>
      <c r="BQ57" s="261">
        <v>51</v>
      </c>
      <c r="BR57" s="262"/>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0">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385"/>
      <c r="BK58" s="385"/>
      <c r="BL58" s="385"/>
      <c r="BM58" s="385"/>
      <c r="BN58" s="385"/>
      <c r="BO58" s="264"/>
      <c r="BP58" s="264"/>
      <c r="BQ58" s="261">
        <v>52</v>
      </c>
      <c r="BR58" s="262"/>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0">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385"/>
      <c r="BK59" s="385"/>
      <c r="BL59" s="385"/>
      <c r="BM59" s="385"/>
      <c r="BN59" s="385"/>
      <c r="BO59" s="264"/>
      <c r="BP59" s="264"/>
      <c r="BQ59" s="261">
        <v>53</v>
      </c>
      <c r="BR59" s="262"/>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0">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385"/>
      <c r="BK60" s="385"/>
      <c r="BL60" s="385"/>
      <c r="BM60" s="385"/>
      <c r="BN60" s="385"/>
      <c r="BO60" s="264"/>
      <c r="BP60" s="264"/>
      <c r="BQ60" s="261">
        <v>54</v>
      </c>
      <c r="BR60" s="262"/>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0">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385"/>
      <c r="BK61" s="385"/>
      <c r="BL61" s="385"/>
      <c r="BM61" s="385"/>
      <c r="BN61" s="385"/>
      <c r="BO61" s="264"/>
      <c r="BP61" s="264"/>
      <c r="BQ61" s="261">
        <v>55</v>
      </c>
      <c r="BR61" s="262"/>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0">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381</v>
      </c>
      <c r="BK62" s="890"/>
      <c r="BL62" s="890"/>
      <c r="BM62" s="890"/>
      <c r="BN62" s="891"/>
      <c r="BO62" s="264"/>
      <c r="BP62" s="264"/>
      <c r="BQ62" s="261">
        <v>56</v>
      </c>
      <c r="BR62" s="262"/>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3" t="s">
        <v>377</v>
      </c>
      <c r="B63" s="874" t="s">
        <v>382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1310</v>
      </c>
      <c r="AG63" s="926"/>
      <c r="AH63" s="926"/>
      <c r="AI63" s="926"/>
      <c r="AJ63" s="927"/>
      <c r="AK63" s="928"/>
      <c r="AL63" s="923"/>
      <c r="AM63" s="923"/>
      <c r="AN63" s="923"/>
      <c r="AO63" s="923"/>
      <c r="AP63" s="926">
        <v>9954</v>
      </c>
      <c r="AQ63" s="926"/>
      <c r="AR63" s="926"/>
      <c r="AS63" s="926"/>
      <c r="AT63" s="926"/>
      <c r="AU63" s="926">
        <v>6070</v>
      </c>
      <c r="AV63" s="926"/>
      <c r="AW63" s="926"/>
      <c r="AX63" s="926"/>
      <c r="AY63" s="926"/>
      <c r="AZ63" s="930"/>
      <c r="BA63" s="930"/>
      <c r="BB63" s="930"/>
      <c r="BC63" s="930"/>
      <c r="BD63" s="930"/>
      <c r="BE63" s="931"/>
      <c r="BF63" s="931"/>
      <c r="BG63" s="931"/>
      <c r="BH63" s="931"/>
      <c r="BI63" s="932"/>
      <c r="BJ63" s="933" t="s">
        <v>532</v>
      </c>
      <c r="BK63" s="934"/>
      <c r="BL63" s="934"/>
      <c r="BM63" s="934"/>
      <c r="BN63" s="935"/>
      <c r="BO63" s="264"/>
      <c r="BP63" s="264"/>
      <c r="BQ63" s="261">
        <v>57</v>
      </c>
      <c r="BR63" s="262"/>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385" t="s">
        <v>383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264"/>
      <c r="BF65" s="264"/>
      <c r="BG65" s="264"/>
      <c r="BH65" s="264"/>
      <c r="BI65" s="264"/>
      <c r="BJ65" s="264"/>
      <c r="BK65" s="264"/>
      <c r="BL65" s="264"/>
      <c r="BM65" s="264"/>
      <c r="BN65" s="264"/>
      <c r="BO65" s="264"/>
      <c r="BP65" s="264"/>
      <c r="BQ65" s="261">
        <v>59</v>
      </c>
      <c r="BR65" s="262"/>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384</v>
      </c>
      <c r="B66" s="825"/>
      <c r="C66" s="825"/>
      <c r="D66" s="825"/>
      <c r="E66" s="825"/>
      <c r="F66" s="825"/>
      <c r="G66" s="825"/>
      <c r="H66" s="825"/>
      <c r="I66" s="825"/>
      <c r="J66" s="825"/>
      <c r="K66" s="825"/>
      <c r="L66" s="825"/>
      <c r="M66" s="825"/>
      <c r="N66" s="825"/>
      <c r="O66" s="825"/>
      <c r="P66" s="826"/>
      <c r="Q66" s="801" t="s">
        <v>534</v>
      </c>
      <c r="R66" s="802"/>
      <c r="S66" s="802"/>
      <c r="T66" s="802"/>
      <c r="U66" s="803"/>
      <c r="V66" s="801" t="s">
        <v>535</v>
      </c>
      <c r="W66" s="802"/>
      <c r="X66" s="802"/>
      <c r="Y66" s="802"/>
      <c r="Z66" s="803"/>
      <c r="AA66" s="801" t="s">
        <v>536</v>
      </c>
      <c r="AB66" s="802"/>
      <c r="AC66" s="802"/>
      <c r="AD66" s="802"/>
      <c r="AE66" s="803"/>
      <c r="AF66" s="936" t="s">
        <v>551</v>
      </c>
      <c r="AG66" s="897"/>
      <c r="AH66" s="897"/>
      <c r="AI66" s="897"/>
      <c r="AJ66" s="937"/>
      <c r="AK66" s="801" t="s">
        <v>552</v>
      </c>
      <c r="AL66" s="825"/>
      <c r="AM66" s="825"/>
      <c r="AN66" s="825"/>
      <c r="AO66" s="826"/>
      <c r="AP66" s="801" t="s">
        <v>553</v>
      </c>
      <c r="AQ66" s="802"/>
      <c r="AR66" s="802"/>
      <c r="AS66" s="802"/>
      <c r="AT66" s="803"/>
      <c r="AU66" s="801" t="s">
        <v>554</v>
      </c>
      <c r="AV66" s="802"/>
      <c r="AW66" s="802"/>
      <c r="AX66" s="802"/>
      <c r="AY66" s="803"/>
      <c r="AZ66" s="801" t="s">
        <v>373</v>
      </c>
      <c r="BA66" s="802"/>
      <c r="BB66" s="802"/>
      <c r="BC66" s="802"/>
      <c r="BD66" s="813"/>
      <c r="BE66" s="264"/>
      <c r="BF66" s="264"/>
      <c r="BG66" s="264"/>
      <c r="BH66" s="264"/>
      <c r="BI66" s="264"/>
      <c r="BJ66" s="264"/>
      <c r="BK66" s="264"/>
      <c r="BL66" s="264"/>
      <c r="BM66" s="264"/>
      <c r="BN66" s="264"/>
      <c r="BO66" s="264"/>
      <c r="BP66" s="264"/>
      <c r="BQ66" s="261">
        <v>60</v>
      </c>
      <c r="BR66" s="266"/>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4"/>
      <c r="BF67" s="264"/>
      <c r="BG67" s="264"/>
      <c r="BH67" s="264"/>
      <c r="BI67" s="264"/>
      <c r="BJ67" s="264"/>
      <c r="BK67" s="264"/>
      <c r="BL67" s="264"/>
      <c r="BM67" s="264"/>
      <c r="BN67" s="264"/>
      <c r="BO67" s="264"/>
      <c r="BP67" s="264"/>
      <c r="BQ67" s="261">
        <v>61</v>
      </c>
      <c r="BR67" s="266"/>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7">
        <v>1</v>
      </c>
      <c r="B68" s="953" t="s">
        <v>555</v>
      </c>
      <c r="C68" s="954"/>
      <c r="D68" s="954"/>
      <c r="E68" s="954"/>
      <c r="F68" s="954"/>
      <c r="G68" s="954"/>
      <c r="H68" s="954"/>
      <c r="I68" s="954"/>
      <c r="J68" s="954"/>
      <c r="K68" s="954"/>
      <c r="L68" s="954"/>
      <c r="M68" s="954"/>
      <c r="N68" s="954"/>
      <c r="O68" s="954"/>
      <c r="P68" s="955"/>
      <c r="Q68" s="956">
        <v>438</v>
      </c>
      <c r="R68" s="950"/>
      <c r="S68" s="950"/>
      <c r="T68" s="950"/>
      <c r="U68" s="950"/>
      <c r="V68" s="950">
        <v>434</v>
      </c>
      <c r="W68" s="950"/>
      <c r="X68" s="950"/>
      <c r="Y68" s="950"/>
      <c r="Z68" s="950"/>
      <c r="AA68" s="950">
        <v>4</v>
      </c>
      <c r="AB68" s="950"/>
      <c r="AC68" s="950"/>
      <c r="AD68" s="950"/>
      <c r="AE68" s="950"/>
      <c r="AF68" s="950">
        <v>4</v>
      </c>
      <c r="AG68" s="950"/>
      <c r="AH68" s="950"/>
      <c r="AI68" s="950"/>
      <c r="AJ68" s="950"/>
      <c r="AK68" s="950">
        <v>148</v>
      </c>
      <c r="AL68" s="950"/>
      <c r="AM68" s="950"/>
      <c r="AN68" s="950"/>
      <c r="AO68" s="950"/>
      <c r="AP68" s="950" t="s">
        <v>528</v>
      </c>
      <c r="AQ68" s="950"/>
      <c r="AR68" s="950"/>
      <c r="AS68" s="950"/>
      <c r="AT68" s="950"/>
      <c r="AU68" s="950" t="s">
        <v>454</v>
      </c>
      <c r="AV68" s="950"/>
      <c r="AW68" s="950"/>
      <c r="AX68" s="950"/>
      <c r="AY68" s="950"/>
      <c r="AZ68" s="951"/>
      <c r="BA68" s="951"/>
      <c r="BB68" s="951"/>
      <c r="BC68" s="951"/>
      <c r="BD68" s="952"/>
      <c r="BE68" s="264"/>
      <c r="BF68" s="264"/>
      <c r="BG68" s="264"/>
      <c r="BH68" s="264"/>
      <c r="BI68" s="264"/>
      <c r="BJ68" s="264"/>
      <c r="BK68" s="264"/>
      <c r="BL68" s="264"/>
      <c r="BM68" s="264"/>
      <c r="BN68" s="264"/>
      <c r="BO68" s="264"/>
      <c r="BP68" s="264"/>
      <c r="BQ68" s="261">
        <v>62</v>
      </c>
      <c r="BR68" s="266"/>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0">
        <v>2</v>
      </c>
      <c r="B69" s="957" t="s">
        <v>556</v>
      </c>
      <c r="C69" s="958"/>
      <c r="D69" s="958"/>
      <c r="E69" s="958"/>
      <c r="F69" s="958"/>
      <c r="G69" s="958"/>
      <c r="H69" s="958"/>
      <c r="I69" s="958"/>
      <c r="J69" s="958"/>
      <c r="K69" s="958"/>
      <c r="L69" s="958"/>
      <c r="M69" s="958"/>
      <c r="N69" s="958"/>
      <c r="O69" s="958"/>
      <c r="P69" s="959"/>
      <c r="Q69" s="960">
        <v>205</v>
      </c>
      <c r="R69" s="915"/>
      <c r="S69" s="915"/>
      <c r="T69" s="915"/>
      <c r="U69" s="915"/>
      <c r="V69" s="915">
        <v>204</v>
      </c>
      <c r="W69" s="915"/>
      <c r="X69" s="915"/>
      <c r="Y69" s="915"/>
      <c r="Z69" s="915"/>
      <c r="AA69" s="915">
        <v>1</v>
      </c>
      <c r="AB69" s="915"/>
      <c r="AC69" s="915"/>
      <c r="AD69" s="915"/>
      <c r="AE69" s="915"/>
      <c r="AF69" s="915">
        <v>1</v>
      </c>
      <c r="AG69" s="915"/>
      <c r="AH69" s="915"/>
      <c r="AI69" s="915"/>
      <c r="AJ69" s="915"/>
      <c r="AK69" s="915" t="s">
        <v>454</v>
      </c>
      <c r="AL69" s="915"/>
      <c r="AM69" s="915"/>
      <c r="AN69" s="915"/>
      <c r="AO69" s="915"/>
      <c r="AP69" s="915" t="s">
        <v>528</v>
      </c>
      <c r="AQ69" s="915"/>
      <c r="AR69" s="915"/>
      <c r="AS69" s="915"/>
      <c r="AT69" s="915"/>
      <c r="AU69" s="915" t="s">
        <v>454</v>
      </c>
      <c r="AV69" s="915"/>
      <c r="AW69" s="915"/>
      <c r="AX69" s="915"/>
      <c r="AY69" s="915"/>
      <c r="AZ69" s="961"/>
      <c r="BA69" s="961"/>
      <c r="BB69" s="961"/>
      <c r="BC69" s="961"/>
      <c r="BD69" s="962"/>
      <c r="BE69" s="264"/>
      <c r="BF69" s="264"/>
      <c r="BG69" s="264"/>
      <c r="BH69" s="264"/>
      <c r="BI69" s="264"/>
      <c r="BJ69" s="264"/>
      <c r="BK69" s="264"/>
      <c r="BL69" s="264"/>
      <c r="BM69" s="264"/>
      <c r="BN69" s="264"/>
      <c r="BO69" s="264"/>
      <c r="BP69" s="264"/>
      <c r="BQ69" s="261">
        <v>63</v>
      </c>
      <c r="BR69" s="266"/>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0">
        <v>3</v>
      </c>
      <c r="B70" s="957" t="s">
        <v>557</v>
      </c>
      <c r="C70" s="958"/>
      <c r="D70" s="958"/>
      <c r="E70" s="958"/>
      <c r="F70" s="958"/>
      <c r="G70" s="958"/>
      <c r="H70" s="958"/>
      <c r="I70" s="958"/>
      <c r="J70" s="958"/>
      <c r="K70" s="958"/>
      <c r="L70" s="958"/>
      <c r="M70" s="958"/>
      <c r="N70" s="958"/>
      <c r="O70" s="958"/>
      <c r="P70" s="959"/>
      <c r="Q70" s="960">
        <v>27</v>
      </c>
      <c r="R70" s="915"/>
      <c r="S70" s="915"/>
      <c r="T70" s="915"/>
      <c r="U70" s="915"/>
      <c r="V70" s="915">
        <v>21</v>
      </c>
      <c r="W70" s="915"/>
      <c r="X70" s="915"/>
      <c r="Y70" s="915"/>
      <c r="Z70" s="915"/>
      <c r="AA70" s="915">
        <v>6</v>
      </c>
      <c r="AB70" s="915"/>
      <c r="AC70" s="915"/>
      <c r="AD70" s="915"/>
      <c r="AE70" s="915"/>
      <c r="AF70" s="915">
        <v>6</v>
      </c>
      <c r="AG70" s="915"/>
      <c r="AH70" s="915"/>
      <c r="AI70" s="915"/>
      <c r="AJ70" s="915"/>
      <c r="AK70" s="915">
        <v>12</v>
      </c>
      <c r="AL70" s="915"/>
      <c r="AM70" s="915"/>
      <c r="AN70" s="915"/>
      <c r="AO70" s="915"/>
      <c r="AP70" s="915" t="s">
        <v>528</v>
      </c>
      <c r="AQ70" s="915"/>
      <c r="AR70" s="915"/>
      <c r="AS70" s="915"/>
      <c r="AT70" s="915"/>
      <c r="AU70" s="915" t="s">
        <v>454</v>
      </c>
      <c r="AV70" s="915"/>
      <c r="AW70" s="915"/>
      <c r="AX70" s="915"/>
      <c r="AY70" s="915"/>
      <c r="AZ70" s="961"/>
      <c r="BA70" s="961"/>
      <c r="BB70" s="961"/>
      <c r="BC70" s="961"/>
      <c r="BD70" s="962"/>
      <c r="BE70" s="264"/>
      <c r="BF70" s="264"/>
      <c r="BG70" s="264"/>
      <c r="BH70" s="264"/>
      <c r="BI70" s="264"/>
      <c r="BJ70" s="264"/>
      <c r="BK70" s="264"/>
      <c r="BL70" s="264"/>
      <c r="BM70" s="264"/>
      <c r="BN70" s="264"/>
      <c r="BO70" s="264"/>
      <c r="BP70" s="264"/>
      <c r="BQ70" s="261">
        <v>64</v>
      </c>
      <c r="BR70" s="266"/>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0">
        <v>4</v>
      </c>
      <c r="B71" s="957" t="s">
        <v>558</v>
      </c>
      <c r="C71" s="958"/>
      <c r="D71" s="958"/>
      <c r="E71" s="958"/>
      <c r="F71" s="958"/>
      <c r="G71" s="958"/>
      <c r="H71" s="958"/>
      <c r="I71" s="958"/>
      <c r="J71" s="958"/>
      <c r="K71" s="958"/>
      <c r="L71" s="958"/>
      <c r="M71" s="958"/>
      <c r="N71" s="958"/>
      <c r="O71" s="958"/>
      <c r="P71" s="959"/>
      <c r="Q71" s="960">
        <v>15</v>
      </c>
      <c r="R71" s="915"/>
      <c r="S71" s="915"/>
      <c r="T71" s="915"/>
      <c r="U71" s="915"/>
      <c r="V71" s="915">
        <v>10</v>
      </c>
      <c r="W71" s="915"/>
      <c r="X71" s="915"/>
      <c r="Y71" s="915"/>
      <c r="Z71" s="915"/>
      <c r="AA71" s="915">
        <v>5</v>
      </c>
      <c r="AB71" s="915"/>
      <c r="AC71" s="915"/>
      <c r="AD71" s="915"/>
      <c r="AE71" s="915"/>
      <c r="AF71" s="915">
        <v>5</v>
      </c>
      <c r="AG71" s="915"/>
      <c r="AH71" s="915"/>
      <c r="AI71" s="915"/>
      <c r="AJ71" s="915"/>
      <c r="AK71" s="915" t="s">
        <v>454</v>
      </c>
      <c r="AL71" s="915"/>
      <c r="AM71" s="915"/>
      <c r="AN71" s="915"/>
      <c r="AO71" s="915"/>
      <c r="AP71" s="915" t="s">
        <v>528</v>
      </c>
      <c r="AQ71" s="915"/>
      <c r="AR71" s="915"/>
      <c r="AS71" s="915"/>
      <c r="AT71" s="915"/>
      <c r="AU71" s="915" t="s">
        <v>454</v>
      </c>
      <c r="AV71" s="915"/>
      <c r="AW71" s="915"/>
      <c r="AX71" s="915"/>
      <c r="AY71" s="915"/>
      <c r="AZ71" s="961"/>
      <c r="BA71" s="961"/>
      <c r="BB71" s="961"/>
      <c r="BC71" s="961"/>
      <c r="BD71" s="962"/>
      <c r="BE71" s="264"/>
      <c r="BF71" s="264"/>
      <c r="BG71" s="264"/>
      <c r="BH71" s="264"/>
      <c r="BI71" s="264"/>
      <c r="BJ71" s="264"/>
      <c r="BK71" s="264"/>
      <c r="BL71" s="264"/>
      <c r="BM71" s="264"/>
      <c r="BN71" s="264"/>
      <c r="BO71" s="264"/>
      <c r="BP71" s="264"/>
      <c r="BQ71" s="261">
        <v>65</v>
      </c>
      <c r="BR71" s="266"/>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0">
        <v>5</v>
      </c>
      <c r="B72" s="957" t="s">
        <v>559</v>
      </c>
      <c r="C72" s="958"/>
      <c r="D72" s="958"/>
      <c r="E72" s="958"/>
      <c r="F72" s="958"/>
      <c r="G72" s="958"/>
      <c r="H72" s="958"/>
      <c r="I72" s="958"/>
      <c r="J72" s="958"/>
      <c r="K72" s="958"/>
      <c r="L72" s="958"/>
      <c r="M72" s="958"/>
      <c r="N72" s="958"/>
      <c r="O72" s="958"/>
      <c r="P72" s="959"/>
      <c r="Q72" s="960">
        <v>33</v>
      </c>
      <c r="R72" s="915"/>
      <c r="S72" s="915"/>
      <c r="T72" s="915"/>
      <c r="U72" s="915"/>
      <c r="V72" s="915">
        <v>33</v>
      </c>
      <c r="W72" s="915"/>
      <c r="X72" s="915"/>
      <c r="Y72" s="915"/>
      <c r="Z72" s="915"/>
      <c r="AA72" s="915">
        <v>0</v>
      </c>
      <c r="AB72" s="915"/>
      <c r="AC72" s="915"/>
      <c r="AD72" s="915"/>
      <c r="AE72" s="915"/>
      <c r="AF72" s="915">
        <v>0</v>
      </c>
      <c r="AG72" s="915"/>
      <c r="AH72" s="915"/>
      <c r="AI72" s="915"/>
      <c r="AJ72" s="915"/>
      <c r="AK72" s="915" t="s">
        <v>454</v>
      </c>
      <c r="AL72" s="915"/>
      <c r="AM72" s="915"/>
      <c r="AN72" s="915"/>
      <c r="AO72" s="915"/>
      <c r="AP72" s="915" t="s">
        <v>528</v>
      </c>
      <c r="AQ72" s="915"/>
      <c r="AR72" s="915"/>
      <c r="AS72" s="915"/>
      <c r="AT72" s="915"/>
      <c r="AU72" s="915" t="s">
        <v>454</v>
      </c>
      <c r="AV72" s="915"/>
      <c r="AW72" s="915"/>
      <c r="AX72" s="915"/>
      <c r="AY72" s="915"/>
      <c r="AZ72" s="961"/>
      <c r="BA72" s="961"/>
      <c r="BB72" s="961"/>
      <c r="BC72" s="961"/>
      <c r="BD72" s="962"/>
      <c r="BE72" s="264"/>
      <c r="BF72" s="264"/>
      <c r="BG72" s="264"/>
      <c r="BH72" s="264"/>
      <c r="BI72" s="264"/>
      <c r="BJ72" s="264"/>
      <c r="BK72" s="264"/>
      <c r="BL72" s="264"/>
      <c r="BM72" s="264"/>
      <c r="BN72" s="264"/>
      <c r="BO72" s="264"/>
      <c r="BP72" s="264"/>
      <c r="BQ72" s="261">
        <v>66</v>
      </c>
      <c r="BR72" s="266"/>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0">
        <v>6</v>
      </c>
      <c r="B73" s="957" t="s">
        <v>560</v>
      </c>
      <c r="C73" s="958"/>
      <c r="D73" s="958"/>
      <c r="E73" s="958"/>
      <c r="F73" s="958"/>
      <c r="G73" s="958"/>
      <c r="H73" s="958"/>
      <c r="I73" s="958"/>
      <c r="J73" s="958"/>
      <c r="K73" s="958"/>
      <c r="L73" s="958"/>
      <c r="M73" s="958"/>
      <c r="N73" s="958"/>
      <c r="O73" s="958"/>
      <c r="P73" s="959"/>
      <c r="Q73" s="960">
        <v>76</v>
      </c>
      <c r="R73" s="915"/>
      <c r="S73" s="915"/>
      <c r="T73" s="915"/>
      <c r="U73" s="915"/>
      <c r="V73" s="915">
        <v>72</v>
      </c>
      <c r="W73" s="915"/>
      <c r="X73" s="915"/>
      <c r="Y73" s="915"/>
      <c r="Z73" s="915"/>
      <c r="AA73" s="915">
        <v>4</v>
      </c>
      <c r="AB73" s="915"/>
      <c r="AC73" s="915"/>
      <c r="AD73" s="915"/>
      <c r="AE73" s="915"/>
      <c r="AF73" s="915">
        <v>4</v>
      </c>
      <c r="AG73" s="915"/>
      <c r="AH73" s="915"/>
      <c r="AI73" s="915"/>
      <c r="AJ73" s="915"/>
      <c r="AK73" s="915" t="s">
        <v>454</v>
      </c>
      <c r="AL73" s="915"/>
      <c r="AM73" s="915"/>
      <c r="AN73" s="915"/>
      <c r="AO73" s="915"/>
      <c r="AP73" s="915" t="s">
        <v>528</v>
      </c>
      <c r="AQ73" s="915"/>
      <c r="AR73" s="915"/>
      <c r="AS73" s="915"/>
      <c r="AT73" s="915"/>
      <c r="AU73" s="915" t="s">
        <v>454</v>
      </c>
      <c r="AV73" s="915"/>
      <c r="AW73" s="915"/>
      <c r="AX73" s="915"/>
      <c r="AY73" s="915"/>
      <c r="AZ73" s="961"/>
      <c r="BA73" s="961"/>
      <c r="BB73" s="961"/>
      <c r="BC73" s="961"/>
      <c r="BD73" s="962"/>
      <c r="BE73" s="264"/>
      <c r="BF73" s="264"/>
      <c r="BG73" s="264"/>
      <c r="BH73" s="264"/>
      <c r="BI73" s="264"/>
      <c r="BJ73" s="264"/>
      <c r="BK73" s="264"/>
      <c r="BL73" s="264"/>
      <c r="BM73" s="264"/>
      <c r="BN73" s="264"/>
      <c r="BO73" s="264"/>
      <c r="BP73" s="264"/>
      <c r="BQ73" s="261">
        <v>67</v>
      </c>
      <c r="BR73" s="266"/>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0">
        <v>7</v>
      </c>
      <c r="B74" s="957" t="s">
        <v>561</v>
      </c>
      <c r="C74" s="958"/>
      <c r="D74" s="958"/>
      <c r="E74" s="958"/>
      <c r="F74" s="958"/>
      <c r="G74" s="958"/>
      <c r="H74" s="958"/>
      <c r="I74" s="958"/>
      <c r="J74" s="958"/>
      <c r="K74" s="958"/>
      <c r="L74" s="958"/>
      <c r="M74" s="958"/>
      <c r="N74" s="958"/>
      <c r="O74" s="958"/>
      <c r="P74" s="959"/>
      <c r="Q74" s="960">
        <v>243079</v>
      </c>
      <c r="R74" s="915"/>
      <c r="S74" s="915"/>
      <c r="T74" s="915"/>
      <c r="U74" s="915"/>
      <c r="V74" s="915">
        <v>238143</v>
      </c>
      <c r="W74" s="915"/>
      <c r="X74" s="915"/>
      <c r="Y74" s="915"/>
      <c r="Z74" s="915"/>
      <c r="AA74" s="915">
        <v>4936</v>
      </c>
      <c r="AB74" s="915"/>
      <c r="AC74" s="915"/>
      <c r="AD74" s="915"/>
      <c r="AE74" s="915"/>
      <c r="AF74" s="915">
        <v>4936</v>
      </c>
      <c r="AG74" s="915"/>
      <c r="AH74" s="915"/>
      <c r="AI74" s="915"/>
      <c r="AJ74" s="915"/>
      <c r="AK74" s="915" t="s">
        <v>454</v>
      </c>
      <c r="AL74" s="915"/>
      <c r="AM74" s="915"/>
      <c r="AN74" s="915"/>
      <c r="AO74" s="915"/>
      <c r="AP74" s="915" t="s">
        <v>528</v>
      </c>
      <c r="AQ74" s="915"/>
      <c r="AR74" s="915"/>
      <c r="AS74" s="915"/>
      <c r="AT74" s="915"/>
      <c r="AU74" s="915" t="s">
        <v>454</v>
      </c>
      <c r="AV74" s="915"/>
      <c r="AW74" s="915"/>
      <c r="AX74" s="915"/>
      <c r="AY74" s="915"/>
      <c r="AZ74" s="961"/>
      <c r="BA74" s="961"/>
      <c r="BB74" s="961"/>
      <c r="BC74" s="961"/>
      <c r="BD74" s="962"/>
      <c r="BE74" s="264"/>
      <c r="BF74" s="264"/>
      <c r="BG74" s="264"/>
      <c r="BH74" s="264"/>
      <c r="BI74" s="264"/>
      <c r="BJ74" s="264"/>
      <c r="BK74" s="264"/>
      <c r="BL74" s="264"/>
      <c r="BM74" s="264"/>
      <c r="BN74" s="264"/>
      <c r="BO74" s="264"/>
      <c r="BP74" s="264"/>
      <c r="BQ74" s="261">
        <v>68</v>
      </c>
      <c r="BR74" s="266"/>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0">
        <v>8</v>
      </c>
      <c r="B75" s="957" t="s">
        <v>562</v>
      </c>
      <c r="C75" s="958"/>
      <c r="D75" s="958"/>
      <c r="E75" s="958"/>
      <c r="F75" s="958"/>
      <c r="G75" s="958"/>
      <c r="H75" s="958"/>
      <c r="I75" s="958"/>
      <c r="J75" s="958"/>
      <c r="K75" s="958"/>
      <c r="L75" s="958"/>
      <c r="M75" s="958"/>
      <c r="N75" s="958"/>
      <c r="O75" s="958"/>
      <c r="P75" s="959"/>
      <c r="Q75" s="963">
        <v>429</v>
      </c>
      <c r="R75" s="964"/>
      <c r="S75" s="964"/>
      <c r="T75" s="964"/>
      <c r="U75" s="914"/>
      <c r="V75" s="965">
        <v>409</v>
      </c>
      <c r="W75" s="964"/>
      <c r="X75" s="964"/>
      <c r="Y75" s="964"/>
      <c r="Z75" s="914"/>
      <c r="AA75" s="965">
        <v>19</v>
      </c>
      <c r="AB75" s="964"/>
      <c r="AC75" s="964"/>
      <c r="AD75" s="964"/>
      <c r="AE75" s="914"/>
      <c r="AF75" s="965">
        <v>19</v>
      </c>
      <c r="AG75" s="964"/>
      <c r="AH75" s="964"/>
      <c r="AI75" s="964"/>
      <c r="AJ75" s="914"/>
      <c r="AK75" s="965" t="s">
        <v>454</v>
      </c>
      <c r="AL75" s="964"/>
      <c r="AM75" s="964"/>
      <c r="AN75" s="964"/>
      <c r="AO75" s="914"/>
      <c r="AP75" s="915" t="s">
        <v>528</v>
      </c>
      <c r="AQ75" s="915"/>
      <c r="AR75" s="915"/>
      <c r="AS75" s="915"/>
      <c r="AT75" s="915"/>
      <c r="AU75" s="965" t="s">
        <v>454</v>
      </c>
      <c r="AV75" s="964"/>
      <c r="AW75" s="964"/>
      <c r="AX75" s="964"/>
      <c r="AY75" s="914"/>
      <c r="AZ75" s="961"/>
      <c r="BA75" s="961"/>
      <c r="BB75" s="961"/>
      <c r="BC75" s="961"/>
      <c r="BD75" s="962"/>
      <c r="BE75" s="264"/>
      <c r="BF75" s="264"/>
      <c r="BG75" s="264"/>
      <c r="BH75" s="264"/>
      <c r="BI75" s="264"/>
      <c r="BJ75" s="264"/>
      <c r="BK75" s="264"/>
      <c r="BL75" s="264"/>
      <c r="BM75" s="264"/>
      <c r="BN75" s="264"/>
      <c r="BO75" s="264"/>
      <c r="BP75" s="264"/>
      <c r="BQ75" s="261">
        <v>69</v>
      </c>
      <c r="BR75" s="266"/>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0">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4"/>
      <c r="BF76" s="264"/>
      <c r="BG76" s="264"/>
      <c r="BH76" s="264"/>
      <c r="BI76" s="264"/>
      <c r="BJ76" s="264"/>
      <c r="BK76" s="264"/>
      <c r="BL76" s="264"/>
      <c r="BM76" s="264"/>
      <c r="BN76" s="264"/>
      <c r="BO76" s="264"/>
      <c r="BP76" s="264"/>
      <c r="BQ76" s="261">
        <v>70</v>
      </c>
      <c r="BR76" s="266"/>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0">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4"/>
      <c r="BF77" s="264"/>
      <c r="BG77" s="264"/>
      <c r="BH77" s="264"/>
      <c r="BI77" s="264"/>
      <c r="BJ77" s="264"/>
      <c r="BK77" s="264"/>
      <c r="BL77" s="264"/>
      <c r="BM77" s="264"/>
      <c r="BN77" s="264"/>
      <c r="BO77" s="264"/>
      <c r="BP77" s="264"/>
      <c r="BQ77" s="261">
        <v>71</v>
      </c>
      <c r="BR77" s="266"/>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0">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4"/>
      <c r="BF78" s="264"/>
      <c r="BG78" s="264"/>
      <c r="BH78" s="264"/>
      <c r="BI78" s="264"/>
      <c r="BJ78" s="267"/>
      <c r="BK78" s="267"/>
      <c r="BL78" s="267"/>
      <c r="BM78" s="267"/>
      <c r="BN78" s="267"/>
      <c r="BO78" s="264"/>
      <c r="BP78" s="264"/>
      <c r="BQ78" s="261">
        <v>72</v>
      </c>
      <c r="BR78" s="266"/>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0">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4"/>
      <c r="BF79" s="264"/>
      <c r="BG79" s="264"/>
      <c r="BH79" s="264"/>
      <c r="BI79" s="264"/>
      <c r="BJ79" s="267"/>
      <c r="BK79" s="267"/>
      <c r="BL79" s="267"/>
      <c r="BM79" s="267"/>
      <c r="BN79" s="267"/>
      <c r="BO79" s="264"/>
      <c r="BP79" s="264"/>
      <c r="BQ79" s="261">
        <v>73</v>
      </c>
      <c r="BR79" s="266"/>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0">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4"/>
      <c r="BF80" s="264"/>
      <c r="BG80" s="264"/>
      <c r="BH80" s="264"/>
      <c r="BI80" s="264"/>
      <c r="BJ80" s="264"/>
      <c r="BK80" s="264"/>
      <c r="BL80" s="264"/>
      <c r="BM80" s="264"/>
      <c r="BN80" s="264"/>
      <c r="BO80" s="264"/>
      <c r="BP80" s="264"/>
      <c r="BQ80" s="261">
        <v>74</v>
      </c>
      <c r="BR80" s="266"/>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0">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4"/>
      <c r="BF81" s="264"/>
      <c r="BG81" s="264"/>
      <c r="BH81" s="264"/>
      <c r="BI81" s="264"/>
      <c r="BJ81" s="264"/>
      <c r="BK81" s="264"/>
      <c r="BL81" s="264"/>
      <c r="BM81" s="264"/>
      <c r="BN81" s="264"/>
      <c r="BO81" s="264"/>
      <c r="BP81" s="264"/>
      <c r="BQ81" s="261">
        <v>75</v>
      </c>
      <c r="BR81" s="266"/>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0">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4"/>
      <c r="BF82" s="264"/>
      <c r="BG82" s="264"/>
      <c r="BH82" s="264"/>
      <c r="BI82" s="264"/>
      <c r="BJ82" s="264"/>
      <c r="BK82" s="264"/>
      <c r="BL82" s="264"/>
      <c r="BM82" s="264"/>
      <c r="BN82" s="264"/>
      <c r="BO82" s="264"/>
      <c r="BP82" s="264"/>
      <c r="BQ82" s="261">
        <v>76</v>
      </c>
      <c r="BR82" s="266"/>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0">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4"/>
      <c r="BF83" s="264"/>
      <c r="BG83" s="264"/>
      <c r="BH83" s="264"/>
      <c r="BI83" s="264"/>
      <c r="BJ83" s="264"/>
      <c r="BK83" s="264"/>
      <c r="BL83" s="264"/>
      <c r="BM83" s="264"/>
      <c r="BN83" s="264"/>
      <c r="BO83" s="264"/>
      <c r="BP83" s="264"/>
      <c r="BQ83" s="261">
        <v>77</v>
      </c>
      <c r="BR83" s="266"/>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0">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4"/>
      <c r="BF84" s="264"/>
      <c r="BG84" s="264"/>
      <c r="BH84" s="264"/>
      <c r="BI84" s="264"/>
      <c r="BJ84" s="264"/>
      <c r="BK84" s="264"/>
      <c r="BL84" s="264"/>
      <c r="BM84" s="264"/>
      <c r="BN84" s="264"/>
      <c r="BO84" s="264"/>
      <c r="BP84" s="264"/>
      <c r="BQ84" s="261">
        <v>78</v>
      </c>
      <c r="BR84" s="266"/>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0">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4"/>
      <c r="BF85" s="264"/>
      <c r="BG85" s="264"/>
      <c r="BH85" s="264"/>
      <c r="BI85" s="264"/>
      <c r="BJ85" s="264"/>
      <c r="BK85" s="264"/>
      <c r="BL85" s="264"/>
      <c r="BM85" s="264"/>
      <c r="BN85" s="264"/>
      <c r="BO85" s="264"/>
      <c r="BP85" s="264"/>
      <c r="BQ85" s="261">
        <v>79</v>
      </c>
      <c r="BR85" s="266"/>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0">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4"/>
      <c r="BF86" s="264"/>
      <c r="BG86" s="264"/>
      <c r="BH86" s="264"/>
      <c r="BI86" s="264"/>
      <c r="BJ86" s="264"/>
      <c r="BK86" s="264"/>
      <c r="BL86" s="264"/>
      <c r="BM86" s="264"/>
      <c r="BN86" s="264"/>
      <c r="BO86" s="264"/>
      <c r="BP86" s="264"/>
      <c r="BQ86" s="261">
        <v>80</v>
      </c>
      <c r="BR86" s="266"/>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68">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4"/>
      <c r="BF87" s="264"/>
      <c r="BG87" s="264"/>
      <c r="BH87" s="264"/>
      <c r="BI87" s="264"/>
      <c r="BJ87" s="264"/>
      <c r="BK87" s="264"/>
      <c r="BL87" s="264"/>
      <c r="BM87" s="264"/>
      <c r="BN87" s="264"/>
      <c r="BO87" s="264"/>
      <c r="BP87" s="264"/>
      <c r="BQ87" s="261">
        <v>81</v>
      </c>
      <c r="BR87" s="266"/>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3" t="s">
        <v>377</v>
      </c>
      <c r="B88" s="874" t="s">
        <v>385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4975</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4"/>
      <c r="BF88" s="264"/>
      <c r="BG88" s="264"/>
      <c r="BH88" s="264"/>
      <c r="BI88" s="264"/>
      <c r="BJ88" s="264"/>
      <c r="BK88" s="264"/>
      <c r="BL88" s="264"/>
      <c r="BM88" s="264"/>
      <c r="BN88" s="264"/>
      <c r="BO88" s="264"/>
      <c r="BP88" s="264"/>
      <c r="BQ88" s="261">
        <v>82</v>
      </c>
      <c r="BR88" s="266"/>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377</v>
      </c>
      <c r="BR102" s="874" t="s">
        <v>386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25</v>
      </c>
      <c r="CS102" s="934"/>
      <c r="CT102" s="934"/>
      <c r="CU102" s="934"/>
      <c r="CV102" s="977"/>
      <c r="CW102" s="976">
        <v>25</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3" t="s">
        <v>563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4" t="s">
        <v>564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7"/>
    </row>
    <row r="106" spans="1:131" s="248"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7"/>
    </row>
    <row r="107" spans="1:131" s="247" customFormat="1" ht="26.25" customHeight="1" thickBot="1" x14ac:dyDescent="0.2">
      <c r="A107" s="274" t="s">
        <v>387</v>
      </c>
      <c r="B107" s="381"/>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1"/>
      <c r="AL107" s="381"/>
      <c r="AM107" s="381"/>
      <c r="AN107" s="381"/>
      <c r="AO107" s="381"/>
      <c r="AP107" s="381"/>
      <c r="AQ107" s="381"/>
      <c r="AR107" s="381"/>
      <c r="AS107" s="381"/>
      <c r="AT107" s="381"/>
      <c r="AU107" s="274" t="s">
        <v>565</v>
      </c>
      <c r="AV107" s="381"/>
      <c r="AW107" s="381"/>
      <c r="AX107" s="381"/>
      <c r="AY107" s="381"/>
      <c r="AZ107" s="381"/>
      <c r="BA107" s="381"/>
      <c r="BB107" s="381"/>
      <c r="BC107" s="381"/>
      <c r="BD107" s="381"/>
      <c r="BE107" s="381"/>
      <c r="BF107" s="381"/>
      <c r="BG107" s="381"/>
      <c r="BH107" s="381"/>
      <c r="BI107" s="381"/>
      <c r="BJ107" s="381"/>
      <c r="BK107" s="381"/>
      <c r="BL107" s="381"/>
      <c r="BM107" s="381"/>
      <c r="BN107" s="381"/>
      <c r="BO107" s="381"/>
      <c r="BP107" s="381"/>
      <c r="BQ107" s="381"/>
      <c r="BR107" s="381"/>
      <c r="BS107" s="381"/>
      <c r="BT107" s="381"/>
      <c r="BU107" s="381"/>
      <c r="BV107" s="381"/>
      <c r="BW107" s="381"/>
      <c r="BX107" s="381"/>
      <c r="BY107" s="381"/>
      <c r="BZ107" s="381"/>
      <c r="CA107" s="381"/>
      <c r="CB107" s="381"/>
      <c r="CC107" s="381"/>
      <c r="CD107" s="381"/>
      <c r="CE107" s="381"/>
      <c r="CF107" s="381"/>
      <c r="CG107" s="381"/>
      <c r="CH107" s="381"/>
      <c r="CI107" s="381"/>
      <c r="CJ107" s="381"/>
      <c r="CK107" s="381"/>
      <c r="CL107" s="381"/>
      <c r="CM107" s="381"/>
      <c r="CN107" s="381"/>
      <c r="CO107" s="381"/>
      <c r="CP107" s="381"/>
      <c r="CQ107" s="381"/>
      <c r="CR107" s="381"/>
      <c r="CS107" s="381"/>
      <c r="CT107" s="381"/>
      <c r="CU107" s="381"/>
      <c r="CV107" s="381"/>
      <c r="CW107" s="381"/>
      <c r="CX107" s="381"/>
      <c r="CY107" s="381"/>
      <c r="CZ107" s="381"/>
      <c r="DA107" s="381"/>
      <c r="DB107" s="381"/>
      <c r="DC107" s="381"/>
      <c r="DD107" s="381"/>
      <c r="DE107" s="381"/>
      <c r="DF107" s="381"/>
      <c r="DG107" s="381"/>
      <c r="DH107" s="381"/>
      <c r="DI107" s="381"/>
      <c r="DJ107" s="381"/>
      <c r="DK107" s="381"/>
      <c r="DL107" s="381"/>
      <c r="DM107" s="381"/>
      <c r="DN107" s="381"/>
      <c r="DO107" s="381"/>
      <c r="DP107" s="381"/>
      <c r="DQ107" s="381"/>
      <c r="DR107" s="381"/>
      <c r="DS107" s="381"/>
      <c r="DT107" s="381"/>
      <c r="DU107" s="381"/>
      <c r="DV107" s="381"/>
      <c r="DW107" s="381"/>
      <c r="DX107" s="381"/>
      <c r="DY107" s="381"/>
      <c r="DZ107" s="381"/>
    </row>
    <row r="108" spans="1:131" s="247" customFormat="1" ht="26.25" customHeight="1" x14ac:dyDescent="0.15">
      <c r="A108" s="1005" t="s">
        <v>388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389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390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391</v>
      </c>
      <c r="AB109" s="979"/>
      <c r="AC109" s="979"/>
      <c r="AD109" s="979"/>
      <c r="AE109" s="980"/>
      <c r="AF109" s="978" t="s">
        <v>307</v>
      </c>
      <c r="AG109" s="979"/>
      <c r="AH109" s="979"/>
      <c r="AI109" s="979"/>
      <c r="AJ109" s="980"/>
      <c r="AK109" s="978" t="s">
        <v>306</v>
      </c>
      <c r="AL109" s="979"/>
      <c r="AM109" s="979"/>
      <c r="AN109" s="979"/>
      <c r="AO109" s="980"/>
      <c r="AP109" s="978" t="s">
        <v>392</v>
      </c>
      <c r="AQ109" s="979"/>
      <c r="AR109" s="979"/>
      <c r="AS109" s="979"/>
      <c r="AT109" s="981"/>
      <c r="AU109" s="998" t="s">
        <v>390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391</v>
      </c>
      <c r="BR109" s="979"/>
      <c r="BS109" s="979"/>
      <c r="BT109" s="979"/>
      <c r="BU109" s="980"/>
      <c r="BV109" s="978" t="s">
        <v>307</v>
      </c>
      <c r="BW109" s="979"/>
      <c r="BX109" s="979"/>
      <c r="BY109" s="979"/>
      <c r="BZ109" s="980"/>
      <c r="CA109" s="978" t="s">
        <v>306</v>
      </c>
      <c r="CB109" s="979"/>
      <c r="CC109" s="979"/>
      <c r="CD109" s="979"/>
      <c r="CE109" s="980"/>
      <c r="CF109" s="999" t="s">
        <v>392</v>
      </c>
      <c r="CG109" s="999"/>
      <c r="CH109" s="999"/>
      <c r="CI109" s="999"/>
      <c r="CJ109" s="999"/>
      <c r="CK109" s="978" t="s">
        <v>393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391</v>
      </c>
      <c r="DH109" s="979"/>
      <c r="DI109" s="979"/>
      <c r="DJ109" s="979"/>
      <c r="DK109" s="980"/>
      <c r="DL109" s="978" t="s">
        <v>307</v>
      </c>
      <c r="DM109" s="979"/>
      <c r="DN109" s="979"/>
      <c r="DO109" s="979"/>
      <c r="DP109" s="980"/>
      <c r="DQ109" s="978" t="s">
        <v>306</v>
      </c>
      <c r="DR109" s="979"/>
      <c r="DS109" s="979"/>
      <c r="DT109" s="979"/>
      <c r="DU109" s="980"/>
      <c r="DV109" s="978" t="s">
        <v>392</v>
      </c>
      <c r="DW109" s="979"/>
      <c r="DX109" s="979"/>
      <c r="DY109" s="979"/>
      <c r="DZ109" s="981"/>
    </row>
    <row r="110" spans="1:131" s="247" customFormat="1" ht="26.25" customHeight="1" x14ac:dyDescent="0.15">
      <c r="A110" s="982" t="s">
        <v>394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2833999</v>
      </c>
      <c r="AB110" s="986"/>
      <c r="AC110" s="986"/>
      <c r="AD110" s="986"/>
      <c r="AE110" s="987"/>
      <c r="AF110" s="988">
        <v>2688934</v>
      </c>
      <c r="AG110" s="986"/>
      <c r="AH110" s="986"/>
      <c r="AI110" s="986"/>
      <c r="AJ110" s="987"/>
      <c r="AK110" s="988">
        <v>2649357</v>
      </c>
      <c r="AL110" s="986"/>
      <c r="AM110" s="986"/>
      <c r="AN110" s="986"/>
      <c r="AO110" s="987"/>
      <c r="AP110" s="989">
        <v>27.2</v>
      </c>
      <c r="AQ110" s="990"/>
      <c r="AR110" s="990"/>
      <c r="AS110" s="990"/>
      <c r="AT110" s="991"/>
      <c r="AU110" s="992" t="s">
        <v>73</v>
      </c>
      <c r="AV110" s="993"/>
      <c r="AW110" s="993"/>
      <c r="AX110" s="993"/>
      <c r="AY110" s="993"/>
      <c r="AZ110" s="1034" t="s">
        <v>395</v>
      </c>
      <c r="BA110" s="983"/>
      <c r="BB110" s="983"/>
      <c r="BC110" s="983"/>
      <c r="BD110" s="983"/>
      <c r="BE110" s="983"/>
      <c r="BF110" s="983"/>
      <c r="BG110" s="983"/>
      <c r="BH110" s="983"/>
      <c r="BI110" s="983"/>
      <c r="BJ110" s="983"/>
      <c r="BK110" s="983"/>
      <c r="BL110" s="983"/>
      <c r="BM110" s="983"/>
      <c r="BN110" s="983"/>
      <c r="BO110" s="983"/>
      <c r="BP110" s="984"/>
      <c r="BQ110" s="1020">
        <v>21916607</v>
      </c>
      <c r="BR110" s="1021"/>
      <c r="BS110" s="1021"/>
      <c r="BT110" s="1021"/>
      <c r="BU110" s="1021"/>
      <c r="BV110" s="1021">
        <v>21710459</v>
      </c>
      <c r="BW110" s="1021"/>
      <c r="BX110" s="1021"/>
      <c r="BY110" s="1021"/>
      <c r="BZ110" s="1021"/>
      <c r="CA110" s="1021">
        <v>23853836</v>
      </c>
      <c r="CB110" s="1021"/>
      <c r="CC110" s="1021"/>
      <c r="CD110" s="1021"/>
      <c r="CE110" s="1021"/>
      <c r="CF110" s="1035">
        <v>244.5</v>
      </c>
      <c r="CG110" s="1036"/>
      <c r="CH110" s="1036"/>
      <c r="CI110" s="1036"/>
      <c r="CJ110" s="1036"/>
      <c r="CK110" s="1037" t="s">
        <v>396</v>
      </c>
      <c r="CL110" s="1038"/>
      <c r="CM110" s="1017" t="s">
        <v>397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532</v>
      </c>
      <c r="DH110" s="1021"/>
      <c r="DI110" s="1021"/>
      <c r="DJ110" s="1021"/>
      <c r="DK110" s="1021"/>
      <c r="DL110" s="1021" t="s">
        <v>532</v>
      </c>
      <c r="DM110" s="1021"/>
      <c r="DN110" s="1021"/>
      <c r="DO110" s="1021"/>
      <c r="DP110" s="1021"/>
      <c r="DQ110" s="1021" t="s">
        <v>532</v>
      </c>
      <c r="DR110" s="1021"/>
      <c r="DS110" s="1021"/>
      <c r="DT110" s="1021"/>
      <c r="DU110" s="1021"/>
      <c r="DV110" s="1022" t="s">
        <v>532</v>
      </c>
      <c r="DW110" s="1022"/>
      <c r="DX110" s="1022"/>
      <c r="DY110" s="1022"/>
      <c r="DZ110" s="1023"/>
    </row>
    <row r="111" spans="1:131" s="247" customFormat="1" ht="26.25" customHeight="1" x14ac:dyDescent="0.15">
      <c r="A111" s="1024" t="s">
        <v>398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532</v>
      </c>
      <c r="AB111" s="1028"/>
      <c r="AC111" s="1028"/>
      <c r="AD111" s="1028"/>
      <c r="AE111" s="1029"/>
      <c r="AF111" s="1030" t="s">
        <v>532</v>
      </c>
      <c r="AG111" s="1028"/>
      <c r="AH111" s="1028"/>
      <c r="AI111" s="1028"/>
      <c r="AJ111" s="1029"/>
      <c r="AK111" s="1030" t="s">
        <v>532</v>
      </c>
      <c r="AL111" s="1028"/>
      <c r="AM111" s="1028"/>
      <c r="AN111" s="1028"/>
      <c r="AO111" s="1029"/>
      <c r="AP111" s="1031" t="s">
        <v>532</v>
      </c>
      <c r="AQ111" s="1032"/>
      <c r="AR111" s="1032"/>
      <c r="AS111" s="1032"/>
      <c r="AT111" s="1033"/>
      <c r="AU111" s="994"/>
      <c r="AV111" s="995"/>
      <c r="AW111" s="995"/>
      <c r="AX111" s="995"/>
      <c r="AY111" s="995"/>
      <c r="AZ111" s="1043" t="s">
        <v>399</v>
      </c>
      <c r="BA111" s="1044"/>
      <c r="BB111" s="1044"/>
      <c r="BC111" s="1044"/>
      <c r="BD111" s="1044"/>
      <c r="BE111" s="1044"/>
      <c r="BF111" s="1044"/>
      <c r="BG111" s="1044"/>
      <c r="BH111" s="1044"/>
      <c r="BI111" s="1044"/>
      <c r="BJ111" s="1044"/>
      <c r="BK111" s="1044"/>
      <c r="BL111" s="1044"/>
      <c r="BM111" s="1044"/>
      <c r="BN111" s="1044"/>
      <c r="BO111" s="1044"/>
      <c r="BP111" s="1045"/>
      <c r="BQ111" s="1013">
        <v>24164</v>
      </c>
      <c r="BR111" s="1014"/>
      <c r="BS111" s="1014"/>
      <c r="BT111" s="1014"/>
      <c r="BU111" s="1014"/>
      <c r="BV111" s="1014">
        <v>16704</v>
      </c>
      <c r="BW111" s="1014"/>
      <c r="BX111" s="1014"/>
      <c r="BY111" s="1014"/>
      <c r="BZ111" s="1014"/>
      <c r="CA111" s="1014">
        <v>11156</v>
      </c>
      <c r="CB111" s="1014"/>
      <c r="CC111" s="1014"/>
      <c r="CD111" s="1014"/>
      <c r="CE111" s="1014"/>
      <c r="CF111" s="1008">
        <v>0.1</v>
      </c>
      <c r="CG111" s="1009"/>
      <c r="CH111" s="1009"/>
      <c r="CI111" s="1009"/>
      <c r="CJ111" s="1009"/>
      <c r="CK111" s="1039"/>
      <c r="CL111" s="1040"/>
      <c r="CM111" s="1010" t="s">
        <v>400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532</v>
      </c>
      <c r="DH111" s="1014"/>
      <c r="DI111" s="1014"/>
      <c r="DJ111" s="1014"/>
      <c r="DK111" s="1014"/>
      <c r="DL111" s="1014" t="s">
        <v>532</v>
      </c>
      <c r="DM111" s="1014"/>
      <c r="DN111" s="1014"/>
      <c r="DO111" s="1014"/>
      <c r="DP111" s="1014"/>
      <c r="DQ111" s="1014" t="s">
        <v>532</v>
      </c>
      <c r="DR111" s="1014"/>
      <c r="DS111" s="1014"/>
      <c r="DT111" s="1014"/>
      <c r="DU111" s="1014"/>
      <c r="DV111" s="1015" t="s">
        <v>532</v>
      </c>
      <c r="DW111" s="1015"/>
      <c r="DX111" s="1015"/>
      <c r="DY111" s="1015"/>
      <c r="DZ111" s="1016"/>
    </row>
    <row r="112" spans="1:131" s="247" customFormat="1" ht="26.25" customHeight="1" x14ac:dyDescent="0.15">
      <c r="A112" s="1046" t="s">
        <v>401</v>
      </c>
      <c r="B112" s="1047"/>
      <c r="C112" s="1044" t="s">
        <v>402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532</v>
      </c>
      <c r="AB112" s="1053"/>
      <c r="AC112" s="1053"/>
      <c r="AD112" s="1053"/>
      <c r="AE112" s="1054"/>
      <c r="AF112" s="1055" t="s">
        <v>532</v>
      </c>
      <c r="AG112" s="1053"/>
      <c r="AH112" s="1053"/>
      <c r="AI112" s="1053"/>
      <c r="AJ112" s="1054"/>
      <c r="AK112" s="1055" t="s">
        <v>532</v>
      </c>
      <c r="AL112" s="1053"/>
      <c r="AM112" s="1053"/>
      <c r="AN112" s="1053"/>
      <c r="AO112" s="1054"/>
      <c r="AP112" s="1056" t="s">
        <v>532</v>
      </c>
      <c r="AQ112" s="1057"/>
      <c r="AR112" s="1057"/>
      <c r="AS112" s="1057"/>
      <c r="AT112" s="1058"/>
      <c r="AU112" s="994"/>
      <c r="AV112" s="995"/>
      <c r="AW112" s="995"/>
      <c r="AX112" s="995"/>
      <c r="AY112" s="995"/>
      <c r="AZ112" s="1043" t="s">
        <v>403</v>
      </c>
      <c r="BA112" s="1044"/>
      <c r="BB112" s="1044"/>
      <c r="BC112" s="1044"/>
      <c r="BD112" s="1044"/>
      <c r="BE112" s="1044"/>
      <c r="BF112" s="1044"/>
      <c r="BG112" s="1044"/>
      <c r="BH112" s="1044"/>
      <c r="BI112" s="1044"/>
      <c r="BJ112" s="1044"/>
      <c r="BK112" s="1044"/>
      <c r="BL112" s="1044"/>
      <c r="BM112" s="1044"/>
      <c r="BN112" s="1044"/>
      <c r="BO112" s="1044"/>
      <c r="BP112" s="1045"/>
      <c r="BQ112" s="1013">
        <v>6617486</v>
      </c>
      <c r="BR112" s="1014"/>
      <c r="BS112" s="1014"/>
      <c r="BT112" s="1014"/>
      <c r="BU112" s="1014"/>
      <c r="BV112" s="1014">
        <v>6202364</v>
      </c>
      <c r="BW112" s="1014"/>
      <c r="BX112" s="1014"/>
      <c r="BY112" s="1014"/>
      <c r="BZ112" s="1014"/>
      <c r="CA112" s="1014">
        <v>6069574</v>
      </c>
      <c r="CB112" s="1014"/>
      <c r="CC112" s="1014"/>
      <c r="CD112" s="1014"/>
      <c r="CE112" s="1014"/>
      <c r="CF112" s="1008">
        <v>62.2</v>
      </c>
      <c r="CG112" s="1009"/>
      <c r="CH112" s="1009"/>
      <c r="CI112" s="1009"/>
      <c r="CJ112" s="1009"/>
      <c r="CK112" s="1039"/>
      <c r="CL112" s="1040"/>
      <c r="CM112" s="1010" t="s">
        <v>404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532</v>
      </c>
      <c r="DH112" s="1014"/>
      <c r="DI112" s="1014"/>
      <c r="DJ112" s="1014"/>
      <c r="DK112" s="1014"/>
      <c r="DL112" s="1014" t="s">
        <v>532</v>
      </c>
      <c r="DM112" s="1014"/>
      <c r="DN112" s="1014"/>
      <c r="DO112" s="1014"/>
      <c r="DP112" s="1014"/>
      <c r="DQ112" s="1014" t="s">
        <v>532</v>
      </c>
      <c r="DR112" s="1014"/>
      <c r="DS112" s="1014"/>
      <c r="DT112" s="1014"/>
      <c r="DU112" s="1014"/>
      <c r="DV112" s="1015" t="s">
        <v>532</v>
      </c>
      <c r="DW112" s="1015"/>
      <c r="DX112" s="1015"/>
      <c r="DY112" s="1015"/>
      <c r="DZ112" s="1016"/>
    </row>
    <row r="113" spans="1:130" s="247" customFormat="1" ht="26.25" customHeight="1" x14ac:dyDescent="0.15">
      <c r="A113" s="1048"/>
      <c r="B113" s="1049"/>
      <c r="C113" s="1044" t="s">
        <v>405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706956</v>
      </c>
      <c r="AB113" s="1028"/>
      <c r="AC113" s="1028"/>
      <c r="AD113" s="1028"/>
      <c r="AE113" s="1029"/>
      <c r="AF113" s="1030">
        <v>702428</v>
      </c>
      <c r="AG113" s="1028"/>
      <c r="AH113" s="1028"/>
      <c r="AI113" s="1028"/>
      <c r="AJ113" s="1029"/>
      <c r="AK113" s="1030">
        <v>640621</v>
      </c>
      <c r="AL113" s="1028"/>
      <c r="AM113" s="1028"/>
      <c r="AN113" s="1028"/>
      <c r="AO113" s="1029"/>
      <c r="AP113" s="1031">
        <v>6.6</v>
      </c>
      <c r="AQ113" s="1032"/>
      <c r="AR113" s="1032"/>
      <c r="AS113" s="1032"/>
      <c r="AT113" s="1033"/>
      <c r="AU113" s="994"/>
      <c r="AV113" s="995"/>
      <c r="AW113" s="995"/>
      <c r="AX113" s="995"/>
      <c r="AY113" s="995"/>
      <c r="AZ113" s="1043" t="s">
        <v>406</v>
      </c>
      <c r="BA113" s="1044"/>
      <c r="BB113" s="1044"/>
      <c r="BC113" s="1044"/>
      <c r="BD113" s="1044"/>
      <c r="BE113" s="1044"/>
      <c r="BF113" s="1044"/>
      <c r="BG113" s="1044"/>
      <c r="BH113" s="1044"/>
      <c r="BI113" s="1044"/>
      <c r="BJ113" s="1044"/>
      <c r="BK113" s="1044"/>
      <c r="BL113" s="1044"/>
      <c r="BM113" s="1044"/>
      <c r="BN113" s="1044"/>
      <c r="BO113" s="1044"/>
      <c r="BP113" s="1045"/>
      <c r="BQ113" s="1013" t="s">
        <v>532</v>
      </c>
      <c r="BR113" s="1014"/>
      <c r="BS113" s="1014"/>
      <c r="BT113" s="1014"/>
      <c r="BU113" s="1014"/>
      <c r="BV113" s="1014" t="s">
        <v>532</v>
      </c>
      <c r="BW113" s="1014"/>
      <c r="BX113" s="1014"/>
      <c r="BY113" s="1014"/>
      <c r="BZ113" s="1014"/>
      <c r="CA113" s="1014" t="s">
        <v>532</v>
      </c>
      <c r="CB113" s="1014"/>
      <c r="CC113" s="1014"/>
      <c r="CD113" s="1014"/>
      <c r="CE113" s="1014"/>
      <c r="CF113" s="1008" t="s">
        <v>532</v>
      </c>
      <c r="CG113" s="1009"/>
      <c r="CH113" s="1009"/>
      <c r="CI113" s="1009"/>
      <c r="CJ113" s="1009"/>
      <c r="CK113" s="1039"/>
      <c r="CL113" s="1040"/>
      <c r="CM113" s="1010" t="s">
        <v>566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532</v>
      </c>
      <c r="DH113" s="1053"/>
      <c r="DI113" s="1053"/>
      <c r="DJ113" s="1053"/>
      <c r="DK113" s="1054"/>
      <c r="DL113" s="1055" t="s">
        <v>532</v>
      </c>
      <c r="DM113" s="1053"/>
      <c r="DN113" s="1053"/>
      <c r="DO113" s="1053"/>
      <c r="DP113" s="1054"/>
      <c r="DQ113" s="1055" t="s">
        <v>532</v>
      </c>
      <c r="DR113" s="1053"/>
      <c r="DS113" s="1053"/>
      <c r="DT113" s="1053"/>
      <c r="DU113" s="1054"/>
      <c r="DV113" s="1056" t="s">
        <v>532</v>
      </c>
      <c r="DW113" s="1057"/>
      <c r="DX113" s="1057"/>
      <c r="DY113" s="1057"/>
      <c r="DZ113" s="1058"/>
    </row>
    <row r="114" spans="1:130" s="247" customFormat="1" ht="26.25" customHeight="1" x14ac:dyDescent="0.15">
      <c r="A114" s="1048"/>
      <c r="B114" s="1049"/>
      <c r="C114" s="1044" t="s">
        <v>407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532</v>
      </c>
      <c r="AB114" s="1053"/>
      <c r="AC114" s="1053"/>
      <c r="AD114" s="1053"/>
      <c r="AE114" s="1054"/>
      <c r="AF114" s="1055" t="s">
        <v>532</v>
      </c>
      <c r="AG114" s="1053"/>
      <c r="AH114" s="1053"/>
      <c r="AI114" s="1053"/>
      <c r="AJ114" s="1054"/>
      <c r="AK114" s="1055" t="s">
        <v>532</v>
      </c>
      <c r="AL114" s="1053"/>
      <c r="AM114" s="1053"/>
      <c r="AN114" s="1053"/>
      <c r="AO114" s="1054"/>
      <c r="AP114" s="1056" t="s">
        <v>532</v>
      </c>
      <c r="AQ114" s="1057"/>
      <c r="AR114" s="1057"/>
      <c r="AS114" s="1057"/>
      <c r="AT114" s="1058"/>
      <c r="AU114" s="994"/>
      <c r="AV114" s="995"/>
      <c r="AW114" s="995"/>
      <c r="AX114" s="995"/>
      <c r="AY114" s="995"/>
      <c r="AZ114" s="1043" t="s">
        <v>408</v>
      </c>
      <c r="BA114" s="1044"/>
      <c r="BB114" s="1044"/>
      <c r="BC114" s="1044"/>
      <c r="BD114" s="1044"/>
      <c r="BE114" s="1044"/>
      <c r="BF114" s="1044"/>
      <c r="BG114" s="1044"/>
      <c r="BH114" s="1044"/>
      <c r="BI114" s="1044"/>
      <c r="BJ114" s="1044"/>
      <c r="BK114" s="1044"/>
      <c r="BL114" s="1044"/>
      <c r="BM114" s="1044"/>
      <c r="BN114" s="1044"/>
      <c r="BO114" s="1044"/>
      <c r="BP114" s="1045"/>
      <c r="BQ114" s="1013">
        <v>3374800</v>
      </c>
      <c r="BR114" s="1014"/>
      <c r="BS114" s="1014"/>
      <c r="BT114" s="1014"/>
      <c r="BU114" s="1014"/>
      <c r="BV114" s="1014">
        <v>3218209</v>
      </c>
      <c r="BW114" s="1014"/>
      <c r="BX114" s="1014"/>
      <c r="BY114" s="1014"/>
      <c r="BZ114" s="1014"/>
      <c r="CA114" s="1014">
        <v>3188075</v>
      </c>
      <c r="CB114" s="1014"/>
      <c r="CC114" s="1014"/>
      <c r="CD114" s="1014"/>
      <c r="CE114" s="1014"/>
      <c r="CF114" s="1008">
        <v>32.700000000000003</v>
      </c>
      <c r="CG114" s="1009"/>
      <c r="CH114" s="1009"/>
      <c r="CI114" s="1009"/>
      <c r="CJ114" s="1009"/>
      <c r="CK114" s="1039"/>
      <c r="CL114" s="1040"/>
      <c r="CM114" s="1010" t="s">
        <v>409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532</v>
      </c>
      <c r="DH114" s="1053"/>
      <c r="DI114" s="1053"/>
      <c r="DJ114" s="1053"/>
      <c r="DK114" s="1054"/>
      <c r="DL114" s="1055" t="s">
        <v>532</v>
      </c>
      <c r="DM114" s="1053"/>
      <c r="DN114" s="1053"/>
      <c r="DO114" s="1053"/>
      <c r="DP114" s="1054"/>
      <c r="DQ114" s="1055" t="s">
        <v>532</v>
      </c>
      <c r="DR114" s="1053"/>
      <c r="DS114" s="1053"/>
      <c r="DT114" s="1053"/>
      <c r="DU114" s="1054"/>
      <c r="DV114" s="1056" t="s">
        <v>532</v>
      </c>
      <c r="DW114" s="1057"/>
      <c r="DX114" s="1057"/>
      <c r="DY114" s="1057"/>
      <c r="DZ114" s="1058"/>
    </row>
    <row r="115" spans="1:130" s="247" customFormat="1" ht="26.25" customHeight="1" x14ac:dyDescent="0.15">
      <c r="A115" s="1048"/>
      <c r="B115" s="1049"/>
      <c r="C115" s="1044" t="s">
        <v>410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21845</v>
      </c>
      <c r="AB115" s="1028"/>
      <c r="AC115" s="1028"/>
      <c r="AD115" s="1028"/>
      <c r="AE115" s="1029"/>
      <c r="AF115" s="1030">
        <v>9759</v>
      </c>
      <c r="AG115" s="1028"/>
      <c r="AH115" s="1028"/>
      <c r="AI115" s="1028"/>
      <c r="AJ115" s="1029"/>
      <c r="AK115" s="1030">
        <v>7485</v>
      </c>
      <c r="AL115" s="1028"/>
      <c r="AM115" s="1028"/>
      <c r="AN115" s="1028"/>
      <c r="AO115" s="1029"/>
      <c r="AP115" s="1031">
        <v>0.1</v>
      </c>
      <c r="AQ115" s="1032"/>
      <c r="AR115" s="1032"/>
      <c r="AS115" s="1032"/>
      <c r="AT115" s="1033"/>
      <c r="AU115" s="994"/>
      <c r="AV115" s="995"/>
      <c r="AW115" s="995"/>
      <c r="AX115" s="995"/>
      <c r="AY115" s="995"/>
      <c r="AZ115" s="1043" t="s">
        <v>411</v>
      </c>
      <c r="BA115" s="1044"/>
      <c r="BB115" s="1044"/>
      <c r="BC115" s="1044"/>
      <c r="BD115" s="1044"/>
      <c r="BE115" s="1044"/>
      <c r="BF115" s="1044"/>
      <c r="BG115" s="1044"/>
      <c r="BH115" s="1044"/>
      <c r="BI115" s="1044"/>
      <c r="BJ115" s="1044"/>
      <c r="BK115" s="1044"/>
      <c r="BL115" s="1044"/>
      <c r="BM115" s="1044"/>
      <c r="BN115" s="1044"/>
      <c r="BO115" s="1044"/>
      <c r="BP115" s="1045"/>
      <c r="BQ115" s="1013" t="s">
        <v>532</v>
      </c>
      <c r="BR115" s="1014"/>
      <c r="BS115" s="1014"/>
      <c r="BT115" s="1014"/>
      <c r="BU115" s="1014"/>
      <c r="BV115" s="1014" t="s">
        <v>532</v>
      </c>
      <c r="BW115" s="1014"/>
      <c r="BX115" s="1014"/>
      <c r="BY115" s="1014"/>
      <c r="BZ115" s="1014"/>
      <c r="CA115" s="1014" t="s">
        <v>532</v>
      </c>
      <c r="CB115" s="1014"/>
      <c r="CC115" s="1014"/>
      <c r="CD115" s="1014"/>
      <c r="CE115" s="1014"/>
      <c r="CF115" s="1008" t="s">
        <v>532</v>
      </c>
      <c r="CG115" s="1009"/>
      <c r="CH115" s="1009"/>
      <c r="CI115" s="1009"/>
      <c r="CJ115" s="1009"/>
      <c r="CK115" s="1039"/>
      <c r="CL115" s="1040"/>
      <c r="CM115" s="1043" t="s">
        <v>412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532</v>
      </c>
      <c r="DH115" s="1053"/>
      <c r="DI115" s="1053"/>
      <c r="DJ115" s="1053"/>
      <c r="DK115" s="1054"/>
      <c r="DL115" s="1055" t="s">
        <v>532</v>
      </c>
      <c r="DM115" s="1053"/>
      <c r="DN115" s="1053"/>
      <c r="DO115" s="1053"/>
      <c r="DP115" s="1054"/>
      <c r="DQ115" s="1055" t="s">
        <v>532</v>
      </c>
      <c r="DR115" s="1053"/>
      <c r="DS115" s="1053"/>
      <c r="DT115" s="1053"/>
      <c r="DU115" s="1054"/>
      <c r="DV115" s="1056" t="s">
        <v>532</v>
      </c>
      <c r="DW115" s="1057"/>
      <c r="DX115" s="1057"/>
      <c r="DY115" s="1057"/>
      <c r="DZ115" s="1058"/>
    </row>
    <row r="116" spans="1:130" s="247" customFormat="1" ht="26.25" customHeight="1" x14ac:dyDescent="0.15">
      <c r="A116" s="1050"/>
      <c r="B116" s="1051"/>
      <c r="C116" s="1059" t="s">
        <v>413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532</v>
      </c>
      <c r="AB116" s="1053"/>
      <c r="AC116" s="1053"/>
      <c r="AD116" s="1053"/>
      <c r="AE116" s="1054"/>
      <c r="AF116" s="1055" t="s">
        <v>532</v>
      </c>
      <c r="AG116" s="1053"/>
      <c r="AH116" s="1053"/>
      <c r="AI116" s="1053"/>
      <c r="AJ116" s="1054"/>
      <c r="AK116" s="1055" t="s">
        <v>532</v>
      </c>
      <c r="AL116" s="1053"/>
      <c r="AM116" s="1053"/>
      <c r="AN116" s="1053"/>
      <c r="AO116" s="1054"/>
      <c r="AP116" s="1056" t="s">
        <v>532</v>
      </c>
      <c r="AQ116" s="1057"/>
      <c r="AR116" s="1057"/>
      <c r="AS116" s="1057"/>
      <c r="AT116" s="1058"/>
      <c r="AU116" s="994"/>
      <c r="AV116" s="995"/>
      <c r="AW116" s="995"/>
      <c r="AX116" s="995"/>
      <c r="AY116" s="995"/>
      <c r="AZ116" s="1061" t="s">
        <v>567</v>
      </c>
      <c r="BA116" s="1062"/>
      <c r="BB116" s="1062"/>
      <c r="BC116" s="1062"/>
      <c r="BD116" s="1062"/>
      <c r="BE116" s="1062"/>
      <c r="BF116" s="1062"/>
      <c r="BG116" s="1062"/>
      <c r="BH116" s="1062"/>
      <c r="BI116" s="1062"/>
      <c r="BJ116" s="1062"/>
      <c r="BK116" s="1062"/>
      <c r="BL116" s="1062"/>
      <c r="BM116" s="1062"/>
      <c r="BN116" s="1062"/>
      <c r="BO116" s="1062"/>
      <c r="BP116" s="1063"/>
      <c r="BQ116" s="1013" t="s">
        <v>532</v>
      </c>
      <c r="BR116" s="1014"/>
      <c r="BS116" s="1014"/>
      <c r="BT116" s="1014"/>
      <c r="BU116" s="1014"/>
      <c r="BV116" s="1014" t="s">
        <v>532</v>
      </c>
      <c r="BW116" s="1014"/>
      <c r="BX116" s="1014"/>
      <c r="BY116" s="1014"/>
      <c r="BZ116" s="1014"/>
      <c r="CA116" s="1014" t="s">
        <v>532</v>
      </c>
      <c r="CB116" s="1014"/>
      <c r="CC116" s="1014"/>
      <c r="CD116" s="1014"/>
      <c r="CE116" s="1014"/>
      <c r="CF116" s="1008" t="s">
        <v>532</v>
      </c>
      <c r="CG116" s="1009"/>
      <c r="CH116" s="1009"/>
      <c r="CI116" s="1009"/>
      <c r="CJ116" s="1009"/>
      <c r="CK116" s="1039"/>
      <c r="CL116" s="1040"/>
      <c r="CM116" s="1010" t="s">
        <v>414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24164</v>
      </c>
      <c r="DH116" s="1053"/>
      <c r="DI116" s="1053"/>
      <c r="DJ116" s="1053"/>
      <c r="DK116" s="1054"/>
      <c r="DL116" s="1055">
        <v>16704</v>
      </c>
      <c r="DM116" s="1053"/>
      <c r="DN116" s="1053"/>
      <c r="DO116" s="1053"/>
      <c r="DP116" s="1054"/>
      <c r="DQ116" s="1055">
        <v>11156</v>
      </c>
      <c r="DR116" s="1053"/>
      <c r="DS116" s="1053"/>
      <c r="DT116" s="1053"/>
      <c r="DU116" s="1054"/>
      <c r="DV116" s="1056">
        <v>0.1</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568</v>
      </c>
      <c r="Z117" s="980"/>
      <c r="AA117" s="1070">
        <v>3562800</v>
      </c>
      <c r="AB117" s="1071"/>
      <c r="AC117" s="1071"/>
      <c r="AD117" s="1071"/>
      <c r="AE117" s="1072"/>
      <c r="AF117" s="1073">
        <v>3401121</v>
      </c>
      <c r="AG117" s="1071"/>
      <c r="AH117" s="1071"/>
      <c r="AI117" s="1071"/>
      <c r="AJ117" s="1072"/>
      <c r="AK117" s="1073">
        <v>3297463</v>
      </c>
      <c r="AL117" s="1071"/>
      <c r="AM117" s="1071"/>
      <c r="AN117" s="1071"/>
      <c r="AO117" s="1072"/>
      <c r="AP117" s="1074"/>
      <c r="AQ117" s="1075"/>
      <c r="AR117" s="1075"/>
      <c r="AS117" s="1075"/>
      <c r="AT117" s="1076"/>
      <c r="AU117" s="994"/>
      <c r="AV117" s="995"/>
      <c r="AW117" s="995"/>
      <c r="AX117" s="995"/>
      <c r="AY117" s="995"/>
      <c r="AZ117" s="1061" t="s">
        <v>569</v>
      </c>
      <c r="BA117" s="1062"/>
      <c r="BB117" s="1062"/>
      <c r="BC117" s="1062"/>
      <c r="BD117" s="1062"/>
      <c r="BE117" s="1062"/>
      <c r="BF117" s="1062"/>
      <c r="BG117" s="1062"/>
      <c r="BH117" s="1062"/>
      <c r="BI117" s="1062"/>
      <c r="BJ117" s="1062"/>
      <c r="BK117" s="1062"/>
      <c r="BL117" s="1062"/>
      <c r="BM117" s="1062"/>
      <c r="BN117" s="1062"/>
      <c r="BO117" s="1062"/>
      <c r="BP117" s="1063"/>
      <c r="BQ117" s="1013" t="s">
        <v>532</v>
      </c>
      <c r="BR117" s="1014"/>
      <c r="BS117" s="1014"/>
      <c r="BT117" s="1014"/>
      <c r="BU117" s="1014"/>
      <c r="BV117" s="1014" t="s">
        <v>532</v>
      </c>
      <c r="BW117" s="1014"/>
      <c r="BX117" s="1014"/>
      <c r="BY117" s="1014"/>
      <c r="BZ117" s="1014"/>
      <c r="CA117" s="1014" t="s">
        <v>532</v>
      </c>
      <c r="CB117" s="1014"/>
      <c r="CC117" s="1014"/>
      <c r="CD117" s="1014"/>
      <c r="CE117" s="1014"/>
      <c r="CF117" s="1008" t="s">
        <v>532</v>
      </c>
      <c r="CG117" s="1009"/>
      <c r="CH117" s="1009"/>
      <c r="CI117" s="1009"/>
      <c r="CJ117" s="1009"/>
      <c r="CK117" s="1039"/>
      <c r="CL117" s="1040"/>
      <c r="CM117" s="1010" t="s">
        <v>415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532</v>
      </c>
      <c r="DH117" s="1053"/>
      <c r="DI117" s="1053"/>
      <c r="DJ117" s="1053"/>
      <c r="DK117" s="1054"/>
      <c r="DL117" s="1055" t="s">
        <v>532</v>
      </c>
      <c r="DM117" s="1053"/>
      <c r="DN117" s="1053"/>
      <c r="DO117" s="1053"/>
      <c r="DP117" s="1054"/>
      <c r="DQ117" s="1055" t="s">
        <v>532</v>
      </c>
      <c r="DR117" s="1053"/>
      <c r="DS117" s="1053"/>
      <c r="DT117" s="1053"/>
      <c r="DU117" s="1054"/>
      <c r="DV117" s="1056" t="s">
        <v>532</v>
      </c>
      <c r="DW117" s="1057"/>
      <c r="DX117" s="1057"/>
      <c r="DY117" s="1057"/>
      <c r="DZ117" s="1058"/>
    </row>
    <row r="118" spans="1:130" s="247" customFormat="1" ht="26.25" customHeight="1" x14ac:dyDescent="0.15">
      <c r="A118" s="998" t="s">
        <v>393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391</v>
      </c>
      <c r="AB118" s="979"/>
      <c r="AC118" s="979"/>
      <c r="AD118" s="979"/>
      <c r="AE118" s="980"/>
      <c r="AF118" s="978" t="s">
        <v>307</v>
      </c>
      <c r="AG118" s="979"/>
      <c r="AH118" s="979"/>
      <c r="AI118" s="979"/>
      <c r="AJ118" s="980"/>
      <c r="AK118" s="978" t="s">
        <v>306</v>
      </c>
      <c r="AL118" s="979"/>
      <c r="AM118" s="979"/>
      <c r="AN118" s="979"/>
      <c r="AO118" s="980"/>
      <c r="AP118" s="1065" t="s">
        <v>392</v>
      </c>
      <c r="AQ118" s="1066"/>
      <c r="AR118" s="1066"/>
      <c r="AS118" s="1066"/>
      <c r="AT118" s="1067"/>
      <c r="AU118" s="994"/>
      <c r="AV118" s="995"/>
      <c r="AW118" s="995"/>
      <c r="AX118" s="995"/>
      <c r="AY118" s="995"/>
      <c r="AZ118" s="1068" t="s">
        <v>416</v>
      </c>
      <c r="BA118" s="1059"/>
      <c r="BB118" s="1059"/>
      <c r="BC118" s="1059"/>
      <c r="BD118" s="1059"/>
      <c r="BE118" s="1059"/>
      <c r="BF118" s="1059"/>
      <c r="BG118" s="1059"/>
      <c r="BH118" s="1059"/>
      <c r="BI118" s="1059"/>
      <c r="BJ118" s="1059"/>
      <c r="BK118" s="1059"/>
      <c r="BL118" s="1059"/>
      <c r="BM118" s="1059"/>
      <c r="BN118" s="1059"/>
      <c r="BO118" s="1059"/>
      <c r="BP118" s="1060"/>
      <c r="BQ118" s="1091" t="s">
        <v>532</v>
      </c>
      <c r="BR118" s="1092"/>
      <c r="BS118" s="1092"/>
      <c r="BT118" s="1092"/>
      <c r="BU118" s="1092"/>
      <c r="BV118" s="1092" t="s">
        <v>532</v>
      </c>
      <c r="BW118" s="1092"/>
      <c r="BX118" s="1092"/>
      <c r="BY118" s="1092"/>
      <c r="BZ118" s="1092"/>
      <c r="CA118" s="1092" t="s">
        <v>532</v>
      </c>
      <c r="CB118" s="1092"/>
      <c r="CC118" s="1092"/>
      <c r="CD118" s="1092"/>
      <c r="CE118" s="1092"/>
      <c r="CF118" s="1008" t="s">
        <v>532</v>
      </c>
      <c r="CG118" s="1009"/>
      <c r="CH118" s="1009"/>
      <c r="CI118" s="1009"/>
      <c r="CJ118" s="1009"/>
      <c r="CK118" s="1039"/>
      <c r="CL118" s="1040"/>
      <c r="CM118" s="1010" t="s">
        <v>417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532</v>
      </c>
      <c r="DH118" s="1053"/>
      <c r="DI118" s="1053"/>
      <c r="DJ118" s="1053"/>
      <c r="DK118" s="1054"/>
      <c r="DL118" s="1055" t="s">
        <v>532</v>
      </c>
      <c r="DM118" s="1053"/>
      <c r="DN118" s="1053"/>
      <c r="DO118" s="1053"/>
      <c r="DP118" s="1054"/>
      <c r="DQ118" s="1055" t="s">
        <v>532</v>
      </c>
      <c r="DR118" s="1053"/>
      <c r="DS118" s="1053"/>
      <c r="DT118" s="1053"/>
      <c r="DU118" s="1054"/>
      <c r="DV118" s="1056" t="s">
        <v>532</v>
      </c>
      <c r="DW118" s="1057"/>
      <c r="DX118" s="1057"/>
      <c r="DY118" s="1057"/>
      <c r="DZ118" s="1058"/>
    </row>
    <row r="119" spans="1:130" s="247" customFormat="1" ht="26.25" customHeight="1" x14ac:dyDescent="0.15">
      <c r="A119" s="1152" t="s">
        <v>396</v>
      </c>
      <c r="B119" s="1038"/>
      <c r="C119" s="1017" t="s">
        <v>397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532</v>
      </c>
      <c r="AB119" s="986"/>
      <c r="AC119" s="986"/>
      <c r="AD119" s="986"/>
      <c r="AE119" s="987"/>
      <c r="AF119" s="988" t="s">
        <v>532</v>
      </c>
      <c r="AG119" s="986"/>
      <c r="AH119" s="986"/>
      <c r="AI119" s="986"/>
      <c r="AJ119" s="987"/>
      <c r="AK119" s="988" t="s">
        <v>532</v>
      </c>
      <c r="AL119" s="986"/>
      <c r="AM119" s="986"/>
      <c r="AN119" s="986"/>
      <c r="AO119" s="987"/>
      <c r="AP119" s="989" t="s">
        <v>532</v>
      </c>
      <c r="AQ119" s="990"/>
      <c r="AR119" s="990"/>
      <c r="AS119" s="990"/>
      <c r="AT119" s="991"/>
      <c r="AU119" s="996"/>
      <c r="AV119" s="997"/>
      <c r="AW119" s="997"/>
      <c r="AX119" s="997"/>
      <c r="AY119" s="997"/>
      <c r="AZ119" s="275" t="s">
        <v>186</v>
      </c>
      <c r="BA119" s="275"/>
      <c r="BB119" s="275"/>
      <c r="BC119" s="275"/>
      <c r="BD119" s="275"/>
      <c r="BE119" s="275"/>
      <c r="BF119" s="275"/>
      <c r="BG119" s="275"/>
      <c r="BH119" s="275"/>
      <c r="BI119" s="275"/>
      <c r="BJ119" s="275"/>
      <c r="BK119" s="275"/>
      <c r="BL119" s="275"/>
      <c r="BM119" s="275"/>
      <c r="BN119" s="275"/>
      <c r="BO119" s="1069" t="s">
        <v>570</v>
      </c>
      <c r="BP119" s="1100"/>
      <c r="BQ119" s="1091">
        <v>31933057</v>
      </c>
      <c r="BR119" s="1092"/>
      <c r="BS119" s="1092"/>
      <c r="BT119" s="1092"/>
      <c r="BU119" s="1092"/>
      <c r="BV119" s="1092">
        <v>31147736</v>
      </c>
      <c r="BW119" s="1092"/>
      <c r="BX119" s="1092"/>
      <c r="BY119" s="1092"/>
      <c r="BZ119" s="1092"/>
      <c r="CA119" s="1092">
        <v>33122641</v>
      </c>
      <c r="CB119" s="1092"/>
      <c r="CC119" s="1092"/>
      <c r="CD119" s="1092"/>
      <c r="CE119" s="1092"/>
      <c r="CF119" s="1093"/>
      <c r="CG119" s="1094"/>
      <c r="CH119" s="1094"/>
      <c r="CI119" s="1094"/>
      <c r="CJ119" s="1095"/>
      <c r="CK119" s="1041"/>
      <c r="CL119" s="1042"/>
      <c r="CM119" s="1096" t="s">
        <v>418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532</v>
      </c>
      <c r="DH119" s="1078"/>
      <c r="DI119" s="1078"/>
      <c r="DJ119" s="1078"/>
      <c r="DK119" s="1079"/>
      <c r="DL119" s="1077" t="s">
        <v>532</v>
      </c>
      <c r="DM119" s="1078"/>
      <c r="DN119" s="1078"/>
      <c r="DO119" s="1078"/>
      <c r="DP119" s="1079"/>
      <c r="DQ119" s="1077" t="s">
        <v>532</v>
      </c>
      <c r="DR119" s="1078"/>
      <c r="DS119" s="1078"/>
      <c r="DT119" s="1078"/>
      <c r="DU119" s="1079"/>
      <c r="DV119" s="1080" t="s">
        <v>532</v>
      </c>
      <c r="DW119" s="1081"/>
      <c r="DX119" s="1081"/>
      <c r="DY119" s="1081"/>
      <c r="DZ119" s="1082"/>
    </row>
    <row r="120" spans="1:130" s="247" customFormat="1" ht="26.25" customHeight="1" x14ac:dyDescent="0.15">
      <c r="A120" s="1153"/>
      <c r="B120" s="1040"/>
      <c r="C120" s="1010" t="s">
        <v>400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532</v>
      </c>
      <c r="AB120" s="1053"/>
      <c r="AC120" s="1053"/>
      <c r="AD120" s="1053"/>
      <c r="AE120" s="1054"/>
      <c r="AF120" s="1055" t="s">
        <v>532</v>
      </c>
      <c r="AG120" s="1053"/>
      <c r="AH120" s="1053"/>
      <c r="AI120" s="1053"/>
      <c r="AJ120" s="1054"/>
      <c r="AK120" s="1055" t="s">
        <v>532</v>
      </c>
      <c r="AL120" s="1053"/>
      <c r="AM120" s="1053"/>
      <c r="AN120" s="1053"/>
      <c r="AO120" s="1054"/>
      <c r="AP120" s="1056" t="s">
        <v>532</v>
      </c>
      <c r="AQ120" s="1057"/>
      <c r="AR120" s="1057"/>
      <c r="AS120" s="1057"/>
      <c r="AT120" s="1058"/>
      <c r="AU120" s="1083" t="s">
        <v>419</v>
      </c>
      <c r="AV120" s="1084"/>
      <c r="AW120" s="1084"/>
      <c r="AX120" s="1084"/>
      <c r="AY120" s="1085"/>
      <c r="AZ120" s="1034" t="s">
        <v>420</v>
      </c>
      <c r="BA120" s="983"/>
      <c r="BB120" s="983"/>
      <c r="BC120" s="983"/>
      <c r="BD120" s="983"/>
      <c r="BE120" s="983"/>
      <c r="BF120" s="983"/>
      <c r="BG120" s="983"/>
      <c r="BH120" s="983"/>
      <c r="BI120" s="983"/>
      <c r="BJ120" s="983"/>
      <c r="BK120" s="983"/>
      <c r="BL120" s="983"/>
      <c r="BM120" s="983"/>
      <c r="BN120" s="983"/>
      <c r="BO120" s="983"/>
      <c r="BP120" s="984"/>
      <c r="BQ120" s="1020">
        <v>4617898</v>
      </c>
      <c r="BR120" s="1021"/>
      <c r="BS120" s="1021"/>
      <c r="BT120" s="1021"/>
      <c r="BU120" s="1021"/>
      <c r="BV120" s="1021">
        <v>5284229</v>
      </c>
      <c r="BW120" s="1021"/>
      <c r="BX120" s="1021"/>
      <c r="BY120" s="1021"/>
      <c r="BZ120" s="1021"/>
      <c r="CA120" s="1021">
        <v>4875617</v>
      </c>
      <c r="CB120" s="1021"/>
      <c r="CC120" s="1021"/>
      <c r="CD120" s="1021"/>
      <c r="CE120" s="1021"/>
      <c r="CF120" s="1035">
        <v>50</v>
      </c>
      <c r="CG120" s="1036"/>
      <c r="CH120" s="1036"/>
      <c r="CI120" s="1036"/>
      <c r="CJ120" s="1036"/>
      <c r="CK120" s="1101" t="s">
        <v>421</v>
      </c>
      <c r="CL120" s="1102"/>
      <c r="CM120" s="1102"/>
      <c r="CN120" s="1102"/>
      <c r="CO120" s="1103"/>
      <c r="CP120" s="1109" t="s">
        <v>571</v>
      </c>
      <c r="CQ120" s="1110"/>
      <c r="CR120" s="1110"/>
      <c r="CS120" s="1110"/>
      <c r="CT120" s="1110"/>
      <c r="CU120" s="1110"/>
      <c r="CV120" s="1110"/>
      <c r="CW120" s="1110"/>
      <c r="CX120" s="1110"/>
      <c r="CY120" s="1110"/>
      <c r="CZ120" s="1110"/>
      <c r="DA120" s="1110"/>
      <c r="DB120" s="1110"/>
      <c r="DC120" s="1110"/>
      <c r="DD120" s="1110"/>
      <c r="DE120" s="1110"/>
      <c r="DF120" s="1111"/>
      <c r="DG120" s="1020">
        <v>5461022</v>
      </c>
      <c r="DH120" s="1021"/>
      <c r="DI120" s="1021"/>
      <c r="DJ120" s="1021"/>
      <c r="DK120" s="1021"/>
      <c r="DL120" s="1021">
        <v>5070747</v>
      </c>
      <c r="DM120" s="1021"/>
      <c r="DN120" s="1021"/>
      <c r="DO120" s="1021"/>
      <c r="DP120" s="1021"/>
      <c r="DQ120" s="1021">
        <v>4935697</v>
      </c>
      <c r="DR120" s="1021"/>
      <c r="DS120" s="1021"/>
      <c r="DT120" s="1021"/>
      <c r="DU120" s="1021"/>
      <c r="DV120" s="1022">
        <v>50.6</v>
      </c>
      <c r="DW120" s="1022"/>
      <c r="DX120" s="1022"/>
      <c r="DY120" s="1022"/>
      <c r="DZ120" s="1023"/>
    </row>
    <row r="121" spans="1:130" s="247" customFormat="1" ht="26.25" customHeight="1" x14ac:dyDescent="0.15">
      <c r="A121" s="1153"/>
      <c r="B121" s="1040"/>
      <c r="C121" s="1061" t="s">
        <v>422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532</v>
      </c>
      <c r="AB121" s="1053"/>
      <c r="AC121" s="1053"/>
      <c r="AD121" s="1053"/>
      <c r="AE121" s="1054"/>
      <c r="AF121" s="1055" t="s">
        <v>532</v>
      </c>
      <c r="AG121" s="1053"/>
      <c r="AH121" s="1053"/>
      <c r="AI121" s="1053"/>
      <c r="AJ121" s="1054"/>
      <c r="AK121" s="1055" t="s">
        <v>532</v>
      </c>
      <c r="AL121" s="1053"/>
      <c r="AM121" s="1053"/>
      <c r="AN121" s="1053"/>
      <c r="AO121" s="1054"/>
      <c r="AP121" s="1056" t="s">
        <v>532</v>
      </c>
      <c r="AQ121" s="1057"/>
      <c r="AR121" s="1057"/>
      <c r="AS121" s="1057"/>
      <c r="AT121" s="1058"/>
      <c r="AU121" s="1086"/>
      <c r="AV121" s="1087"/>
      <c r="AW121" s="1087"/>
      <c r="AX121" s="1087"/>
      <c r="AY121" s="1088"/>
      <c r="AZ121" s="1043" t="s">
        <v>423</v>
      </c>
      <c r="BA121" s="1044"/>
      <c r="BB121" s="1044"/>
      <c r="BC121" s="1044"/>
      <c r="BD121" s="1044"/>
      <c r="BE121" s="1044"/>
      <c r="BF121" s="1044"/>
      <c r="BG121" s="1044"/>
      <c r="BH121" s="1044"/>
      <c r="BI121" s="1044"/>
      <c r="BJ121" s="1044"/>
      <c r="BK121" s="1044"/>
      <c r="BL121" s="1044"/>
      <c r="BM121" s="1044"/>
      <c r="BN121" s="1044"/>
      <c r="BO121" s="1044"/>
      <c r="BP121" s="1045"/>
      <c r="BQ121" s="1013">
        <v>906443</v>
      </c>
      <c r="BR121" s="1014"/>
      <c r="BS121" s="1014"/>
      <c r="BT121" s="1014"/>
      <c r="BU121" s="1014"/>
      <c r="BV121" s="1014">
        <v>777180</v>
      </c>
      <c r="BW121" s="1014"/>
      <c r="BX121" s="1014"/>
      <c r="BY121" s="1014"/>
      <c r="BZ121" s="1014"/>
      <c r="CA121" s="1014">
        <v>552058</v>
      </c>
      <c r="CB121" s="1014"/>
      <c r="CC121" s="1014"/>
      <c r="CD121" s="1014"/>
      <c r="CE121" s="1014"/>
      <c r="CF121" s="1008">
        <v>5.7</v>
      </c>
      <c r="CG121" s="1009"/>
      <c r="CH121" s="1009"/>
      <c r="CI121" s="1009"/>
      <c r="CJ121" s="1009"/>
      <c r="CK121" s="1104"/>
      <c r="CL121" s="1105"/>
      <c r="CM121" s="1105"/>
      <c r="CN121" s="1105"/>
      <c r="CO121" s="1106"/>
      <c r="CP121" s="1114" t="s">
        <v>572</v>
      </c>
      <c r="CQ121" s="1115"/>
      <c r="CR121" s="1115"/>
      <c r="CS121" s="1115"/>
      <c r="CT121" s="1115"/>
      <c r="CU121" s="1115"/>
      <c r="CV121" s="1115"/>
      <c r="CW121" s="1115"/>
      <c r="CX121" s="1115"/>
      <c r="CY121" s="1115"/>
      <c r="CZ121" s="1115"/>
      <c r="DA121" s="1115"/>
      <c r="DB121" s="1115"/>
      <c r="DC121" s="1115"/>
      <c r="DD121" s="1115"/>
      <c r="DE121" s="1115"/>
      <c r="DF121" s="1116"/>
      <c r="DG121" s="1013">
        <v>1142577</v>
      </c>
      <c r="DH121" s="1014"/>
      <c r="DI121" s="1014"/>
      <c r="DJ121" s="1014"/>
      <c r="DK121" s="1014"/>
      <c r="DL121" s="1014">
        <v>1131617</v>
      </c>
      <c r="DM121" s="1014"/>
      <c r="DN121" s="1014"/>
      <c r="DO121" s="1014"/>
      <c r="DP121" s="1014"/>
      <c r="DQ121" s="1014">
        <v>1133877</v>
      </c>
      <c r="DR121" s="1014"/>
      <c r="DS121" s="1014"/>
      <c r="DT121" s="1014"/>
      <c r="DU121" s="1014"/>
      <c r="DV121" s="1015">
        <v>11.6</v>
      </c>
      <c r="DW121" s="1015"/>
      <c r="DX121" s="1015"/>
      <c r="DY121" s="1015"/>
      <c r="DZ121" s="1016"/>
    </row>
    <row r="122" spans="1:130" s="247" customFormat="1" ht="26.25" customHeight="1" x14ac:dyDescent="0.15">
      <c r="A122" s="1153"/>
      <c r="B122" s="1040"/>
      <c r="C122" s="1010" t="s">
        <v>409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532</v>
      </c>
      <c r="AB122" s="1053"/>
      <c r="AC122" s="1053"/>
      <c r="AD122" s="1053"/>
      <c r="AE122" s="1054"/>
      <c r="AF122" s="1055" t="s">
        <v>532</v>
      </c>
      <c r="AG122" s="1053"/>
      <c r="AH122" s="1053"/>
      <c r="AI122" s="1053"/>
      <c r="AJ122" s="1054"/>
      <c r="AK122" s="1055" t="s">
        <v>532</v>
      </c>
      <c r="AL122" s="1053"/>
      <c r="AM122" s="1053"/>
      <c r="AN122" s="1053"/>
      <c r="AO122" s="1054"/>
      <c r="AP122" s="1056" t="s">
        <v>532</v>
      </c>
      <c r="AQ122" s="1057"/>
      <c r="AR122" s="1057"/>
      <c r="AS122" s="1057"/>
      <c r="AT122" s="1058"/>
      <c r="AU122" s="1086"/>
      <c r="AV122" s="1087"/>
      <c r="AW122" s="1087"/>
      <c r="AX122" s="1087"/>
      <c r="AY122" s="1088"/>
      <c r="AZ122" s="1068" t="s">
        <v>424</v>
      </c>
      <c r="BA122" s="1059"/>
      <c r="BB122" s="1059"/>
      <c r="BC122" s="1059"/>
      <c r="BD122" s="1059"/>
      <c r="BE122" s="1059"/>
      <c r="BF122" s="1059"/>
      <c r="BG122" s="1059"/>
      <c r="BH122" s="1059"/>
      <c r="BI122" s="1059"/>
      <c r="BJ122" s="1059"/>
      <c r="BK122" s="1059"/>
      <c r="BL122" s="1059"/>
      <c r="BM122" s="1059"/>
      <c r="BN122" s="1059"/>
      <c r="BO122" s="1059"/>
      <c r="BP122" s="1060"/>
      <c r="BQ122" s="1091">
        <v>24217386</v>
      </c>
      <c r="BR122" s="1092"/>
      <c r="BS122" s="1092"/>
      <c r="BT122" s="1092"/>
      <c r="BU122" s="1092"/>
      <c r="BV122" s="1092">
        <v>24221008</v>
      </c>
      <c r="BW122" s="1092"/>
      <c r="BX122" s="1092"/>
      <c r="BY122" s="1092"/>
      <c r="BZ122" s="1092"/>
      <c r="CA122" s="1092">
        <v>25153160</v>
      </c>
      <c r="CB122" s="1092"/>
      <c r="CC122" s="1092"/>
      <c r="CD122" s="1092"/>
      <c r="CE122" s="1092"/>
      <c r="CF122" s="1112">
        <v>257.8</v>
      </c>
      <c r="CG122" s="1113"/>
      <c r="CH122" s="1113"/>
      <c r="CI122" s="1113"/>
      <c r="CJ122" s="1113"/>
      <c r="CK122" s="1104"/>
      <c r="CL122" s="1105"/>
      <c r="CM122" s="1105"/>
      <c r="CN122" s="1105"/>
      <c r="CO122" s="1106"/>
      <c r="CP122" s="1114" t="s">
        <v>573</v>
      </c>
      <c r="CQ122" s="1115"/>
      <c r="CR122" s="1115"/>
      <c r="CS122" s="1115"/>
      <c r="CT122" s="1115"/>
      <c r="CU122" s="1115"/>
      <c r="CV122" s="1115"/>
      <c r="CW122" s="1115"/>
      <c r="CX122" s="1115"/>
      <c r="CY122" s="1115"/>
      <c r="CZ122" s="1115"/>
      <c r="DA122" s="1115"/>
      <c r="DB122" s="1115"/>
      <c r="DC122" s="1115"/>
      <c r="DD122" s="1115"/>
      <c r="DE122" s="1115"/>
      <c r="DF122" s="1116"/>
      <c r="DG122" s="1013" t="s">
        <v>532</v>
      </c>
      <c r="DH122" s="1014"/>
      <c r="DI122" s="1014"/>
      <c r="DJ122" s="1014"/>
      <c r="DK122" s="1014"/>
      <c r="DL122" s="1014" t="s">
        <v>532</v>
      </c>
      <c r="DM122" s="1014"/>
      <c r="DN122" s="1014"/>
      <c r="DO122" s="1014"/>
      <c r="DP122" s="1014"/>
      <c r="DQ122" s="1014" t="s">
        <v>532</v>
      </c>
      <c r="DR122" s="1014"/>
      <c r="DS122" s="1014"/>
      <c r="DT122" s="1014"/>
      <c r="DU122" s="1014"/>
      <c r="DV122" s="1015" t="s">
        <v>532</v>
      </c>
      <c r="DW122" s="1015"/>
      <c r="DX122" s="1015"/>
      <c r="DY122" s="1015"/>
      <c r="DZ122" s="1016"/>
    </row>
    <row r="123" spans="1:130" s="247" customFormat="1" ht="26.25" customHeight="1" x14ac:dyDescent="0.15">
      <c r="A123" s="1153"/>
      <c r="B123" s="1040"/>
      <c r="C123" s="1010" t="s">
        <v>414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20617</v>
      </c>
      <c r="AB123" s="1053"/>
      <c r="AC123" s="1053"/>
      <c r="AD123" s="1053"/>
      <c r="AE123" s="1054"/>
      <c r="AF123" s="1055">
        <v>8848</v>
      </c>
      <c r="AG123" s="1053"/>
      <c r="AH123" s="1053"/>
      <c r="AI123" s="1053"/>
      <c r="AJ123" s="1054"/>
      <c r="AK123" s="1055">
        <v>6764</v>
      </c>
      <c r="AL123" s="1053"/>
      <c r="AM123" s="1053"/>
      <c r="AN123" s="1053"/>
      <c r="AO123" s="1054"/>
      <c r="AP123" s="1056">
        <v>0.1</v>
      </c>
      <c r="AQ123" s="1057"/>
      <c r="AR123" s="1057"/>
      <c r="AS123" s="1057"/>
      <c r="AT123" s="1058"/>
      <c r="AU123" s="1089"/>
      <c r="AV123" s="1090"/>
      <c r="AW123" s="1090"/>
      <c r="AX123" s="1090"/>
      <c r="AY123" s="1090"/>
      <c r="AZ123" s="275" t="s">
        <v>186</v>
      </c>
      <c r="BA123" s="275"/>
      <c r="BB123" s="275"/>
      <c r="BC123" s="275"/>
      <c r="BD123" s="275"/>
      <c r="BE123" s="275"/>
      <c r="BF123" s="275"/>
      <c r="BG123" s="275"/>
      <c r="BH123" s="275"/>
      <c r="BI123" s="275"/>
      <c r="BJ123" s="275"/>
      <c r="BK123" s="275"/>
      <c r="BL123" s="275"/>
      <c r="BM123" s="275"/>
      <c r="BN123" s="275"/>
      <c r="BO123" s="1069" t="s">
        <v>574</v>
      </c>
      <c r="BP123" s="1100"/>
      <c r="BQ123" s="1159">
        <v>29741727</v>
      </c>
      <c r="BR123" s="1160"/>
      <c r="BS123" s="1160"/>
      <c r="BT123" s="1160"/>
      <c r="BU123" s="1160"/>
      <c r="BV123" s="1160">
        <v>30282417</v>
      </c>
      <c r="BW123" s="1160"/>
      <c r="BX123" s="1160"/>
      <c r="BY123" s="1160"/>
      <c r="BZ123" s="1160"/>
      <c r="CA123" s="1160">
        <v>30580835</v>
      </c>
      <c r="CB123" s="1160"/>
      <c r="CC123" s="1160"/>
      <c r="CD123" s="1160"/>
      <c r="CE123" s="1160"/>
      <c r="CF123" s="1093"/>
      <c r="CG123" s="1094"/>
      <c r="CH123" s="1094"/>
      <c r="CI123" s="1094"/>
      <c r="CJ123" s="1095"/>
      <c r="CK123" s="1104"/>
      <c r="CL123" s="1105"/>
      <c r="CM123" s="1105"/>
      <c r="CN123" s="1105"/>
      <c r="CO123" s="1106"/>
      <c r="CP123" s="1114" t="s">
        <v>575</v>
      </c>
      <c r="CQ123" s="1115"/>
      <c r="CR123" s="1115"/>
      <c r="CS123" s="1115"/>
      <c r="CT123" s="1115"/>
      <c r="CU123" s="1115"/>
      <c r="CV123" s="1115"/>
      <c r="CW123" s="1115"/>
      <c r="CX123" s="1115"/>
      <c r="CY123" s="1115"/>
      <c r="CZ123" s="1115"/>
      <c r="DA123" s="1115"/>
      <c r="DB123" s="1115"/>
      <c r="DC123" s="1115"/>
      <c r="DD123" s="1115"/>
      <c r="DE123" s="1115"/>
      <c r="DF123" s="1116"/>
      <c r="DG123" s="1052" t="s">
        <v>532</v>
      </c>
      <c r="DH123" s="1053"/>
      <c r="DI123" s="1053"/>
      <c r="DJ123" s="1053"/>
      <c r="DK123" s="1054"/>
      <c r="DL123" s="1055" t="s">
        <v>532</v>
      </c>
      <c r="DM123" s="1053"/>
      <c r="DN123" s="1053"/>
      <c r="DO123" s="1053"/>
      <c r="DP123" s="1054"/>
      <c r="DQ123" s="1055" t="s">
        <v>532</v>
      </c>
      <c r="DR123" s="1053"/>
      <c r="DS123" s="1053"/>
      <c r="DT123" s="1053"/>
      <c r="DU123" s="1054"/>
      <c r="DV123" s="1056" t="s">
        <v>532</v>
      </c>
      <c r="DW123" s="1057"/>
      <c r="DX123" s="1057"/>
      <c r="DY123" s="1057"/>
      <c r="DZ123" s="1058"/>
    </row>
    <row r="124" spans="1:130" s="247" customFormat="1" ht="26.25" customHeight="1" thickBot="1" x14ac:dyDescent="0.2">
      <c r="A124" s="1153"/>
      <c r="B124" s="1040"/>
      <c r="C124" s="1010" t="s">
        <v>415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532</v>
      </c>
      <c r="AB124" s="1053"/>
      <c r="AC124" s="1053"/>
      <c r="AD124" s="1053"/>
      <c r="AE124" s="1054"/>
      <c r="AF124" s="1055" t="s">
        <v>532</v>
      </c>
      <c r="AG124" s="1053"/>
      <c r="AH124" s="1053"/>
      <c r="AI124" s="1053"/>
      <c r="AJ124" s="1054"/>
      <c r="AK124" s="1055" t="s">
        <v>532</v>
      </c>
      <c r="AL124" s="1053"/>
      <c r="AM124" s="1053"/>
      <c r="AN124" s="1053"/>
      <c r="AO124" s="1054"/>
      <c r="AP124" s="1056" t="s">
        <v>532</v>
      </c>
      <c r="AQ124" s="1057"/>
      <c r="AR124" s="1057"/>
      <c r="AS124" s="1057"/>
      <c r="AT124" s="1058"/>
      <c r="AU124" s="1155" t="s">
        <v>425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21.5</v>
      </c>
      <c r="BR124" s="1122"/>
      <c r="BS124" s="1122"/>
      <c r="BT124" s="1122"/>
      <c r="BU124" s="1122"/>
      <c r="BV124" s="1122">
        <v>8.6</v>
      </c>
      <c r="BW124" s="1122"/>
      <c r="BX124" s="1122"/>
      <c r="BY124" s="1122"/>
      <c r="BZ124" s="1122"/>
      <c r="CA124" s="1122">
        <v>26</v>
      </c>
      <c r="CB124" s="1122"/>
      <c r="CC124" s="1122"/>
      <c r="CD124" s="1122"/>
      <c r="CE124" s="1122"/>
      <c r="CF124" s="1123"/>
      <c r="CG124" s="1124"/>
      <c r="CH124" s="1124"/>
      <c r="CI124" s="1124"/>
      <c r="CJ124" s="1125"/>
      <c r="CK124" s="1107"/>
      <c r="CL124" s="1107"/>
      <c r="CM124" s="1107"/>
      <c r="CN124" s="1107"/>
      <c r="CO124" s="1108"/>
      <c r="CP124" s="1114" t="s">
        <v>576</v>
      </c>
      <c r="CQ124" s="1115"/>
      <c r="CR124" s="1115"/>
      <c r="CS124" s="1115"/>
      <c r="CT124" s="1115"/>
      <c r="CU124" s="1115"/>
      <c r="CV124" s="1115"/>
      <c r="CW124" s="1115"/>
      <c r="CX124" s="1115"/>
      <c r="CY124" s="1115"/>
      <c r="CZ124" s="1115"/>
      <c r="DA124" s="1115"/>
      <c r="DB124" s="1115"/>
      <c r="DC124" s="1115"/>
      <c r="DD124" s="1115"/>
      <c r="DE124" s="1115"/>
      <c r="DF124" s="1116"/>
      <c r="DG124" s="1099">
        <v>13887</v>
      </c>
      <c r="DH124" s="1078"/>
      <c r="DI124" s="1078"/>
      <c r="DJ124" s="1078"/>
      <c r="DK124" s="1079"/>
      <c r="DL124" s="1077" t="s">
        <v>532</v>
      </c>
      <c r="DM124" s="1078"/>
      <c r="DN124" s="1078"/>
      <c r="DO124" s="1078"/>
      <c r="DP124" s="1079"/>
      <c r="DQ124" s="1077" t="s">
        <v>532</v>
      </c>
      <c r="DR124" s="1078"/>
      <c r="DS124" s="1078"/>
      <c r="DT124" s="1078"/>
      <c r="DU124" s="1079"/>
      <c r="DV124" s="1080" t="s">
        <v>532</v>
      </c>
      <c r="DW124" s="1081"/>
      <c r="DX124" s="1081"/>
      <c r="DY124" s="1081"/>
      <c r="DZ124" s="1082"/>
    </row>
    <row r="125" spans="1:130" s="247" customFormat="1" ht="26.25" customHeight="1" x14ac:dyDescent="0.15">
      <c r="A125" s="1153"/>
      <c r="B125" s="1040"/>
      <c r="C125" s="1010" t="s">
        <v>417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532</v>
      </c>
      <c r="AB125" s="1053"/>
      <c r="AC125" s="1053"/>
      <c r="AD125" s="1053"/>
      <c r="AE125" s="1054"/>
      <c r="AF125" s="1055" t="s">
        <v>532</v>
      </c>
      <c r="AG125" s="1053"/>
      <c r="AH125" s="1053"/>
      <c r="AI125" s="1053"/>
      <c r="AJ125" s="1054"/>
      <c r="AK125" s="1055" t="s">
        <v>532</v>
      </c>
      <c r="AL125" s="1053"/>
      <c r="AM125" s="1053"/>
      <c r="AN125" s="1053"/>
      <c r="AO125" s="1054"/>
      <c r="AP125" s="1056" t="s">
        <v>532</v>
      </c>
      <c r="AQ125" s="1057"/>
      <c r="AR125" s="1057"/>
      <c r="AS125" s="1057"/>
      <c r="AT125" s="1058"/>
      <c r="AU125" s="276"/>
      <c r="AV125" s="384"/>
      <c r="AW125" s="384"/>
      <c r="AX125" s="384"/>
      <c r="AY125" s="384"/>
      <c r="AZ125" s="384"/>
      <c r="BA125" s="384"/>
      <c r="BB125" s="384"/>
      <c r="BC125" s="384"/>
      <c r="BD125" s="384"/>
      <c r="BE125" s="384"/>
      <c r="BF125" s="384"/>
      <c r="BG125" s="384"/>
      <c r="BH125" s="384"/>
      <c r="BI125" s="384"/>
      <c r="BJ125" s="384"/>
      <c r="BK125" s="384"/>
      <c r="BL125" s="384"/>
      <c r="BM125" s="384"/>
      <c r="BN125" s="384"/>
      <c r="BO125" s="384"/>
      <c r="BP125" s="384"/>
      <c r="BQ125" s="383"/>
      <c r="BR125" s="383"/>
      <c r="BS125" s="383"/>
      <c r="BT125" s="383"/>
      <c r="BU125" s="383"/>
      <c r="BV125" s="383"/>
      <c r="BW125" s="383"/>
      <c r="BX125" s="383"/>
      <c r="BY125" s="383"/>
      <c r="BZ125" s="383"/>
      <c r="CA125" s="383"/>
      <c r="CB125" s="383"/>
      <c r="CC125" s="383"/>
      <c r="CD125" s="383"/>
      <c r="CE125" s="383"/>
      <c r="CF125" s="383"/>
      <c r="CG125" s="383"/>
      <c r="CH125" s="383"/>
      <c r="CI125" s="383"/>
      <c r="CJ125" s="277"/>
      <c r="CK125" s="1117" t="s">
        <v>426</v>
      </c>
      <c r="CL125" s="1102"/>
      <c r="CM125" s="1102"/>
      <c r="CN125" s="1102"/>
      <c r="CO125" s="1103"/>
      <c r="CP125" s="1034" t="s">
        <v>427</v>
      </c>
      <c r="CQ125" s="983"/>
      <c r="CR125" s="983"/>
      <c r="CS125" s="983"/>
      <c r="CT125" s="983"/>
      <c r="CU125" s="983"/>
      <c r="CV125" s="983"/>
      <c r="CW125" s="983"/>
      <c r="CX125" s="983"/>
      <c r="CY125" s="983"/>
      <c r="CZ125" s="983"/>
      <c r="DA125" s="983"/>
      <c r="DB125" s="983"/>
      <c r="DC125" s="983"/>
      <c r="DD125" s="983"/>
      <c r="DE125" s="983"/>
      <c r="DF125" s="984"/>
      <c r="DG125" s="1020" t="s">
        <v>532</v>
      </c>
      <c r="DH125" s="1021"/>
      <c r="DI125" s="1021"/>
      <c r="DJ125" s="1021"/>
      <c r="DK125" s="1021"/>
      <c r="DL125" s="1021" t="s">
        <v>532</v>
      </c>
      <c r="DM125" s="1021"/>
      <c r="DN125" s="1021"/>
      <c r="DO125" s="1021"/>
      <c r="DP125" s="1021"/>
      <c r="DQ125" s="1021" t="s">
        <v>532</v>
      </c>
      <c r="DR125" s="1021"/>
      <c r="DS125" s="1021"/>
      <c r="DT125" s="1021"/>
      <c r="DU125" s="1021"/>
      <c r="DV125" s="1022" t="s">
        <v>532</v>
      </c>
      <c r="DW125" s="1022"/>
      <c r="DX125" s="1022"/>
      <c r="DY125" s="1022"/>
      <c r="DZ125" s="1023"/>
    </row>
    <row r="126" spans="1:130" s="247" customFormat="1" ht="26.25" customHeight="1" thickBot="1" x14ac:dyDescent="0.2">
      <c r="A126" s="1153"/>
      <c r="B126" s="1040"/>
      <c r="C126" s="1010" t="s">
        <v>418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532</v>
      </c>
      <c r="AB126" s="1053"/>
      <c r="AC126" s="1053"/>
      <c r="AD126" s="1053"/>
      <c r="AE126" s="1054"/>
      <c r="AF126" s="1055" t="s">
        <v>532</v>
      </c>
      <c r="AG126" s="1053"/>
      <c r="AH126" s="1053"/>
      <c r="AI126" s="1053"/>
      <c r="AJ126" s="1054"/>
      <c r="AK126" s="1055" t="s">
        <v>532</v>
      </c>
      <c r="AL126" s="1053"/>
      <c r="AM126" s="1053"/>
      <c r="AN126" s="1053"/>
      <c r="AO126" s="1054"/>
      <c r="AP126" s="1056" t="s">
        <v>532</v>
      </c>
      <c r="AQ126" s="1057"/>
      <c r="AR126" s="1057"/>
      <c r="AS126" s="1057"/>
      <c r="AT126" s="1058"/>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383"/>
      <c r="CH126" s="383"/>
      <c r="CI126" s="383"/>
      <c r="CJ126" s="277"/>
      <c r="CK126" s="1118"/>
      <c r="CL126" s="1105"/>
      <c r="CM126" s="1105"/>
      <c r="CN126" s="1105"/>
      <c r="CO126" s="1106"/>
      <c r="CP126" s="1043" t="s">
        <v>428</v>
      </c>
      <c r="CQ126" s="1044"/>
      <c r="CR126" s="1044"/>
      <c r="CS126" s="1044"/>
      <c r="CT126" s="1044"/>
      <c r="CU126" s="1044"/>
      <c r="CV126" s="1044"/>
      <c r="CW126" s="1044"/>
      <c r="CX126" s="1044"/>
      <c r="CY126" s="1044"/>
      <c r="CZ126" s="1044"/>
      <c r="DA126" s="1044"/>
      <c r="DB126" s="1044"/>
      <c r="DC126" s="1044"/>
      <c r="DD126" s="1044"/>
      <c r="DE126" s="1044"/>
      <c r="DF126" s="1045"/>
      <c r="DG126" s="1013" t="s">
        <v>532</v>
      </c>
      <c r="DH126" s="1014"/>
      <c r="DI126" s="1014"/>
      <c r="DJ126" s="1014"/>
      <c r="DK126" s="1014"/>
      <c r="DL126" s="1014" t="s">
        <v>532</v>
      </c>
      <c r="DM126" s="1014"/>
      <c r="DN126" s="1014"/>
      <c r="DO126" s="1014"/>
      <c r="DP126" s="1014"/>
      <c r="DQ126" s="1014" t="s">
        <v>532</v>
      </c>
      <c r="DR126" s="1014"/>
      <c r="DS126" s="1014"/>
      <c r="DT126" s="1014"/>
      <c r="DU126" s="1014"/>
      <c r="DV126" s="1015" t="s">
        <v>532</v>
      </c>
      <c r="DW126" s="1015"/>
      <c r="DX126" s="1015"/>
      <c r="DY126" s="1015"/>
      <c r="DZ126" s="1016"/>
    </row>
    <row r="127" spans="1:130" s="247" customFormat="1" ht="26.25" customHeight="1" x14ac:dyDescent="0.15">
      <c r="A127" s="1154"/>
      <c r="B127" s="1042"/>
      <c r="C127" s="1096" t="s">
        <v>429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1228</v>
      </c>
      <c r="AB127" s="1053"/>
      <c r="AC127" s="1053"/>
      <c r="AD127" s="1053"/>
      <c r="AE127" s="1054"/>
      <c r="AF127" s="1055">
        <v>911</v>
      </c>
      <c r="AG127" s="1053"/>
      <c r="AH127" s="1053"/>
      <c r="AI127" s="1053"/>
      <c r="AJ127" s="1054"/>
      <c r="AK127" s="1055">
        <v>721</v>
      </c>
      <c r="AL127" s="1053"/>
      <c r="AM127" s="1053"/>
      <c r="AN127" s="1053"/>
      <c r="AO127" s="1054"/>
      <c r="AP127" s="1056">
        <v>0</v>
      </c>
      <c r="AQ127" s="1057"/>
      <c r="AR127" s="1057"/>
      <c r="AS127" s="1057"/>
      <c r="AT127" s="1058"/>
      <c r="AU127" s="278"/>
      <c r="AV127" s="278"/>
      <c r="AW127" s="278"/>
      <c r="AX127" s="1126" t="s">
        <v>430</v>
      </c>
      <c r="AY127" s="1127"/>
      <c r="AZ127" s="1127"/>
      <c r="BA127" s="1127"/>
      <c r="BB127" s="1127"/>
      <c r="BC127" s="1127"/>
      <c r="BD127" s="1127"/>
      <c r="BE127" s="1128"/>
      <c r="BF127" s="1129" t="s">
        <v>431</v>
      </c>
      <c r="BG127" s="1127"/>
      <c r="BH127" s="1127"/>
      <c r="BI127" s="1127"/>
      <c r="BJ127" s="1127"/>
      <c r="BK127" s="1127"/>
      <c r="BL127" s="1128"/>
      <c r="BM127" s="1129" t="s">
        <v>577</v>
      </c>
      <c r="BN127" s="1127"/>
      <c r="BO127" s="1127"/>
      <c r="BP127" s="1127"/>
      <c r="BQ127" s="1127"/>
      <c r="BR127" s="1127"/>
      <c r="BS127" s="1128"/>
      <c r="BT127" s="1129" t="s">
        <v>578</v>
      </c>
      <c r="BU127" s="1127"/>
      <c r="BV127" s="1127"/>
      <c r="BW127" s="1127"/>
      <c r="BX127" s="1127"/>
      <c r="BY127" s="1127"/>
      <c r="BZ127" s="1151"/>
      <c r="CA127" s="278"/>
      <c r="CB127" s="278"/>
      <c r="CC127" s="278"/>
      <c r="CD127" s="279"/>
      <c r="CE127" s="279"/>
      <c r="CF127" s="279"/>
      <c r="CG127" s="383"/>
      <c r="CH127" s="383"/>
      <c r="CI127" s="383"/>
      <c r="CJ127" s="277"/>
      <c r="CK127" s="1118"/>
      <c r="CL127" s="1105"/>
      <c r="CM127" s="1105"/>
      <c r="CN127" s="1105"/>
      <c r="CO127" s="1106"/>
      <c r="CP127" s="1043" t="s">
        <v>579</v>
      </c>
      <c r="CQ127" s="1044"/>
      <c r="CR127" s="1044"/>
      <c r="CS127" s="1044"/>
      <c r="CT127" s="1044"/>
      <c r="CU127" s="1044"/>
      <c r="CV127" s="1044"/>
      <c r="CW127" s="1044"/>
      <c r="CX127" s="1044"/>
      <c r="CY127" s="1044"/>
      <c r="CZ127" s="1044"/>
      <c r="DA127" s="1044"/>
      <c r="DB127" s="1044"/>
      <c r="DC127" s="1044"/>
      <c r="DD127" s="1044"/>
      <c r="DE127" s="1044"/>
      <c r="DF127" s="1045"/>
      <c r="DG127" s="1013" t="s">
        <v>532</v>
      </c>
      <c r="DH127" s="1014"/>
      <c r="DI127" s="1014"/>
      <c r="DJ127" s="1014"/>
      <c r="DK127" s="1014"/>
      <c r="DL127" s="1014" t="s">
        <v>532</v>
      </c>
      <c r="DM127" s="1014"/>
      <c r="DN127" s="1014"/>
      <c r="DO127" s="1014"/>
      <c r="DP127" s="1014"/>
      <c r="DQ127" s="1014" t="s">
        <v>532</v>
      </c>
      <c r="DR127" s="1014"/>
      <c r="DS127" s="1014"/>
      <c r="DT127" s="1014"/>
      <c r="DU127" s="1014"/>
      <c r="DV127" s="1015" t="s">
        <v>532</v>
      </c>
      <c r="DW127" s="1015"/>
      <c r="DX127" s="1015"/>
      <c r="DY127" s="1015"/>
      <c r="DZ127" s="1016"/>
    </row>
    <row r="128" spans="1:130" s="247" customFormat="1" ht="26.25" customHeight="1" thickBot="1" x14ac:dyDescent="0.2">
      <c r="A128" s="1137" t="s">
        <v>432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580</v>
      </c>
      <c r="X128" s="1139"/>
      <c r="Y128" s="1139"/>
      <c r="Z128" s="1140"/>
      <c r="AA128" s="1141">
        <v>156527</v>
      </c>
      <c r="AB128" s="1142"/>
      <c r="AC128" s="1142"/>
      <c r="AD128" s="1142"/>
      <c r="AE128" s="1143"/>
      <c r="AF128" s="1144">
        <v>137100</v>
      </c>
      <c r="AG128" s="1142"/>
      <c r="AH128" s="1142"/>
      <c r="AI128" s="1142"/>
      <c r="AJ128" s="1143"/>
      <c r="AK128" s="1144">
        <v>92962</v>
      </c>
      <c r="AL128" s="1142"/>
      <c r="AM128" s="1142"/>
      <c r="AN128" s="1142"/>
      <c r="AO128" s="1143"/>
      <c r="AP128" s="1145"/>
      <c r="AQ128" s="1146"/>
      <c r="AR128" s="1146"/>
      <c r="AS128" s="1146"/>
      <c r="AT128" s="1147"/>
      <c r="AU128" s="278"/>
      <c r="AV128" s="278"/>
      <c r="AW128" s="278"/>
      <c r="AX128" s="982" t="s">
        <v>433</v>
      </c>
      <c r="AY128" s="983"/>
      <c r="AZ128" s="983"/>
      <c r="BA128" s="983"/>
      <c r="BB128" s="983"/>
      <c r="BC128" s="983"/>
      <c r="BD128" s="983"/>
      <c r="BE128" s="984"/>
      <c r="BF128" s="1148" t="s">
        <v>532</v>
      </c>
      <c r="BG128" s="1149"/>
      <c r="BH128" s="1149"/>
      <c r="BI128" s="1149"/>
      <c r="BJ128" s="1149"/>
      <c r="BK128" s="1149"/>
      <c r="BL128" s="1150"/>
      <c r="BM128" s="1148">
        <v>13.03</v>
      </c>
      <c r="BN128" s="1149"/>
      <c r="BO128" s="1149"/>
      <c r="BP128" s="1149"/>
      <c r="BQ128" s="1149"/>
      <c r="BR128" s="1149"/>
      <c r="BS128" s="1150"/>
      <c r="BT128" s="1148">
        <v>20</v>
      </c>
      <c r="BU128" s="1149"/>
      <c r="BV128" s="1149"/>
      <c r="BW128" s="1149"/>
      <c r="BX128" s="1149"/>
      <c r="BY128" s="1149"/>
      <c r="BZ128" s="1173"/>
      <c r="CA128" s="279"/>
      <c r="CB128" s="279"/>
      <c r="CC128" s="279"/>
      <c r="CD128" s="279"/>
      <c r="CE128" s="279"/>
      <c r="CF128" s="279"/>
      <c r="CG128" s="383"/>
      <c r="CH128" s="383"/>
      <c r="CI128" s="383"/>
      <c r="CJ128" s="277"/>
      <c r="CK128" s="1119"/>
      <c r="CL128" s="1120"/>
      <c r="CM128" s="1120"/>
      <c r="CN128" s="1120"/>
      <c r="CO128" s="1121"/>
      <c r="CP128" s="1130" t="s">
        <v>434</v>
      </c>
      <c r="CQ128" s="1131"/>
      <c r="CR128" s="1131"/>
      <c r="CS128" s="1131"/>
      <c r="CT128" s="1131"/>
      <c r="CU128" s="1131"/>
      <c r="CV128" s="1131"/>
      <c r="CW128" s="1131"/>
      <c r="CX128" s="1131"/>
      <c r="CY128" s="1131"/>
      <c r="CZ128" s="1131"/>
      <c r="DA128" s="1131"/>
      <c r="DB128" s="1131"/>
      <c r="DC128" s="1131"/>
      <c r="DD128" s="1131"/>
      <c r="DE128" s="1131"/>
      <c r="DF128" s="1132"/>
      <c r="DG128" s="1133" t="s">
        <v>532</v>
      </c>
      <c r="DH128" s="1134"/>
      <c r="DI128" s="1134"/>
      <c r="DJ128" s="1134"/>
      <c r="DK128" s="1134"/>
      <c r="DL128" s="1134" t="s">
        <v>532</v>
      </c>
      <c r="DM128" s="1134"/>
      <c r="DN128" s="1134"/>
      <c r="DO128" s="1134"/>
      <c r="DP128" s="1134"/>
      <c r="DQ128" s="1134" t="s">
        <v>532</v>
      </c>
      <c r="DR128" s="1134"/>
      <c r="DS128" s="1134"/>
      <c r="DT128" s="1134"/>
      <c r="DU128" s="1134"/>
      <c r="DV128" s="1135" t="s">
        <v>532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581</v>
      </c>
      <c r="X129" s="1168"/>
      <c r="Y129" s="1168"/>
      <c r="Z129" s="1169"/>
      <c r="AA129" s="1052">
        <v>12756329</v>
      </c>
      <c r="AB129" s="1053"/>
      <c r="AC129" s="1053"/>
      <c r="AD129" s="1053"/>
      <c r="AE129" s="1054"/>
      <c r="AF129" s="1055">
        <v>12544156</v>
      </c>
      <c r="AG129" s="1053"/>
      <c r="AH129" s="1053"/>
      <c r="AI129" s="1053"/>
      <c r="AJ129" s="1054"/>
      <c r="AK129" s="1055">
        <v>12264336</v>
      </c>
      <c r="AL129" s="1053"/>
      <c r="AM129" s="1053"/>
      <c r="AN129" s="1053"/>
      <c r="AO129" s="1054"/>
      <c r="AP129" s="1170"/>
      <c r="AQ129" s="1171"/>
      <c r="AR129" s="1171"/>
      <c r="AS129" s="1171"/>
      <c r="AT129" s="1172"/>
      <c r="AU129" s="280"/>
      <c r="AV129" s="280"/>
      <c r="AW129" s="280"/>
      <c r="AX129" s="1161" t="s">
        <v>435</v>
      </c>
      <c r="AY129" s="1044"/>
      <c r="AZ129" s="1044"/>
      <c r="BA129" s="1044"/>
      <c r="BB129" s="1044"/>
      <c r="BC129" s="1044"/>
      <c r="BD129" s="1044"/>
      <c r="BE129" s="1045"/>
      <c r="BF129" s="1162" t="s">
        <v>532</v>
      </c>
      <c r="BG129" s="1163"/>
      <c r="BH129" s="1163"/>
      <c r="BI129" s="1163"/>
      <c r="BJ129" s="1163"/>
      <c r="BK129" s="1163"/>
      <c r="BL129" s="1164"/>
      <c r="BM129" s="1162">
        <v>18.03</v>
      </c>
      <c r="BN129" s="1163"/>
      <c r="BO129" s="1163"/>
      <c r="BP129" s="1163"/>
      <c r="BQ129" s="1163"/>
      <c r="BR129" s="1163"/>
      <c r="BS129" s="1164"/>
      <c r="BT129" s="1162">
        <v>30</v>
      </c>
      <c r="BU129" s="1165"/>
      <c r="BV129" s="1165"/>
      <c r="BW129" s="1165"/>
      <c r="BX129" s="1165"/>
      <c r="BY129" s="1165"/>
      <c r="BZ129" s="1166"/>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53"/>
      <c r="DQ129" s="253"/>
      <c r="DR129" s="253"/>
      <c r="DS129" s="253"/>
      <c r="DT129" s="253"/>
      <c r="DU129" s="253"/>
      <c r="DV129" s="253"/>
      <c r="DW129" s="253"/>
      <c r="DX129" s="253"/>
      <c r="DY129" s="253"/>
      <c r="DZ129" s="256"/>
    </row>
    <row r="130" spans="1:131" s="247" customFormat="1" ht="26.25" customHeight="1" x14ac:dyDescent="0.15">
      <c r="A130" s="1024" t="s">
        <v>436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582</v>
      </c>
      <c r="X130" s="1168"/>
      <c r="Y130" s="1168"/>
      <c r="Z130" s="1169"/>
      <c r="AA130" s="1052">
        <v>2577170</v>
      </c>
      <c r="AB130" s="1053"/>
      <c r="AC130" s="1053"/>
      <c r="AD130" s="1053"/>
      <c r="AE130" s="1054"/>
      <c r="AF130" s="1055">
        <v>2583954</v>
      </c>
      <c r="AG130" s="1053"/>
      <c r="AH130" s="1053"/>
      <c r="AI130" s="1053"/>
      <c r="AJ130" s="1054"/>
      <c r="AK130" s="1055">
        <v>2508233</v>
      </c>
      <c r="AL130" s="1053"/>
      <c r="AM130" s="1053"/>
      <c r="AN130" s="1053"/>
      <c r="AO130" s="1054"/>
      <c r="AP130" s="1170"/>
      <c r="AQ130" s="1171"/>
      <c r="AR130" s="1171"/>
      <c r="AS130" s="1171"/>
      <c r="AT130" s="1172"/>
      <c r="AU130" s="280"/>
      <c r="AV130" s="280"/>
      <c r="AW130" s="280"/>
      <c r="AX130" s="1161" t="s">
        <v>437</v>
      </c>
      <c r="AY130" s="1044"/>
      <c r="AZ130" s="1044"/>
      <c r="BA130" s="1044"/>
      <c r="BB130" s="1044"/>
      <c r="BC130" s="1044"/>
      <c r="BD130" s="1044"/>
      <c r="BE130" s="1045"/>
      <c r="BF130" s="1198">
        <v>7.3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53"/>
      <c r="DQ130" s="253"/>
      <c r="DR130" s="253"/>
      <c r="DS130" s="253"/>
      <c r="DT130" s="253"/>
      <c r="DU130" s="253"/>
      <c r="DV130" s="253"/>
      <c r="DW130" s="253"/>
      <c r="DX130" s="253"/>
      <c r="DY130" s="253"/>
      <c r="DZ130" s="256"/>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583</v>
      </c>
      <c r="X131" s="1206"/>
      <c r="Y131" s="1206"/>
      <c r="Z131" s="1207"/>
      <c r="AA131" s="1099">
        <v>10179159</v>
      </c>
      <c r="AB131" s="1078"/>
      <c r="AC131" s="1078"/>
      <c r="AD131" s="1078"/>
      <c r="AE131" s="1079"/>
      <c r="AF131" s="1077">
        <v>9960202</v>
      </c>
      <c r="AG131" s="1078"/>
      <c r="AH131" s="1078"/>
      <c r="AI131" s="1078"/>
      <c r="AJ131" s="1079"/>
      <c r="AK131" s="1077">
        <v>9756103</v>
      </c>
      <c r="AL131" s="1078"/>
      <c r="AM131" s="1078"/>
      <c r="AN131" s="1078"/>
      <c r="AO131" s="1079"/>
      <c r="AP131" s="1208"/>
      <c r="AQ131" s="1209"/>
      <c r="AR131" s="1209"/>
      <c r="AS131" s="1209"/>
      <c r="AT131" s="1210"/>
      <c r="AU131" s="280"/>
      <c r="AV131" s="280"/>
      <c r="AW131" s="280"/>
      <c r="AX131" s="1180" t="s">
        <v>438</v>
      </c>
      <c r="AY131" s="1131"/>
      <c r="AZ131" s="1131"/>
      <c r="BA131" s="1131"/>
      <c r="BB131" s="1131"/>
      <c r="BC131" s="1131"/>
      <c r="BD131" s="1131"/>
      <c r="BE131" s="1132"/>
      <c r="BF131" s="1181">
        <v>26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53"/>
      <c r="DQ131" s="253"/>
      <c r="DR131" s="253"/>
      <c r="DS131" s="253"/>
      <c r="DT131" s="253"/>
      <c r="DU131" s="253"/>
      <c r="DV131" s="253"/>
      <c r="DW131" s="253"/>
      <c r="DX131" s="253"/>
      <c r="DY131" s="253"/>
      <c r="DZ131" s="256"/>
    </row>
    <row r="132" spans="1:131" s="247" customFormat="1" ht="26.25" customHeight="1" x14ac:dyDescent="0.15">
      <c r="A132" s="1187" t="s">
        <v>439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440</v>
      </c>
      <c r="W132" s="1191"/>
      <c r="X132" s="1191"/>
      <c r="Y132" s="1191"/>
      <c r="Z132" s="1192"/>
      <c r="AA132" s="1193">
        <v>8.1451031470000004</v>
      </c>
      <c r="AB132" s="1194"/>
      <c r="AC132" s="1194"/>
      <c r="AD132" s="1194"/>
      <c r="AE132" s="1195"/>
      <c r="AF132" s="1196">
        <v>6.8278434509999997</v>
      </c>
      <c r="AG132" s="1194"/>
      <c r="AH132" s="1194"/>
      <c r="AI132" s="1194"/>
      <c r="AJ132" s="1195"/>
      <c r="AK132" s="1196">
        <v>7.136743021</v>
      </c>
      <c r="AL132" s="1194"/>
      <c r="AM132" s="1194"/>
      <c r="AN132" s="1194"/>
      <c r="AO132" s="1195"/>
      <c r="AP132" s="1093"/>
      <c r="AQ132" s="1094"/>
      <c r="AR132" s="1094"/>
      <c r="AS132" s="1094"/>
      <c r="AT132" s="1197"/>
      <c r="AU132" s="282"/>
      <c r="AV132" s="283"/>
      <c r="AW132" s="283"/>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6"/>
      <c r="DQ132" s="256"/>
      <c r="DR132" s="256"/>
      <c r="DS132" s="256"/>
      <c r="DT132" s="256"/>
      <c r="DU132" s="256"/>
      <c r="DV132" s="256"/>
      <c r="DW132" s="256"/>
      <c r="DX132" s="256"/>
      <c r="DY132" s="256"/>
      <c r="DZ132" s="256"/>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441</v>
      </c>
      <c r="W133" s="1174"/>
      <c r="X133" s="1174"/>
      <c r="Y133" s="1174"/>
      <c r="Z133" s="1175"/>
      <c r="AA133" s="1176">
        <v>8.6999999999999993</v>
      </c>
      <c r="AB133" s="1177"/>
      <c r="AC133" s="1177"/>
      <c r="AD133" s="1177"/>
      <c r="AE133" s="1178"/>
      <c r="AF133" s="1176">
        <v>7.6</v>
      </c>
      <c r="AG133" s="1177"/>
      <c r="AH133" s="1177"/>
      <c r="AI133" s="1177"/>
      <c r="AJ133" s="1178"/>
      <c r="AK133" s="1176">
        <v>7.3</v>
      </c>
      <c r="AL133" s="1177"/>
      <c r="AM133" s="1177"/>
      <c r="AN133" s="1177"/>
      <c r="AO133" s="1178"/>
      <c r="AP133" s="1123"/>
      <c r="AQ133" s="1124"/>
      <c r="AR133" s="1124"/>
      <c r="AS133" s="1124"/>
      <c r="AT133" s="1179"/>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6"/>
      <c r="DQ133" s="256"/>
      <c r="DR133" s="256"/>
      <c r="DS133" s="256"/>
      <c r="DT133" s="256"/>
      <c r="DU133" s="256"/>
      <c r="DV133" s="256"/>
      <c r="DW133" s="256"/>
      <c r="DX133" s="256"/>
      <c r="DY133" s="256"/>
      <c r="DZ133" s="256"/>
    </row>
    <row r="134" spans="1:131" s="248"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6"/>
      <c r="DQ134" s="256"/>
      <c r="DR134" s="256"/>
      <c r="DS134" s="256"/>
      <c r="DT134" s="256"/>
      <c r="DU134" s="256"/>
      <c r="DV134" s="256"/>
      <c r="DW134" s="256"/>
      <c r="DX134" s="256"/>
      <c r="DY134" s="256"/>
      <c r="DZ134" s="256"/>
      <c r="EA134" s="247"/>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uXlxZLgdrQDa+EorXZ0vKOTjVWnZ6M+hzUXu1xlwf0Nl/GM8A2tI53wn1j4VSMybfHfHbkpPimJRWQPOnJ26NA==" saltValue="8zKPwPI4frTUhAj+jVYj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584</v>
      </c>
    </row>
    <row r="98" spans="24:120" hidden="1" x14ac:dyDescent="0.15">
      <c r="CS98" s="286"/>
      <c r="CX98" s="286"/>
      <c r="DC98" s="286"/>
      <c r="DH98" s="286"/>
    </row>
    <row r="99" spans="24:120" hidden="1" x14ac:dyDescent="0.15">
      <c r="CS99" s="286"/>
      <c r="CX99" s="286"/>
      <c r="DC99" s="286"/>
      <c r="DH99" s="286"/>
    </row>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sheetData>
  <sheetProtection algorithmName="SHA-512" hashValue="ojCdahzhXeaubwNfSI8sbmCf8x49MrF3+JUp7qJKisrFiJHZqWQRMygmZGNaaTxmwuq+e/BRxJmQoyrCcd2GDg==" saltValue="o0CX6YuqJrvB2UC1NrsB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2zhjTzgloAHCJsbFIhDxwHPp/cljSLZVHkpVjaXYRsagDKbjU1Vit0XDB/sMarJXbViH+u3A1i3Mzqoy+tMJQ==" saltValue="U64H7ByuVcg3tUT9Sj5o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442</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443</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14" t="s">
        <v>444</v>
      </c>
      <c r="AP7" s="299"/>
      <c r="AQ7" s="300" t="s">
        <v>445</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15"/>
      <c r="AP8" s="305" t="s">
        <v>446</v>
      </c>
      <c r="AQ8" s="306" t="s">
        <v>447</v>
      </c>
      <c r="AR8" s="307" t="s">
        <v>448</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16" t="s">
        <v>449</v>
      </c>
      <c r="AL9" s="1217"/>
      <c r="AM9" s="1217"/>
      <c r="AN9" s="1218"/>
      <c r="AO9" s="308">
        <v>3395407</v>
      </c>
      <c r="AP9" s="308">
        <v>101054</v>
      </c>
      <c r="AQ9" s="309">
        <v>90613</v>
      </c>
      <c r="AR9" s="310">
        <v>11.5</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16" t="s">
        <v>450</v>
      </c>
      <c r="AL10" s="1217"/>
      <c r="AM10" s="1217"/>
      <c r="AN10" s="1218"/>
      <c r="AO10" s="311">
        <v>276155</v>
      </c>
      <c r="AP10" s="311">
        <v>8219</v>
      </c>
      <c r="AQ10" s="312">
        <v>7525</v>
      </c>
      <c r="AR10" s="313">
        <v>9.1999999999999993</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16" t="s">
        <v>451</v>
      </c>
      <c r="AL11" s="1217"/>
      <c r="AM11" s="1217"/>
      <c r="AN11" s="1218"/>
      <c r="AO11" s="311">
        <v>12591</v>
      </c>
      <c r="AP11" s="311">
        <v>375</v>
      </c>
      <c r="AQ11" s="312">
        <v>9582</v>
      </c>
      <c r="AR11" s="313">
        <v>-96.1</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16" t="s">
        <v>452</v>
      </c>
      <c r="AL12" s="1217"/>
      <c r="AM12" s="1217"/>
      <c r="AN12" s="1218"/>
      <c r="AO12" s="311">
        <v>44521</v>
      </c>
      <c r="AP12" s="311">
        <v>1325</v>
      </c>
      <c r="AQ12" s="312">
        <v>1356</v>
      </c>
      <c r="AR12" s="313">
        <v>-2.2999999999999998</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16" t="s">
        <v>453</v>
      </c>
      <c r="AL13" s="1217"/>
      <c r="AM13" s="1217"/>
      <c r="AN13" s="1218"/>
      <c r="AO13" s="311" t="s">
        <v>454</v>
      </c>
      <c r="AP13" s="311" t="s">
        <v>454</v>
      </c>
      <c r="AQ13" s="312">
        <v>2</v>
      </c>
      <c r="AR13" s="313" t="s">
        <v>454</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16" t="s">
        <v>455</v>
      </c>
      <c r="AL14" s="1217"/>
      <c r="AM14" s="1217"/>
      <c r="AN14" s="1218"/>
      <c r="AO14" s="311">
        <v>120367</v>
      </c>
      <c r="AP14" s="311">
        <v>3582</v>
      </c>
      <c r="AQ14" s="312">
        <v>4182</v>
      </c>
      <c r="AR14" s="313">
        <v>-14.3</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16" t="s">
        <v>456</v>
      </c>
      <c r="AL15" s="1217"/>
      <c r="AM15" s="1217"/>
      <c r="AN15" s="1218"/>
      <c r="AO15" s="311">
        <v>132142</v>
      </c>
      <c r="AP15" s="311">
        <v>3933</v>
      </c>
      <c r="AQ15" s="312">
        <v>2331</v>
      </c>
      <c r="AR15" s="313">
        <v>68.7</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19" t="s">
        <v>457</v>
      </c>
      <c r="AL16" s="1220"/>
      <c r="AM16" s="1220"/>
      <c r="AN16" s="1221"/>
      <c r="AO16" s="311">
        <v>-305555</v>
      </c>
      <c r="AP16" s="311">
        <v>-9094</v>
      </c>
      <c r="AQ16" s="312">
        <v>-8270</v>
      </c>
      <c r="AR16" s="313">
        <v>10</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19" t="s">
        <v>186</v>
      </c>
      <c r="AL17" s="1220"/>
      <c r="AM17" s="1220"/>
      <c r="AN17" s="1221"/>
      <c r="AO17" s="311">
        <v>3675628</v>
      </c>
      <c r="AP17" s="311">
        <v>109394</v>
      </c>
      <c r="AQ17" s="312">
        <v>107322</v>
      </c>
      <c r="AR17" s="313">
        <v>1.9</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458</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459</v>
      </c>
      <c r="AP20" s="319" t="s">
        <v>460</v>
      </c>
      <c r="AQ20" s="320" t="s">
        <v>461</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11" t="s">
        <v>462</v>
      </c>
      <c r="AL21" s="1212"/>
      <c r="AM21" s="1212"/>
      <c r="AN21" s="1213"/>
      <c r="AO21" s="323">
        <v>11.99</v>
      </c>
      <c r="AP21" s="324">
        <v>10.18</v>
      </c>
      <c r="AQ21" s="325">
        <v>1.81</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11" t="s">
        <v>463</v>
      </c>
      <c r="AL22" s="1212"/>
      <c r="AM22" s="1212"/>
      <c r="AN22" s="1213"/>
      <c r="AO22" s="328">
        <v>96.4</v>
      </c>
      <c r="AP22" s="329">
        <v>97.7</v>
      </c>
      <c r="AQ22" s="330">
        <v>-1.3</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464</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465</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466</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14" t="s">
        <v>444</v>
      </c>
      <c r="AP30" s="299"/>
      <c r="AQ30" s="300" t="s">
        <v>445</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15"/>
      <c r="AP31" s="305" t="s">
        <v>446</v>
      </c>
      <c r="AQ31" s="306" t="s">
        <v>447</v>
      </c>
      <c r="AR31" s="307" t="s">
        <v>448</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27" t="s">
        <v>467</v>
      </c>
      <c r="AL32" s="1228"/>
      <c r="AM32" s="1228"/>
      <c r="AN32" s="1229"/>
      <c r="AO32" s="338">
        <v>2649357</v>
      </c>
      <c r="AP32" s="338">
        <v>78850</v>
      </c>
      <c r="AQ32" s="339">
        <v>67619</v>
      </c>
      <c r="AR32" s="340">
        <v>16.600000000000001</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27" t="s">
        <v>468</v>
      </c>
      <c r="AL33" s="1228"/>
      <c r="AM33" s="1228"/>
      <c r="AN33" s="1229"/>
      <c r="AO33" s="338" t="s">
        <v>454</v>
      </c>
      <c r="AP33" s="338" t="s">
        <v>454</v>
      </c>
      <c r="AQ33" s="339" t="s">
        <v>454</v>
      </c>
      <c r="AR33" s="340" t="s">
        <v>454</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27" t="s">
        <v>469</v>
      </c>
      <c r="AL34" s="1228"/>
      <c r="AM34" s="1228"/>
      <c r="AN34" s="1229"/>
      <c r="AO34" s="338" t="s">
        <v>454</v>
      </c>
      <c r="AP34" s="338" t="s">
        <v>454</v>
      </c>
      <c r="AQ34" s="339">
        <v>3</v>
      </c>
      <c r="AR34" s="340" t="s">
        <v>454</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27" t="s">
        <v>470</v>
      </c>
      <c r="AL35" s="1228"/>
      <c r="AM35" s="1228"/>
      <c r="AN35" s="1229"/>
      <c r="AO35" s="338">
        <v>640621</v>
      </c>
      <c r="AP35" s="338">
        <v>19066</v>
      </c>
      <c r="AQ35" s="339">
        <v>17835</v>
      </c>
      <c r="AR35" s="340">
        <v>6.9</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27" t="s">
        <v>471</v>
      </c>
      <c r="AL36" s="1228"/>
      <c r="AM36" s="1228"/>
      <c r="AN36" s="1229"/>
      <c r="AO36" s="338" t="s">
        <v>454</v>
      </c>
      <c r="AP36" s="338" t="s">
        <v>454</v>
      </c>
      <c r="AQ36" s="339">
        <v>2401</v>
      </c>
      <c r="AR36" s="340" t="s">
        <v>454</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27" t="s">
        <v>472</v>
      </c>
      <c r="AL37" s="1228"/>
      <c r="AM37" s="1228"/>
      <c r="AN37" s="1229"/>
      <c r="AO37" s="338">
        <v>7485</v>
      </c>
      <c r="AP37" s="338">
        <v>223</v>
      </c>
      <c r="AQ37" s="339">
        <v>732</v>
      </c>
      <c r="AR37" s="340">
        <v>-69.5</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30" t="s">
        <v>473</v>
      </c>
      <c r="AL38" s="1231"/>
      <c r="AM38" s="1231"/>
      <c r="AN38" s="1232"/>
      <c r="AO38" s="341" t="s">
        <v>454</v>
      </c>
      <c r="AP38" s="341" t="s">
        <v>454</v>
      </c>
      <c r="AQ38" s="342">
        <v>5</v>
      </c>
      <c r="AR38" s="330" t="s">
        <v>454</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30" t="s">
        <v>474</v>
      </c>
      <c r="AL39" s="1231"/>
      <c r="AM39" s="1231"/>
      <c r="AN39" s="1232"/>
      <c r="AO39" s="338">
        <v>-92962</v>
      </c>
      <c r="AP39" s="338">
        <v>-2767</v>
      </c>
      <c r="AQ39" s="339">
        <v>-3806</v>
      </c>
      <c r="AR39" s="340">
        <v>-27.3</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27" t="s">
        <v>475</v>
      </c>
      <c r="AL40" s="1228"/>
      <c r="AM40" s="1228"/>
      <c r="AN40" s="1229"/>
      <c r="AO40" s="338">
        <v>-2508233</v>
      </c>
      <c r="AP40" s="338">
        <v>-74650</v>
      </c>
      <c r="AQ40" s="339">
        <v>-59049</v>
      </c>
      <c r="AR40" s="340">
        <v>26.4</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33" t="s">
        <v>299</v>
      </c>
      <c r="AL41" s="1234"/>
      <c r="AM41" s="1234"/>
      <c r="AN41" s="1235"/>
      <c r="AO41" s="338">
        <v>696268</v>
      </c>
      <c r="AP41" s="338">
        <v>20722</v>
      </c>
      <c r="AQ41" s="339">
        <v>25740</v>
      </c>
      <c r="AR41" s="340">
        <v>-19.5</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476</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477</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478</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22" t="s">
        <v>444</v>
      </c>
      <c r="AN49" s="1224" t="s">
        <v>479</v>
      </c>
      <c r="AO49" s="1225"/>
      <c r="AP49" s="1225"/>
      <c r="AQ49" s="1225"/>
      <c r="AR49" s="1226"/>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23"/>
      <c r="AN50" s="354" t="s">
        <v>480</v>
      </c>
      <c r="AO50" s="355" t="s">
        <v>481</v>
      </c>
      <c r="AP50" s="356" t="s">
        <v>482</v>
      </c>
      <c r="AQ50" s="357" t="s">
        <v>483</v>
      </c>
      <c r="AR50" s="358" t="s">
        <v>484</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485</v>
      </c>
      <c r="AL51" s="351"/>
      <c r="AM51" s="359">
        <v>3179650</v>
      </c>
      <c r="AN51" s="360">
        <v>88006</v>
      </c>
      <c r="AO51" s="361">
        <v>-17.100000000000001</v>
      </c>
      <c r="AP51" s="362">
        <v>85459</v>
      </c>
      <c r="AQ51" s="363">
        <v>-19.8</v>
      </c>
      <c r="AR51" s="364">
        <v>2.7</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486</v>
      </c>
      <c r="AM52" s="367">
        <v>2139038</v>
      </c>
      <c r="AN52" s="368">
        <v>59204</v>
      </c>
      <c r="AO52" s="369">
        <v>-5</v>
      </c>
      <c r="AP52" s="370">
        <v>44378</v>
      </c>
      <c r="AQ52" s="371">
        <v>-2.6</v>
      </c>
      <c r="AR52" s="372">
        <v>-2.4</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487</v>
      </c>
      <c r="AL53" s="351"/>
      <c r="AM53" s="359">
        <v>4048699</v>
      </c>
      <c r="AN53" s="360">
        <v>113865</v>
      </c>
      <c r="AO53" s="361">
        <v>29.4</v>
      </c>
      <c r="AP53" s="362">
        <v>83280</v>
      </c>
      <c r="AQ53" s="363">
        <v>-2.5</v>
      </c>
      <c r="AR53" s="364">
        <v>31.9</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486</v>
      </c>
      <c r="AM54" s="367">
        <v>2410507</v>
      </c>
      <c r="AN54" s="368">
        <v>67793</v>
      </c>
      <c r="AO54" s="369">
        <v>14.5</v>
      </c>
      <c r="AP54" s="370">
        <v>43123</v>
      </c>
      <c r="AQ54" s="371">
        <v>-2.8</v>
      </c>
      <c r="AR54" s="372">
        <v>17.3</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488</v>
      </c>
      <c r="AL55" s="351"/>
      <c r="AM55" s="359">
        <v>3063066</v>
      </c>
      <c r="AN55" s="360">
        <v>87785</v>
      </c>
      <c r="AO55" s="361">
        <v>-22.9</v>
      </c>
      <c r="AP55" s="362">
        <v>88968</v>
      </c>
      <c r="AQ55" s="363">
        <v>6.8</v>
      </c>
      <c r="AR55" s="364">
        <v>-29.7</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486</v>
      </c>
      <c r="AM56" s="367">
        <v>1980503</v>
      </c>
      <c r="AN56" s="368">
        <v>56759</v>
      </c>
      <c r="AO56" s="369">
        <v>-16.3</v>
      </c>
      <c r="AP56" s="370">
        <v>45482</v>
      </c>
      <c r="AQ56" s="371">
        <v>5.5</v>
      </c>
      <c r="AR56" s="372">
        <v>-21.8</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489</v>
      </c>
      <c r="AL57" s="351"/>
      <c r="AM57" s="359">
        <v>3370078</v>
      </c>
      <c r="AN57" s="360">
        <v>98239</v>
      </c>
      <c r="AO57" s="361">
        <v>11.9</v>
      </c>
      <c r="AP57" s="362">
        <v>85173</v>
      </c>
      <c r="AQ57" s="363">
        <v>-4.3</v>
      </c>
      <c r="AR57" s="364">
        <v>16.2</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486</v>
      </c>
      <c r="AM58" s="367">
        <v>1832416</v>
      </c>
      <c r="AN58" s="368">
        <v>53415</v>
      </c>
      <c r="AO58" s="369">
        <v>-5.9</v>
      </c>
      <c r="AP58" s="370">
        <v>43913</v>
      </c>
      <c r="AQ58" s="371">
        <v>-3.4</v>
      </c>
      <c r="AR58" s="372">
        <v>-2.5</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490</v>
      </c>
      <c r="AL59" s="351"/>
      <c r="AM59" s="359">
        <v>6854131</v>
      </c>
      <c r="AN59" s="360">
        <v>203992</v>
      </c>
      <c r="AO59" s="361">
        <v>107.6</v>
      </c>
      <c r="AP59" s="362">
        <v>94081</v>
      </c>
      <c r="AQ59" s="363">
        <v>10.5</v>
      </c>
      <c r="AR59" s="364">
        <v>97.1</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486</v>
      </c>
      <c r="AM60" s="367">
        <v>3071401</v>
      </c>
      <c r="AN60" s="368">
        <v>91411</v>
      </c>
      <c r="AO60" s="369">
        <v>71.099999999999994</v>
      </c>
      <c r="AP60" s="370">
        <v>48949</v>
      </c>
      <c r="AQ60" s="371">
        <v>11.5</v>
      </c>
      <c r="AR60" s="372">
        <v>59.6</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491</v>
      </c>
      <c r="AL61" s="373"/>
      <c r="AM61" s="374">
        <v>4103125</v>
      </c>
      <c r="AN61" s="375">
        <v>118377</v>
      </c>
      <c r="AO61" s="376">
        <v>21.8</v>
      </c>
      <c r="AP61" s="377">
        <v>87392</v>
      </c>
      <c r="AQ61" s="378">
        <v>-1.9</v>
      </c>
      <c r="AR61" s="364">
        <v>23.7</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486</v>
      </c>
      <c r="AM62" s="367">
        <v>2286773</v>
      </c>
      <c r="AN62" s="368">
        <v>65716</v>
      </c>
      <c r="AO62" s="369">
        <v>11.7</v>
      </c>
      <c r="AP62" s="370">
        <v>45169</v>
      </c>
      <c r="AQ62" s="371">
        <v>1.6</v>
      </c>
      <c r="AR62" s="372">
        <v>10.1</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Vg2icnXxnsX3+NzX1zKKKbguxt4QOV221lLlRG/+zZpTiYmFpOmJleWyXeYHlDzfjHWVuzriFf1nqcdfINTt6Q==" saltValue="7IJyc+iDQTX7hojR8DKX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585</v>
      </c>
    </row>
    <row r="120" spans="125:125" ht="13.5" hidden="1" customHeight="1" x14ac:dyDescent="0.15"/>
    <row r="121" spans="125:125" ht="13.5" hidden="1" customHeight="1" x14ac:dyDescent="0.15">
      <c r="DU121" s="286"/>
    </row>
  </sheetData>
  <sheetProtection algorithmName="SHA-512" hashValue="sk6xq5WQo+Lj/W0YXu3oC9hbHIy6cMuNBR72OCVTEipEb7bC0v9QdRQ2YalTjvwpprKH6HRbGpirHCXWH9GZQw==" saltValue="WWlKLMfR5tULU73t9mTi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493</v>
      </c>
    </row>
  </sheetData>
  <sheetProtection algorithmName="SHA-512" hashValue="inm13jTHz+tSatLhAG2FNn2j6lqn8yrlob9m+3kYrB5jmClBHb7VVshs8PlyJnkP649SXQ1WPVtSOpYcYfrfrQ==" saltValue="8eevPiH6TTEyZVfOojOS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494</v>
      </c>
      <c r="G46" s="8" t="s">
        <v>495</v>
      </c>
      <c r="H46" s="8" t="s">
        <v>496</v>
      </c>
      <c r="I46" s="8" t="s">
        <v>497</v>
      </c>
      <c r="J46" s="9" t="s">
        <v>498</v>
      </c>
    </row>
    <row r="47" spans="2:10" ht="57.75" customHeight="1" x14ac:dyDescent="0.15">
      <c r="B47" s="10"/>
      <c r="C47" s="1236" t="s">
        <v>3</v>
      </c>
      <c r="D47" s="1236"/>
      <c r="E47" s="1237"/>
      <c r="F47" s="11">
        <v>15.71</v>
      </c>
      <c r="G47" s="12">
        <v>16.28</v>
      </c>
      <c r="H47" s="12">
        <v>15.7</v>
      </c>
      <c r="I47" s="12">
        <v>18.53</v>
      </c>
      <c r="J47" s="13">
        <v>18.670000000000002</v>
      </c>
    </row>
    <row r="48" spans="2:10" ht="57.75" customHeight="1" x14ac:dyDescent="0.15">
      <c r="B48" s="14"/>
      <c r="C48" s="1238" t="s">
        <v>4</v>
      </c>
      <c r="D48" s="1238"/>
      <c r="E48" s="1239"/>
      <c r="F48" s="15">
        <v>5.09</v>
      </c>
      <c r="G48" s="16">
        <v>4.5199999999999996</v>
      </c>
      <c r="H48" s="16">
        <v>5.0199999999999996</v>
      </c>
      <c r="I48" s="16">
        <v>5.27</v>
      </c>
      <c r="J48" s="17">
        <v>5.7</v>
      </c>
    </row>
    <row r="49" spans="2:10" ht="57.75" customHeight="1" thickBot="1" x14ac:dyDescent="0.2">
      <c r="B49" s="18"/>
      <c r="C49" s="1240" t="s">
        <v>5</v>
      </c>
      <c r="D49" s="1240"/>
      <c r="E49" s="1241"/>
      <c r="F49" s="19">
        <v>2.4500000000000002</v>
      </c>
      <c r="G49" s="20" t="s">
        <v>499</v>
      </c>
      <c r="H49" s="20">
        <v>0.12</v>
      </c>
      <c r="I49" s="20">
        <v>2.73</v>
      </c>
      <c r="J49" s="21">
        <v>0.02</v>
      </c>
    </row>
    <row r="50" spans="2:10" ht="13.5" customHeight="1" x14ac:dyDescent="0.15"/>
  </sheetData>
  <sheetProtection algorithmName="SHA-512" hashValue="j8PNaHaP4n2Ec6yvUy56kqnTOkpBYAMp+s70+odnUppDWDNlgWUgsBTN80fQu09xIkSgYQDDdE6ONo7N3o6vfQ==" saltValue="FU4K/YS9mLpxbDm/Jn2V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2021-03-08T07:49:10Z</cp:lastPrinted>
  <dcterms:created xsi:type="dcterms:W3CDTF">2021-02-05T04:03:59Z</dcterms:created>
  <dcterms:modified xsi:type="dcterms:W3CDTF">2021-10-03T23:58:16Z</dcterms:modified>
</cp:coreProperties>
</file>