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財政課\§【財政状況資料集】 352161 山陽小野田市\３０年度\06_作業用（２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<sst xmlns="http://schemas.openxmlformats.org/spreadsheetml/2006/main" count="1091" uniqueCount="626">
  <si>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</si>
  <si>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</si>
  <si>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</si>
  <si>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</si>
  <si>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</si>
  <si>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</si>
  <si>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</si>
  <si>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</si>
  <si>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</si>
  <si>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</si>
  <si>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</si>
  <si>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</si>
  <si>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</si>
  <si>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</si>
  <si>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</si>
  <si>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</si>
  <si>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</si>
  <si>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</si>
  <si>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</si>
  <si>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</si>
  <si>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</si>
  <si>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</si>
  <si>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</si>
  <si>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</si>
  <si>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</si>
  <si>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</si>
  <si>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</si>
  <si>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</si>
  <si>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</si>
  <si>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</si>
  <si>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</si>
  <si>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</si>
  <si>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</si>
  <si>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</si>
  <si>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</si>
  <si>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</si>
  <si>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</si>
  <si>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</si>
  <si>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</si>
  <si>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</si>
  <si>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</si>
  <si>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</si>
  <si>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</si>
  <si>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</si>
  <si>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</si>
  <si>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</si>
  <si>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</si>
  <si>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</si>
  <si>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</si>
  <si>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</si>
  <si>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</si>
  <si>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</si>
  <si>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</si>
  <si>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</si>
  <si>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</si>
  <si>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</si>
  <si>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</si>
  <si>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</si>
  <si>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</si>
  <si>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</si>
  <si>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</si>
  <si>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</si>
  <si>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</si>
  <si>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</si>
  <si>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</si>
  <si>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</si>
  <si>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</si>
  <si>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</si>
  <si>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</si>
  <si>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</si>
  <si>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</si>
  <si>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</si>
  <si>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</si>
  <si>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</si>
  <si>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</si>
  <si>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</si>
  <si>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</si>
  <si>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</si>
  <si>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</si>
  <si>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</si>
  <si>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</si>
  <si>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</si>
  <si>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</si>
  <si>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</si>
  <si>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</si>
  <si>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</si>
  <si>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</si>
  <si>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</si>
  <si>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</si>
  <si>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</si>
  <si>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</si>
  <si>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</si>
  <si>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</si>
  <si>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</si>
  <si>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</si>
  <si>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</si>
  <si>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</si>
  <si>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</si>
  <si>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山陽小野田市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</si>
  <si>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</si>
  <si>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</si>
  <si>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</si>
  <si>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</si>
  <si>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</si>
  <si>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</si>
  <si>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</si>
  <si>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</si>
  <si>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</si>
  <si>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</si>
  <si>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</si>
  <si>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</si>
  <si>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</si>
  <si>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</si>
  <si>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</si>
  <si>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</si>
  <si>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</si>
  <si>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</si>
  <si>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</si>
  <si>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</si>
  <si>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</si>
  <si>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</si>
  <si>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</si>
  <si>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</si>
  <si>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</si>
  <si>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</si>
  <si>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</si>
  <si>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</si>
  <si>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</si>
  <si>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</si>
  <si>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</si>
  <si>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</si>
  <si>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</si>
  <si>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</si>
  <si>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</si>
  <si>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</si>
  <si>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</si>
  <si>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</si>
  <si>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</si>
  <si>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</si>
  <si>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</si>
  <si>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</si>
  <si>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</si>
  <si>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</si>
  <si>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</si>
  <si>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</si>
  <si>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</si>
  <si>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</si>
  <si>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</si>
  <si>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</si>
  <si>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</si>
  <si>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</si>
  <si>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</si>
  <si>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</si>
  <si>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</si>
  <si>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</si>
  <si>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-0.8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</si>
  <si>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</si>
  <si>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</si>
  <si>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</si>
  <si>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</si>
  <si>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</si>
  <si>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</si>
  <si>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</si>
  <si>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</si>
  <si>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</si>
  <si>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</si>
  <si>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</si>
  <si>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</si>
  <si>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</si>
  <si>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</si>
  <si>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</si>
  <si>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</si>
  <si>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</si>
  <si>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</si>
  <si>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</si>
  <si>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</si>
  <si>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</si>
  <si>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</si>
  <si>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</si>
  <si>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</si>
  <si>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</si>
  <si>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</si>
  <si>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</si>
  <si>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</si>
  <si>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</si>
  <si>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</si>
  <si>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</si>
  <si>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</si>
  <si>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</si>
  <si>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</si>
  <si>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</si>
  <si>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</si>
  <si>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</si>
  <si>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</si>
  <si>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</si>
  <si>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</si>
  <si>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</si>
  <si>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</si>
  <si>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</si>
  <si>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</si>
  <si>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</si>
  <si>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</si>
  <si>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</si>
  <si>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</si>
  <si>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</si>
  <si>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</si>
  <si>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</si>
  <si>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</si>
  <si>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</si>
  <si>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</si>
  <si>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</si>
  <si>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</si>
  <si>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山口県山陽小野田市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</si>
  <si>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</si>
  <si>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</si>
  <si>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</si>
  <si>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</si>
  <si>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</si>
  <si>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</si>
  <si>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</si>
  <si>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</si>
  <si>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</si>
  <si>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</si>
  <si>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</si>
  <si>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</si>
  <si>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</si>
  <si>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</si>
  <si>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</si>
  <si>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</si>
  <si>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</si>
  <si>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</si>
  <si>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</si>
  <si>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</si>
  <si>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</si>
  <si>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</si>
  <si>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</si>
  <si>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</si>
  <si>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</si>
  <si>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</si>
  <si>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</si>
  <si>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</si>
  <si>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</si>
  <si>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</si>
  <si>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</si>
  <si>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</si>
  <si>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</si>
  <si>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</si>
  <si>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</si>
  <si>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</si>
  <si>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</si>
  <si>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</si>
  <si>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</si>
  <si>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</si>
  <si>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</si>
  <si>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</si>
  <si>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</si>
  <si>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</si>
  <si>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</si>
  <si>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</si>
  <si>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</si>
  <si>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</si>
  <si>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</si>
  <si>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</si>
  <si>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</si>
  <si>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</si>
  <si>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</si>
  <si>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</si>
  <si>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</si>
  <si>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</si>
  <si>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</si>
  <si>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</si>
  <si>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</si>
  <si>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</si>
  <si>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</si>
  <si>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</si>
  <si>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</si>
  <si>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</si>
  <si>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</si>
  <si>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</si>
  <si>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</si>
  <si>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</si>
  <si>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</si>
  <si>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</si>
  <si>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</si>
  <si>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</si>
  <si>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</si>
  <si>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</si>
  <si>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</si>
  <si>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</si>
  <si>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</si>
  <si>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</si>
  <si>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</si>
  <si>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</si>
  <si>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</si>
  <si>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</si>
  <si>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</si>
  <si>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</si>
  <si>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</si>
  <si>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</si>
  <si>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</si>
  <si>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</si>
  <si>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</si>
  <si>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</si>
  <si>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</si>
  <si>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</si>
  <si>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</si>
  <si>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</si>
  <si>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</si>
  <si>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</si>
  <si>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</si>
  <si>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</si>
  <si>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</si>
  <si>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</si>
  <si>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</si>
  <si>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</si>
  <si>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</si>
  <si>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</si>
  <si>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</si>
  <si>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</si>
  <si>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</si>
  <si>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</si>
  <si>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</si>
  <si>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</si>
  <si>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</si>
  <si>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</si>
  <si>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</si>
  <si>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</si>
  <si>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</si>
  <si>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</si>
  <si>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</si>
  <si>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</si>
  <si>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</si>
  <si>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</si>
  <si>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</si>
  <si>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</si>
  <si>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</si>
  <si>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</si>
  <si>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</si>
  <si>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</si>
  <si>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</si>
  <si>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</si>
  <si>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</si>
  <si>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</si>
  <si>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</si>
  <si>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</si>
  <si>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</si>
  <si>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</si>
  <si>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</si>
  <si>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</si>
  <si>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</si>
  <si>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</si>
  <si>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</si>
  <si>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</si>
  <si>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</si>
  <si>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</si>
  <si>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</si>
  <si>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</si>
  <si>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</si>
  <si>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</si>
  <si>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</si>
  <si>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</si>
  <si>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</si>
  <si>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</si>
  <si>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山口県山陽小野田市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</si>
  <si>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</si>
  <si>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</si>
  <si>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</si>
  <si>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</si>
  <si>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</si>
  <si>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</si>
  <si>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</si>
  <si>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</si>
  <si>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</si>
  <si>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</si>
  <si>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</si>
  <si>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</si>
  <si>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</si>
  <si>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</si>
  <si>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</si>
  <si>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</si>
  <si>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</si>
  <si>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</si>
  <si>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</si>
  <si>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</si>
  <si>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</si>
  <si>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</si>
  <si>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</si>
  <si>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</si>
  <si>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</si>
  <si>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</si>
  <si>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</si>
  <si>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</si>
  <si>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</si>
  <si>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</si>
  <si>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</si>
  <si>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</si>
  <si>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</si>
  <si>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</si>
  <si>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</si>
  <si>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</si>
  <si>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</si>
  <si>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</si>
  <si>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小型自動車競走事業特別会計</t>
    <phoneticPr fontId="5"/>
  </si>
  <si>
    <t>水道事業会計</t>
    <phoneticPr fontId="5"/>
  </si>
  <si>
    <t>法適用企業</t>
    <phoneticPr fontId="5"/>
  </si>
  <si>
    <t>工業用水道事業会計</t>
    <phoneticPr fontId="5"/>
  </si>
  <si>
    <t>病院事業会計</t>
    <phoneticPr fontId="5"/>
  </si>
  <si>
    <t>法適用企業</t>
    <phoneticPr fontId="5"/>
  </si>
  <si>
    <t>地方卸売市場事業特別会計</t>
    <phoneticPr fontId="5"/>
  </si>
  <si>
    <t>法非適用企業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</si>
  <si>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</si>
  <si>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</si>
  <si>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</si>
  <si>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</si>
  <si>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</si>
  <si>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</si>
  <si>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</si>
  <si>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</si>
  <si>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</si>
  <si>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</si>
  <si>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</si>
  <si>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</si>
  <si>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</si>
  <si>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</si>
  <si>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</si>
  <si>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</si>
  <si>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</si>
  <si>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</si>
  <si>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</si>
  <si>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</si>
  <si>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</si>
  <si>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</si>
  <si>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</si>
  <si>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</si>
  <si>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</si>
  <si>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</si>
  <si>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</si>
  <si>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</si>
  <si>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</si>
  <si>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</si>
  <si>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</si>
  <si>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</si>
  <si>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</si>
  <si>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</si>
  <si>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</si>
  <si>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</si>
  <si>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</si>
  <si>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</si>
  <si>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</si>
  <si>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</si>
  <si>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</si>
  <si>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</si>
  <si>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</si>
  <si>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</si>
  <si>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</si>
  <si>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</si>
  <si>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</si>
  <si>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</si>
  <si>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</si>
  <si>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</si>
  <si>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</si>
  <si>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</si>
  <si>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</si>
  <si>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</si>
  <si>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</si>
  <si>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</si>
  <si>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</si>
  <si>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</si>
  <si>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</si>
  <si>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</si>
  <si>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</si>
  <si>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</si>
  <si>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</si>
  <si>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</si>
  <si>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</si>
  <si>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</si>
  <si>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</si>
  <si>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</si>
  <si>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</si>
  <si>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</si>
  <si>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</si>
  <si>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</si>
  <si>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</si>
  <si>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</si>
  <si>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</si>
  <si>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</si>
  <si>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</si>
  <si>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</si>
  <si>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</si>
  <si>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</si>
  <si>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</si>
  <si>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</si>
  <si>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</si>
  <si>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</si>
  <si>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</si>
  <si>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</si>
  <si>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</si>
  <si>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</si>
  <si>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</si>
  <si>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</si>
  <si>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</si>
  <si>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</si>
  <si>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</si>
  <si>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</si>
  <si>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</si>
  <si>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</si>
  <si>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</si>
  <si>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</si>
  <si>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</si>
  <si>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</si>
  <si>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</si>
  <si>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</si>
  <si>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</si>
  <si>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</si>
  <si>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</si>
  <si>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</si>
  <si>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</si>
  <si>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</si>
  <si>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</si>
  <si>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</si>
  <si>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</si>
  <si>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</si>
  <si>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</si>
  <si>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</si>
  <si>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</si>
  <si>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</si>
  <si>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</si>
  <si>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</si>
  <si>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</si>
  <si>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</si>
  <si>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</si>
  <si>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</si>
  <si>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</si>
  <si>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</si>
  <si>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</si>
  <si>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</si>
  <si>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</si>
  <si>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</si>
  <si>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</si>
  <si>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</si>
  <si>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</si>
  <si>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</si>
  <si>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</si>
  <si>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</si>
  <si>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</si>
  <si>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</si>
  <si>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</si>
  <si>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</si>
  <si>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</si>
  <si>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</si>
  <si>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</si>
  <si>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</si>
  <si>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</si>
  <si>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</si>
  <si>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</si>
  <si>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</si>
  <si>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</si>
  <si>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</si>
  <si>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</si>
  <si>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</si>
  <si>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</si>
  <si>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</si>
  <si>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</si>
  <si>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</si>
  <si>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</si>
  <si>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</si>
  <si>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</si>
  <si>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</si>
  <si>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3.61</t>
  </si>
  <si>
    <t>小型自動車競走事業特別会計</t>
  </si>
  <si>
    <t>▲ 4.61</t>
  </si>
  <si>
    <t>▲ 5.84</t>
  </si>
  <si>
    <t>▲ 6.28</t>
  </si>
  <si>
    <t>▲ 7.33</t>
  </si>
  <si>
    <t>▲ 7.18</t>
  </si>
  <si>
    <t>水道事業会計</t>
  </si>
  <si>
    <t>一般会計</t>
  </si>
  <si>
    <t>工業用水道事業会計</t>
  </si>
  <si>
    <t>介護保険特別会計</t>
  </si>
  <si>
    <t>国民健康保険特別会計</t>
  </si>
  <si>
    <t>病院事業会計</t>
  </si>
  <si>
    <t>▲ 1.01</t>
  </si>
  <si>
    <t>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</si>
  <si>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</si>
  <si>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</si>
  <si>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</si>
  <si>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</si>
  <si>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</si>
  <si>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</si>
  <si>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</si>
  <si>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</si>
  <si>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宇部・山陽小野田消防組合（一般会計）</t>
  </si>
  <si>
    <t>山口県市町総合事務組合（一般会計）</t>
  </si>
  <si>
    <t>山口県市町総合事務組合（退職手当特別会計）</t>
  </si>
  <si>
    <t>山口県市町総合事務組合（消防団員補償等特別会計）</t>
  </si>
  <si>
    <t>山口県市町総合事務組合（非常勤職員公務災害補償特別会計）</t>
  </si>
  <si>
    <t>山口県市町総合事務組合（山口県市町公平委員会特別会計）</t>
  </si>
  <si>
    <t>山口県市町総合事務組合（交通災害共済特別会計）</t>
  </si>
  <si>
    <t>山口県市町総合事務組合（山口県自治会館管理特別会計）</t>
  </si>
  <si>
    <t>山口県後期高齢者医療広域連合（一般会計）</t>
  </si>
  <si>
    <t>山口県後期高齢者医療広域連合（後期高齢者医療特別会計）</t>
  </si>
  <si>
    <t>小野田中央青果</t>
  </si>
  <si>
    <t>山陽小野田市土地開発公社</t>
  </si>
  <si>
    <t>公立大学法人山陽小野田市立山口東京理科大学</t>
  </si>
  <si>
    <t>○</t>
  </si>
  <si>
    <t>-</t>
    <phoneticPr fontId="2"/>
  </si>
  <si>
    <t>-</t>
    <phoneticPr fontId="2"/>
  </si>
  <si>
    <t>まちづくり魅力基金</t>
  </si>
  <si>
    <t>公立大学法人運営基金</t>
  </si>
  <si>
    <t>退職手当基金</t>
  </si>
  <si>
    <t>教育文化振興基金</t>
  </si>
  <si>
    <t>ふるさと支援基金</t>
    <rPh sb="4" eb="6">
      <t>シエン</t>
    </rPh>
    <rPh sb="6" eb="8">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</si>
  <si>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</si>
  <si>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</si>
  <si>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</si>
  <si>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</si>
  <si>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</si>
  <si>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</si>
  <si>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</si>
  <si>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</si>
  <si>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</si>
  <si>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</si>
  <si>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</si>
  <si>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</si>
  <si>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実質公債費比率及び将来負担比率は、事業の選択と集中の観点から普通建設事業の実施を抑制し、また、交付税算入率を考慮した地方債の発行等により、数値の改善に努めてきたが、類似団体との比較においては、依然として高い水準となっている。
　平成30年度決算に基づく比率は、前年度との比較では、実質公債費比率において、既往債の一部償還終了に伴う元利償還額の減少等により比率が低下したものの、将来負担比率おいて、地方債の現在高の増加等により比率が上昇した。
　合併特例債活用期限を迎えるものの、引き続き、大型普通建設事業の実施が計画され、公債費や地方債の現在高の増加が予測されるため、公債費負担の適正化に努める。</t>
    <rPh sb="1" eb="3">
      <t>ジッシツ</t>
    </rPh>
    <rPh sb="3" eb="6">
      <t>コウサイヒ</t>
    </rPh>
    <rPh sb="6" eb="8">
      <t>ヒリツ</t>
    </rPh>
    <rPh sb="8" eb="9">
      <t>オヨ</t>
    </rPh>
    <rPh sb="10" eb="12">
      <t>ショウライ</t>
    </rPh>
    <rPh sb="12" eb="14">
      <t>フタン</t>
    </rPh>
    <rPh sb="14" eb="16">
      <t>ヒリツ</t>
    </rPh>
    <rPh sb="18" eb="20">
      <t>ジギョウ</t>
    </rPh>
    <rPh sb="21" eb="23">
      <t>センタク</t>
    </rPh>
    <rPh sb="24" eb="26">
      <t>シュウチュウ</t>
    </rPh>
    <rPh sb="27" eb="29">
      <t>カンテン</t>
    </rPh>
    <rPh sb="31" eb="33">
      <t>フツウ</t>
    </rPh>
    <rPh sb="33" eb="35">
      <t>ケンセツ</t>
    </rPh>
    <rPh sb="35" eb="37">
      <t>ジギョウ</t>
    </rPh>
    <rPh sb="38" eb="40">
      <t>ジッシ</t>
    </rPh>
    <rPh sb="41" eb="43">
      <t>ヨクセイ</t>
    </rPh>
    <rPh sb="48" eb="51">
      <t>コウフゼイ</t>
    </rPh>
    <rPh sb="51" eb="53">
      <t>サンニュウ</t>
    </rPh>
    <rPh sb="53" eb="54">
      <t>リツ</t>
    </rPh>
    <rPh sb="55" eb="57">
      <t>コウリョ</t>
    </rPh>
    <rPh sb="59" eb="62">
      <t>チホウサイ</t>
    </rPh>
    <rPh sb="63" eb="65">
      <t>ハッコウ</t>
    </rPh>
    <rPh sb="65" eb="66">
      <t>トウ</t>
    </rPh>
    <rPh sb="70" eb="72">
      <t>スウチ</t>
    </rPh>
    <rPh sb="73" eb="75">
      <t>カイゼン</t>
    </rPh>
    <rPh sb="76" eb="77">
      <t>ツト</t>
    </rPh>
    <rPh sb="83" eb="85">
      <t>ルイジ</t>
    </rPh>
    <rPh sb="85" eb="87">
      <t>ダンタイ</t>
    </rPh>
    <rPh sb="89" eb="91">
      <t>ヒカク</t>
    </rPh>
    <rPh sb="97" eb="99">
      <t>イゼン</t>
    </rPh>
    <rPh sb="102" eb="103">
      <t>タカ</t>
    </rPh>
    <rPh sb="104" eb="106">
      <t>スイジュン</t>
    </rPh>
    <rPh sb="115" eb="117">
      <t>ヘイセイ</t>
    </rPh>
    <rPh sb="119" eb="121">
      <t>ネンド</t>
    </rPh>
    <rPh sb="121" eb="123">
      <t>ケッサン</t>
    </rPh>
    <rPh sb="124" eb="125">
      <t>モト</t>
    </rPh>
    <rPh sb="127" eb="129">
      <t>ヒリツ</t>
    </rPh>
    <rPh sb="131" eb="134">
      <t>ゼンネンド</t>
    </rPh>
    <rPh sb="136" eb="138">
      <t>ヒカク</t>
    </rPh>
    <rPh sb="141" eb="143">
      <t>ジッシツ</t>
    </rPh>
    <rPh sb="143" eb="146">
      <t>コウサイヒ</t>
    </rPh>
    <rPh sb="146" eb="148">
      <t>ヒリツ</t>
    </rPh>
    <rPh sb="153" eb="155">
      <t>キオウ</t>
    </rPh>
    <rPh sb="155" eb="156">
      <t>サイ</t>
    </rPh>
    <rPh sb="157" eb="159">
      <t>イチブ</t>
    </rPh>
    <rPh sb="159" eb="161">
      <t>ショウカン</t>
    </rPh>
    <rPh sb="161" eb="163">
      <t>シュウリョウ</t>
    </rPh>
    <rPh sb="164" eb="165">
      <t>トモナ</t>
    </rPh>
    <rPh sb="166" eb="168">
      <t>ガンリ</t>
    </rPh>
    <rPh sb="168" eb="170">
      <t>ショウカン</t>
    </rPh>
    <rPh sb="170" eb="171">
      <t>ガク</t>
    </rPh>
    <rPh sb="172" eb="174">
      <t>ゲンショウ</t>
    </rPh>
    <rPh sb="174" eb="175">
      <t>トウ</t>
    </rPh>
    <rPh sb="178" eb="180">
      <t>ヒリツ</t>
    </rPh>
    <rPh sb="181" eb="183">
      <t>テイカ</t>
    </rPh>
    <rPh sb="189" eb="191">
      <t>ショウライ</t>
    </rPh>
    <rPh sb="191" eb="193">
      <t>フタン</t>
    </rPh>
    <rPh sb="193" eb="195">
      <t>ヒリツ</t>
    </rPh>
    <rPh sb="199" eb="202">
      <t>チホウサイ</t>
    </rPh>
    <rPh sb="203" eb="205">
      <t>ゲンザイ</t>
    </rPh>
    <rPh sb="205" eb="206">
      <t>ダカ</t>
    </rPh>
    <rPh sb="207" eb="209">
      <t>ゾウカ</t>
    </rPh>
    <rPh sb="209" eb="210">
      <t>トウ</t>
    </rPh>
    <rPh sb="213" eb="215">
      <t>ヒリツ</t>
    </rPh>
    <rPh sb="216" eb="218">
      <t>ジョウショウ</t>
    </rPh>
    <rPh sb="223" eb="225">
      <t>ガッペイ</t>
    </rPh>
    <rPh sb="225" eb="227">
      <t>トクレイ</t>
    </rPh>
    <rPh sb="227" eb="228">
      <t>サイ</t>
    </rPh>
    <rPh sb="228" eb="230">
      <t>カツヨウ</t>
    </rPh>
    <rPh sb="230" eb="232">
      <t>キゲン</t>
    </rPh>
    <rPh sb="233" eb="234">
      <t>ムカ</t>
    </rPh>
    <rPh sb="240" eb="241">
      <t>ヒ</t>
    </rPh>
    <rPh sb="242" eb="243">
      <t>ツヅ</t>
    </rPh>
    <rPh sb="245" eb="247">
      <t>オオガタ</t>
    </rPh>
    <rPh sb="247" eb="249">
      <t>フツウ</t>
    </rPh>
    <rPh sb="249" eb="251">
      <t>ケンセツ</t>
    </rPh>
    <rPh sb="251" eb="253">
      <t>ジギョウ</t>
    </rPh>
    <rPh sb="254" eb="256">
      <t>ジッシ</t>
    </rPh>
    <rPh sb="257" eb="259">
      <t>ケイカク</t>
    </rPh>
    <rPh sb="262" eb="265">
      <t>コウサイヒ</t>
    </rPh>
    <rPh sb="266" eb="269">
      <t>チホウサイ</t>
    </rPh>
    <rPh sb="270" eb="272">
      <t>ゲンザイ</t>
    </rPh>
    <rPh sb="272" eb="273">
      <t>ダカ</t>
    </rPh>
    <rPh sb="274" eb="276">
      <t>ゾウカ</t>
    </rPh>
    <rPh sb="277" eb="279">
      <t>ヨソク</t>
    </rPh>
    <rPh sb="285" eb="288">
      <t>コウサイヒ</t>
    </rPh>
    <rPh sb="288" eb="290">
      <t>フタン</t>
    </rPh>
    <rPh sb="291" eb="294">
      <t>テキセイカ</t>
    </rPh>
    <rPh sb="295" eb="296">
      <t>ツト</t>
    </rPh>
    <phoneticPr fontId="5"/>
  </si>
  <si>
    <t>　平成29年度における将来負担比率と有形固定資産減価償却率の推移は、将来負担比率については、昨年度から18.2ポイント上昇し、有形固定資産減価償却率についても、昨年度から1.5ポイント上昇した。類似団体との比較においては、いずれも類似団体を上回っている状況である。
　将来負担比率については、公営企業債等繰入見込額が減少したものの、地方債の現在高が増加したことなどが要因である。有形固定資産減価償却率については、有形固定資産における建設仮勘定が増加したことに加えて、減価償却累計額が増加したことなどが要因である。
　今後においても、大型の普通建設事業の実施に伴い、地方債の現在高の増加が見込まれるため、地方債発行の抑制に努めるとともに、公共施設等の適切な維持管理や長寿命化対策等に取り組む。</t>
    <rPh sb="1" eb="3">
      <t>ヘイセイ</t>
    </rPh>
    <rPh sb="5" eb="7">
      <t>ネンド</t>
    </rPh>
    <rPh sb="11" eb="13">
      <t>ショウライ</t>
    </rPh>
    <rPh sb="13" eb="15">
      <t>フタン</t>
    </rPh>
    <rPh sb="15" eb="17">
      <t>ヒリツ</t>
    </rPh>
    <rPh sb="18" eb="20">
      <t>ユウケイ</t>
    </rPh>
    <rPh sb="20" eb="22">
      <t>コテイ</t>
    </rPh>
    <rPh sb="22" eb="24">
      <t>シサン</t>
    </rPh>
    <rPh sb="24" eb="26">
      <t>ゲンカ</t>
    </rPh>
    <rPh sb="26" eb="28">
      <t>ショウキャク</t>
    </rPh>
    <rPh sb="28" eb="29">
      <t>リツ</t>
    </rPh>
    <rPh sb="30" eb="32">
      <t>スイイ</t>
    </rPh>
    <rPh sb="34" eb="36">
      <t>ショウライ</t>
    </rPh>
    <rPh sb="36" eb="38">
      <t>フタン</t>
    </rPh>
    <rPh sb="38" eb="40">
      <t>ヒリツ</t>
    </rPh>
    <rPh sb="46" eb="49">
      <t>サクネンド</t>
    </rPh>
    <rPh sb="59" eb="61">
      <t>ジョウショウ</t>
    </rPh>
    <rPh sb="63" eb="65">
      <t>ユウケイ</t>
    </rPh>
    <rPh sb="65" eb="67">
      <t>コテイ</t>
    </rPh>
    <rPh sb="67" eb="69">
      <t>シサン</t>
    </rPh>
    <rPh sb="69" eb="71">
      <t>ゲンカ</t>
    </rPh>
    <rPh sb="71" eb="73">
      <t>ショウキャク</t>
    </rPh>
    <rPh sb="73" eb="74">
      <t>リツ</t>
    </rPh>
    <rPh sb="80" eb="83">
      <t>サクネンド</t>
    </rPh>
    <rPh sb="92" eb="94">
      <t>ジョウショウ</t>
    </rPh>
    <rPh sb="97" eb="99">
      <t>ルイジ</t>
    </rPh>
    <rPh sb="99" eb="101">
      <t>ダンタイ</t>
    </rPh>
    <rPh sb="103" eb="105">
      <t>ヒカク</t>
    </rPh>
    <rPh sb="115" eb="117">
      <t>ルイジ</t>
    </rPh>
    <rPh sb="117" eb="119">
      <t>ダンタイ</t>
    </rPh>
    <rPh sb="120" eb="122">
      <t>ウワマワ</t>
    </rPh>
    <rPh sb="126" eb="128">
      <t>ジョウキョウ</t>
    </rPh>
    <rPh sb="134" eb="136">
      <t>ショウライ</t>
    </rPh>
    <rPh sb="136" eb="138">
      <t>フタン</t>
    </rPh>
    <rPh sb="138" eb="140">
      <t>ヒリツ</t>
    </rPh>
    <rPh sb="146" eb="148">
      <t>コウエイ</t>
    </rPh>
    <rPh sb="148" eb="150">
      <t>キギョウ</t>
    </rPh>
    <rPh sb="150" eb="151">
      <t>サイ</t>
    </rPh>
    <rPh sb="151" eb="152">
      <t>トウ</t>
    </rPh>
    <rPh sb="152" eb="154">
      <t>クリイレ</t>
    </rPh>
    <rPh sb="154" eb="156">
      <t>ミコ</t>
    </rPh>
    <rPh sb="156" eb="157">
      <t>ガク</t>
    </rPh>
    <rPh sb="158" eb="160">
      <t>ゲンショウ</t>
    </rPh>
    <rPh sb="166" eb="169">
      <t>チホウサイ</t>
    </rPh>
    <rPh sb="170" eb="172">
      <t>ゲンザイ</t>
    </rPh>
    <rPh sb="172" eb="173">
      <t>ダカ</t>
    </rPh>
    <rPh sb="174" eb="176">
      <t>ゾウカ</t>
    </rPh>
    <rPh sb="183" eb="185">
      <t>ヨウイン</t>
    </rPh>
    <rPh sb="189" eb="191">
      <t>ユウケイ</t>
    </rPh>
    <rPh sb="191" eb="193">
      <t>コテイ</t>
    </rPh>
    <rPh sb="193" eb="195">
      <t>シサン</t>
    </rPh>
    <rPh sb="195" eb="197">
      <t>ゲンカ</t>
    </rPh>
    <rPh sb="197" eb="199">
      <t>ショウキャク</t>
    </rPh>
    <rPh sb="199" eb="200">
      <t>リツ</t>
    </rPh>
    <rPh sb="258" eb="260">
      <t>コンゴ</t>
    </rPh>
    <rPh sb="266" eb="268">
      <t>オオガタ</t>
    </rPh>
    <rPh sb="269" eb="271">
      <t>フツウ</t>
    </rPh>
    <rPh sb="271" eb="273">
      <t>ケンセツ</t>
    </rPh>
    <rPh sb="273" eb="275">
      <t>ジギョウ</t>
    </rPh>
    <rPh sb="276" eb="278">
      <t>ジッシ</t>
    </rPh>
    <rPh sb="279" eb="280">
      <t>トモナ</t>
    </rPh>
    <rPh sb="282" eb="285">
      <t>チホウサイ</t>
    </rPh>
    <rPh sb="286" eb="289">
      <t>ゲンザイダカ</t>
    </rPh>
    <rPh sb="290" eb="292">
      <t>ゾウカ</t>
    </rPh>
    <rPh sb="293" eb="295">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</si>
</sst>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57944</c:v>
                </c:pt>
                <c:pt idx="1">
                  <c:v>54227</c:v>
                </c:pt>
                <c:pt idx="2">
                  <c:v>57295</c:v>
                </c:pt>
                <c:pt idx="3">
                  <c:v>54110</c:v>
                </c:pt>
                <c:pt idx="4">
                  <c:v>54684</c:v>
                </c:pt>
              </c:numCache>
            </c:numRef>
          </c:val>
          <c:smooth val="0"/>
          <c:extLst xmlns:c16r2="http://schemas.microsoft.com/office/drawing/2015/06/chart">
            <c:ext xmlns:c16="http://schemas.microsoft.com/office/drawing/2014/chart" uri="{C3380CC4-5D6E-409C-BE32-E72D297353CC}">
              <c16:uniqueId val="{00000000-43BA-4173-8E12-DDD5CB2832C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75803</c:v>
                </c:pt>
                <c:pt idx="1">
                  <c:v>26870</c:v>
                </c:pt>
                <c:pt idx="2">
                  <c:v>83419</c:v>
                </c:pt>
                <c:pt idx="3">
                  <c:v>111105</c:v>
                </c:pt>
                <c:pt idx="4">
                  <c:v>106629</c:v>
                </c:pt>
              </c:numCache>
            </c:numRef>
          </c:val>
          <c:smooth val="0"/>
          <c:extLst xmlns:c16r2="http://schemas.microsoft.com/office/drawing/2015/06/chart">
            <c:ext xmlns:c16="http://schemas.microsoft.com/office/drawing/2014/chart" uri="{C3380CC4-5D6E-409C-BE32-E72D297353CC}">
              <c16:uniqueId val="{00000001-43BA-4173-8E12-DDD5CB2832CA}"/>
            </c:ext>
          </c:extLst>
        </c:ser>
        <c:dLbls>
          <c:showLegendKey val="0"/>
          <c:showVal val="0"/>
          <c:showCatName val="0"/>
          <c:showSerName val="0"/>
          <c:showPercent val="0"/>
          <c:showBubbleSize val="0"/>
        </c:dLbls>
        <c:marker val="1"/>
        <c:smooth val="0"/>
        <c:axId val="434043800"/>
        <c:axId val="536176152"/>
      </c:lineChart>
      <c:catAx>
        <c:axId val="434043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6176152"/>
        <c:crosses val="autoZero"/>
        <c:auto val="1"/>
        <c:lblAlgn val="ctr"/>
        <c:lblOffset val="100"/>
        <c:tickLblSkip val="1"/>
        <c:tickMarkSkip val="1"/>
        <c:noMultiLvlLbl val="0"/>
      </c:catAx>
      <c:valAx>
        <c:axId val="53617615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4043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3.35</c:v>
                </c:pt>
                <c:pt idx="1">
                  <c:v>4.8600000000000003</c:v>
                </c:pt>
                <c:pt idx="2">
                  <c:v>2.35</c:v>
                </c:pt>
                <c:pt idx="3">
                  <c:v>2.42</c:v>
                </c:pt>
                <c:pt idx="4">
                  <c:v>6.52</c:v>
                </c:pt>
              </c:numCache>
            </c:numRef>
          </c:val>
          <c:extLst xmlns:c16r2="http://schemas.microsoft.com/office/drawing/2015/06/chart">
            <c:ext xmlns:c16="http://schemas.microsoft.com/office/drawing/2014/chart" uri="{C3380CC4-5D6E-409C-BE32-E72D297353CC}">
              <c16:uniqueId val="{00000000-3E35-475B-813E-C325B014324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17.87</c:v>
                </c:pt>
                <c:pt idx="1">
                  <c:v>23.92</c:v>
                </c:pt>
                <c:pt idx="2">
                  <c:v>24.3</c:v>
                </c:pt>
                <c:pt idx="3">
                  <c:v>20.77</c:v>
                </c:pt>
                <c:pt idx="4">
                  <c:v>23.39</c:v>
                </c:pt>
              </c:numCache>
            </c:numRef>
          </c:val>
          <c:extLst xmlns:c16r2="http://schemas.microsoft.com/office/drawing/2015/06/chart">
            <c:ext xmlns:c16="http://schemas.microsoft.com/office/drawing/2014/chart" uri="{C3380CC4-5D6E-409C-BE32-E72D297353CC}">
              <c16:uniqueId val="{00000001-3E35-475B-813E-C325B0143245}"/>
            </c:ext>
          </c:extLst>
        </c:ser>
        <c:dLbls>
          <c:showLegendKey val="0"/>
          <c:showVal val="0"/>
          <c:showCatName val="0"/>
          <c:showSerName val="0"/>
          <c:showPercent val="0"/>
          <c:showBubbleSize val="0"/>
        </c:dLbls>
        <c:gapWidth val="250"/>
        <c:overlap val="100"/>
        <c:axId val="433232296"/>
        <c:axId val="433232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5.08</c:v>
                </c:pt>
                <c:pt idx="1">
                  <c:v>7.55</c:v>
                </c:pt>
                <c:pt idx="2">
                  <c:v>0.12</c:v>
                </c:pt>
                <c:pt idx="3">
                  <c:v>-3.61</c:v>
                </c:pt>
                <c:pt idx="4">
                  <c:v>7.01</c:v>
                </c:pt>
              </c:numCache>
            </c:numRef>
          </c:val>
          <c:smooth val="0"/>
          <c:extLst xmlns:c16r2="http://schemas.microsoft.com/office/drawing/2015/06/chart">
            <c:ext xmlns:c16="http://schemas.microsoft.com/office/drawing/2014/chart" uri="{C3380CC4-5D6E-409C-BE32-E72D297353CC}">
              <c16:uniqueId val="{00000002-3E35-475B-813E-C325B0143245}"/>
            </c:ext>
          </c:extLst>
        </c:ser>
        <c:dLbls>
          <c:showLegendKey val="0"/>
          <c:showVal val="0"/>
          <c:showCatName val="0"/>
          <c:showSerName val="0"/>
          <c:showPercent val="0"/>
          <c:showBubbleSize val="0"/>
        </c:dLbls>
        <c:marker val="1"/>
        <c:smooth val="0"/>
        <c:axId val="433232296"/>
        <c:axId val="433232688"/>
      </c:lineChart>
      <c:catAx>
        <c:axId val="433232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3232688"/>
        <c:crosses val="autoZero"/>
        <c:auto val="1"/>
        <c:lblAlgn val="ctr"/>
        <c:lblOffset val="100"/>
        <c:tickLblSkip val="1"/>
        <c:tickMarkSkip val="1"/>
        <c:noMultiLvlLbl val="0"/>
      </c:catAx>
      <c:valAx>
        <c:axId val="433232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232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0.09</c:v>
                </c:pt>
                <c:pt idx="2">
                  <c:v>#N/A</c:v>
                </c:pt>
                <c:pt idx="3">
                  <c:v>0.12</c:v>
                </c:pt>
                <c:pt idx="4">
                  <c:v>#N/A</c:v>
                </c:pt>
                <c:pt idx="5">
                  <c:v>0.05</c:v>
                </c:pt>
                <c:pt idx="6">
                  <c:v>#N/A</c:v>
                </c:pt>
                <c:pt idx="7">
                  <c:v>0.02</c:v>
                </c:pt>
                <c:pt idx="8">
                  <c:v>#N/A</c:v>
                </c:pt>
                <c:pt idx="9">
                  <c:v>0.1</c:v>
                </c:pt>
              </c:numCache>
            </c:numRef>
          </c:val>
          <c:extLst xmlns:c16r2="http://schemas.microsoft.com/office/drawing/2015/06/chart">
            <c:ext xmlns:c16="http://schemas.microsoft.com/office/drawing/2014/chart" uri="{C3380CC4-5D6E-409C-BE32-E72D297353CC}">
              <c16:uniqueId val="{00000000-F051-4883-BB60-42799A3014A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051-4883-BB60-42799A3014A7}"/>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0.12</c:v>
                </c:pt>
                <c:pt idx="2">
                  <c:v>#N/A</c:v>
                </c:pt>
                <c:pt idx="3">
                  <c:v>0</c:v>
                </c:pt>
                <c:pt idx="4">
                  <c:v>#N/A</c:v>
                </c:pt>
                <c:pt idx="5">
                  <c:v>0</c:v>
                </c:pt>
                <c:pt idx="6">
                  <c:v>#N/A</c:v>
                </c:pt>
                <c:pt idx="7">
                  <c:v>0</c:v>
                </c:pt>
                <c:pt idx="8">
                  <c:v>#N/A</c:v>
                </c:pt>
                <c:pt idx="9">
                  <c:v>0.19</c:v>
                </c:pt>
              </c:numCache>
            </c:numRef>
          </c:val>
          <c:extLst xmlns:c16r2="http://schemas.microsoft.com/office/drawing/2015/06/chart">
            <c:ext xmlns:c16="http://schemas.microsoft.com/office/drawing/2014/chart" uri="{C3380CC4-5D6E-409C-BE32-E72D297353CC}">
              <c16:uniqueId val="{00000002-F051-4883-BB60-42799A3014A7}"/>
            </c:ext>
          </c:extLst>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1.01</c:v>
                </c:pt>
                <c:pt idx="1">
                  <c:v>#N/A</c:v>
                </c:pt>
                <c:pt idx="2">
                  <c:v>#N/A</c:v>
                </c:pt>
                <c:pt idx="3">
                  <c:v>1.26</c:v>
                </c:pt>
                <c:pt idx="4">
                  <c:v>#N/A</c:v>
                </c:pt>
                <c:pt idx="5">
                  <c:v>0.22</c:v>
                </c:pt>
                <c:pt idx="6">
                  <c:v>#N/A</c:v>
                </c:pt>
                <c:pt idx="7">
                  <c:v>1.04</c:v>
                </c:pt>
                <c:pt idx="8">
                  <c:v>#N/A</c:v>
                </c:pt>
                <c:pt idx="9">
                  <c:v>0.63</c:v>
                </c:pt>
              </c:numCache>
            </c:numRef>
          </c:val>
          <c:extLst xmlns:c16r2="http://schemas.microsoft.com/office/drawing/2015/06/chart">
            <c:ext xmlns:c16="http://schemas.microsoft.com/office/drawing/2014/chart" uri="{C3380CC4-5D6E-409C-BE32-E72D297353CC}">
              <c16:uniqueId val="{00000003-F051-4883-BB60-42799A3014A7}"/>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2.0499999999999998</c:v>
                </c:pt>
                <c:pt idx="2">
                  <c:v>#N/A</c:v>
                </c:pt>
                <c:pt idx="3">
                  <c:v>0.94</c:v>
                </c:pt>
                <c:pt idx="4">
                  <c:v>#N/A</c:v>
                </c:pt>
                <c:pt idx="5">
                  <c:v>1.63</c:v>
                </c:pt>
                <c:pt idx="6">
                  <c:v>#N/A</c:v>
                </c:pt>
                <c:pt idx="7">
                  <c:v>0.97</c:v>
                </c:pt>
                <c:pt idx="8">
                  <c:v>#N/A</c:v>
                </c:pt>
                <c:pt idx="9">
                  <c:v>0.66</c:v>
                </c:pt>
              </c:numCache>
            </c:numRef>
          </c:val>
          <c:extLst xmlns:c16r2="http://schemas.microsoft.com/office/drawing/2015/06/chart">
            <c:ext xmlns:c16="http://schemas.microsoft.com/office/drawing/2014/chart" uri="{C3380CC4-5D6E-409C-BE32-E72D297353CC}">
              <c16:uniqueId val="{00000004-F051-4883-BB60-42799A3014A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0.52</c:v>
                </c:pt>
                <c:pt idx="2">
                  <c:v>#N/A</c:v>
                </c:pt>
                <c:pt idx="3">
                  <c:v>1.06</c:v>
                </c:pt>
                <c:pt idx="4">
                  <c:v>#N/A</c:v>
                </c:pt>
                <c:pt idx="5">
                  <c:v>0.95</c:v>
                </c:pt>
                <c:pt idx="6">
                  <c:v>#N/A</c:v>
                </c:pt>
                <c:pt idx="7">
                  <c:v>1.38</c:v>
                </c:pt>
                <c:pt idx="8">
                  <c:v>#N/A</c:v>
                </c:pt>
                <c:pt idx="9">
                  <c:v>1.3</c:v>
                </c:pt>
              </c:numCache>
            </c:numRef>
          </c:val>
          <c:extLst xmlns:c16r2="http://schemas.microsoft.com/office/drawing/2015/06/chart">
            <c:ext xmlns:c16="http://schemas.microsoft.com/office/drawing/2014/chart" uri="{C3380CC4-5D6E-409C-BE32-E72D297353CC}">
              <c16:uniqueId val="{00000005-F051-4883-BB60-42799A3014A7}"/>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2.75</c:v>
                </c:pt>
                <c:pt idx="2">
                  <c:v>#N/A</c:v>
                </c:pt>
                <c:pt idx="3">
                  <c:v>2.6</c:v>
                </c:pt>
                <c:pt idx="4">
                  <c:v>#N/A</c:v>
                </c:pt>
                <c:pt idx="5">
                  <c:v>2.4500000000000002</c:v>
                </c:pt>
                <c:pt idx="6">
                  <c:v>#N/A</c:v>
                </c:pt>
                <c:pt idx="7">
                  <c:v>2.93</c:v>
                </c:pt>
                <c:pt idx="8">
                  <c:v>#N/A</c:v>
                </c:pt>
                <c:pt idx="9">
                  <c:v>3.51</c:v>
                </c:pt>
              </c:numCache>
            </c:numRef>
          </c:val>
          <c:extLst xmlns:c16r2="http://schemas.microsoft.com/office/drawing/2015/06/chart">
            <c:ext xmlns:c16="http://schemas.microsoft.com/office/drawing/2014/chart" uri="{C3380CC4-5D6E-409C-BE32-E72D297353CC}">
              <c16:uniqueId val="{00000006-F051-4883-BB60-42799A3014A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3.34</c:v>
                </c:pt>
                <c:pt idx="2">
                  <c:v>#N/A</c:v>
                </c:pt>
                <c:pt idx="3">
                  <c:v>4.8600000000000003</c:v>
                </c:pt>
                <c:pt idx="4">
                  <c:v>#N/A</c:v>
                </c:pt>
                <c:pt idx="5">
                  <c:v>2.34</c:v>
                </c:pt>
                <c:pt idx="6">
                  <c:v>#N/A</c:v>
                </c:pt>
                <c:pt idx="7">
                  <c:v>2.42</c:v>
                </c:pt>
                <c:pt idx="8">
                  <c:v>#N/A</c:v>
                </c:pt>
                <c:pt idx="9">
                  <c:v>6.51</c:v>
                </c:pt>
              </c:numCache>
            </c:numRef>
          </c:val>
          <c:extLst xmlns:c16r2="http://schemas.microsoft.com/office/drawing/2015/06/chart">
            <c:ext xmlns:c16="http://schemas.microsoft.com/office/drawing/2014/chart" uri="{C3380CC4-5D6E-409C-BE32-E72D297353CC}">
              <c16:uniqueId val="{00000007-F051-4883-BB60-42799A3014A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9.26</c:v>
                </c:pt>
                <c:pt idx="2">
                  <c:v>#N/A</c:v>
                </c:pt>
                <c:pt idx="3">
                  <c:v>10.54</c:v>
                </c:pt>
                <c:pt idx="4">
                  <c:v>#N/A</c:v>
                </c:pt>
                <c:pt idx="5">
                  <c:v>9.43</c:v>
                </c:pt>
                <c:pt idx="6">
                  <c:v>#N/A</c:v>
                </c:pt>
                <c:pt idx="7">
                  <c:v>9.6199999999999992</c:v>
                </c:pt>
                <c:pt idx="8">
                  <c:v>#N/A</c:v>
                </c:pt>
                <c:pt idx="9">
                  <c:v>8.69</c:v>
                </c:pt>
              </c:numCache>
            </c:numRef>
          </c:val>
          <c:extLst xmlns:c16r2="http://schemas.microsoft.com/office/drawing/2015/06/chart">
            <c:ext xmlns:c16="http://schemas.microsoft.com/office/drawing/2014/chart" uri="{C3380CC4-5D6E-409C-BE32-E72D297353CC}">
              <c16:uniqueId val="{00000008-F051-4883-BB60-42799A3014A7}"/>
            </c:ext>
          </c:extLst>
        </c:ser>
        <c:ser>
          <c:idx val="9"/>
          <c:order val="9"/>
          <c:tx>
            <c:strRef>
              <c:f>データシート!$A$36</c:f>
              <c:strCache>
                <c:ptCount val="1"/>
                <c:pt idx="0">
                  <c:v>小型自動車競走事業特別会計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4.6100000000000003</c:v>
                </c:pt>
                <c:pt idx="1">
                  <c:v>#N/A</c:v>
                </c:pt>
                <c:pt idx="2">
                  <c:v>5.84</c:v>
                </c:pt>
                <c:pt idx="3">
                  <c:v>#N/A</c:v>
                </c:pt>
                <c:pt idx="4">
                  <c:v>6.28</c:v>
                </c:pt>
                <c:pt idx="5">
                  <c:v>#N/A</c:v>
                </c:pt>
                <c:pt idx="6">
                  <c:v>7.33</c:v>
                </c:pt>
                <c:pt idx="7">
                  <c:v>#N/A</c:v>
                </c:pt>
                <c:pt idx="8">
                  <c:v>7.18</c:v>
                </c:pt>
                <c:pt idx="9">
                  <c:v>#N/A</c:v>
                </c:pt>
              </c:numCache>
            </c:numRef>
          </c:val>
          <c:extLst xmlns:c16r2="http://schemas.microsoft.com/office/drawing/2015/06/chart">
            <c:ext xmlns:c16="http://schemas.microsoft.com/office/drawing/2014/chart" uri="{C3380CC4-5D6E-409C-BE32-E72D297353CC}">
              <c16:uniqueId val="{00000009-F051-4883-BB60-42799A3014A7}"/>
            </c:ext>
          </c:extLst>
        </c:ser>
        <c:dLbls>
          <c:showLegendKey val="0"/>
          <c:showVal val="0"/>
          <c:showCatName val="0"/>
          <c:showSerName val="0"/>
          <c:showPercent val="0"/>
          <c:showBubbleSize val="0"/>
        </c:dLbls>
        <c:gapWidth val="150"/>
        <c:overlap val="100"/>
        <c:axId val="542109064"/>
        <c:axId val="542109456"/>
      </c:barChart>
      <c:catAx>
        <c:axId val="542109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2109456"/>
        <c:crosses val="autoZero"/>
        <c:auto val="1"/>
        <c:lblAlgn val="ctr"/>
        <c:lblOffset val="100"/>
        <c:tickLblSkip val="1"/>
        <c:tickMarkSkip val="1"/>
        <c:noMultiLvlLbl val="0"/>
      </c:catAx>
      <c:valAx>
        <c:axId val="54210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2109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3243</c:v>
                </c:pt>
                <c:pt idx="5">
                  <c:v>3105</c:v>
                </c:pt>
                <c:pt idx="8">
                  <c:v>3161</c:v>
                </c:pt>
                <c:pt idx="11">
                  <c:v>3142</c:v>
                </c:pt>
                <c:pt idx="14">
                  <c:v>3151</c:v>
                </c:pt>
              </c:numCache>
            </c:numRef>
          </c:val>
          <c:extLst xmlns:c16r2="http://schemas.microsoft.com/office/drawing/2015/06/chart">
            <c:ext xmlns:c16="http://schemas.microsoft.com/office/drawing/2014/chart" uri="{C3380CC4-5D6E-409C-BE32-E72D297353CC}">
              <c16:uniqueId val="{00000000-994C-40E2-AEFB-9AA8D5CAF6F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2</c:v>
                </c:pt>
                <c:pt idx="6">
                  <c:v>0</c:v>
                </c:pt>
                <c:pt idx="9">
                  <c:v>0</c:v>
                </c:pt>
                <c:pt idx="12">
                  <c:v>1</c:v>
                </c:pt>
              </c:numCache>
            </c:numRef>
          </c:val>
          <c:extLst xmlns:c16r2="http://schemas.microsoft.com/office/drawing/2015/06/chart">
            <c:ext xmlns:c16="http://schemas.microsoft.com/office/drawing/2014/chart" uri="{C3380CC4-5D6E-409C-BE32-E72D297353CC}">
              <c16:uniqueId val="{00000001-994C-40E2-AEFB-9AA8D5CAF6F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199</c:v>
                </c:pt>
                <c:pt idx="3">
                  <c:v>182</c:v>
                </c:pt>
                <c:pt idx="6">
                  <c:v>161</c:v>
                </c:pt>
                <c:pt idx="9">
                  <c:v>165</c:v>
                </c:pt>
                <c:pt idx="12">
                  <c:v>159</c:v>
                </c:pt>
              </c:numCache>
            </c:numRef>
          </c:val>
          <c:extLst xmlns:c16r2="http://schemas.microsoft.com/office/drawing/2015/06/chart">
            <c:ext xmlns:c16="http://schemas.microsoft.com/office/drawing/2014/chart" uri="{C3380CC4-5D6E-409C-BE32-E72D297353CC}">
              <c16:uniqueId val="{00000002-994C-40E2-AEFB-9AA8D5CAF6F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c:v>
                </c:pt>
                <c:pt idx="3">
                  <c:v>6</c:v>
                </c:pt>
                <c:pt idx="6">
                  <c:v>46</c:v>
                </c:pt>
                <c:pt idx="9">
                  <c:v>43</c:v>
                </c:pt>
                <c:pt idx="12">
                  <c:v>43</c:v>
                </c:pt>
              </c:numCache>
            </c:numRef>
          </c:val>
          <c:extLst xmlns:c16r2="http://schemas.microsoft.com/office/drawing/2015/06/chart">
            <c:ext xmlns:c16="http://schemas.microsoft.com/office/drawing/2014/chart" uri="{C3380CC4-5D6E-409C-BE32-E72D297353CC}">
              <c16:uniqueId val="{00000003-994C-40E2-AEFB-9AA8D5CAF6F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1065</c:v>
                </c:pt>
                <c:pt idx="3">
                  <c:v>1127</c:v>
                </c:pt>
                <c:pt idx="6">
                  <c:v>1155</c:v>
                </c:pt>
                <c:pt idx="9">
                  <c:v>1273</c:v>
                </c:pt>
                <c:pt idx="12">
                  <c:v>1298</c:v>
                </c:pt>
              </c:numCache>
            </c:numRef>
          </c:val>
          <c:extLst xmlns:c16r2="http://schemas.microsoft.com/office/drawing/2015/06/chart">
            <c:ext xmlns:c16="http://schemas.microsoft.com/office/drawing/2014/chart" uri="{C3380CC4-5D6E-409C-BE32-E72D297353CC}">
              <c16:uniqueId val="{00000004-994C-40E2-AEFB-9AA8D5CAF6F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94C-40E2-AEFB-9AA8D5CAF6F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94C-40E2-AEFB-9AA8D5CAF6F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3424</c:v>
                </c:pt>
                <c:pt idx="3">
                  <c:v>3241</c:v>
                </c:pt>
                <c:pt idx="6">
                  <c:v>3121</c:v>
                </c:pt>
                <c:pt idx="9">
                  <c:v>2991</c:v>
                </c:pt>
                <c:pt idx="12">
                  <c:v>2886</c:v>
                </c:pt>
              </c:numCache>
            </c:numRef>
          </c:val>
          <c:extLst xmlns:c16r2="http://schemas.microsoft.com/office/drawing/2015/06/chart">
            <c:ext xmlns:c16="http://schemas.microsoft.com/office/drawing/2014/chart" uri="{C3380CC4-5D6E-409C-BE32-E72D297353CC}">
              <c16:uniqueId val="{00000007-994C-40E2-AEFB-9AA8D5CAF6FC}"/>
            </c:ext>
          </c:extLst>
        </c:ser>
        <c:dLbls>
          <c:showLegendKey val="0"/>
          <c:showVal val="0"/>
          <c:showCatName val="0"/>
          <c:showSerName val="0"/>
          <c:showPercent val="0"/>
          <c:showBubbleSize val="0"/>
        </c:dLbls>
        <c:gapWidth val="100"/>
        <c:overlap val="100"/>
        <c:axId val="542110632"/>
        <c:axId val="542111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1447</c:v>
                </c:pt>
                <c:pt idx="2">
                  <c:v>#N/A</c:v>
                </c:pt>
                <c:pt idx="3">
                  <c:v>#N/A</c:v>
                </c:pt>
                <c:pt idx="4">
                  <c:v>1453</c:v>
                </c:pt>
                <c:pt idx="5">
                  <c:v>#N/A</c:v>
                </c:pt>
                <c:pt idx="6">
                  <c:v>#N/A</c:v>
                </c:pt>
                <c:pt idx="7">
                  <c:v>1322</c:v>
                </c:pt>
                <c:pt idx="8">
                  <c:v>#N/A</c:v>
                </c:pt>
                <c:pt idx="9">
                  <c:v>#N/A</c:v>
                </c:pt>
                <c:pt idx="10">
                  <c:v>1330</c:v>
                </c:pt>
                <c:pt idx="11">
                  <c:v>#N/A</c:v>
                </c:pt>
                <c:pt idx="12">
                  <c:v>#N/A</c:v>
                </c:pt>
                <c:pt idx="13">
                  <c:v>1236</c:v>
                </c:pt>
                <c:pt idx="14">
                  <c:v>#N/A</c:v>
                </c:pt>
              </c:numCache>
            </c:numRef>
          </c:val>
          <c:smooth val="0"/>
          <c:extLst xmlns:c16r2="http://schemas.microsoft.com/office/drawing/2015/06/chart">
            <c:ext xmlns:c16="http://schemas.microsoft.com/office/drawing/2014/chart" uri="{C3380CC4-5D6E-409C-BE32-E72D297353CC}">
              <c16:uniqueId val="{00000008-994C-40E2-AEFB-9AA8D5CAF6FC}"/>
            </c:ext>
          </c:extLst>
        </c:ser>
        <c:dLbls>
          <c:showLegendKey val="0"/>
          <c:showVal val="0"/>
          <c:showCatName val="0"/>
          <c:showSerName val="0"/>
          <c:showPercent val="0"/>
          <c:showBubbleSize val="0"/>
        </c:dLbls>
        <c:marker val="1"/>
        <c:smooth val="0"/>
        <c:axId val="542110632"/>
        <c:axId val="542111024"/>
      </c:lineChart>
      <c:catAx>
        <c:axId val="542110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2111024"/>
        <c:crosses val="autoZero"/>
        <c:auto val="1"/>
        <c:lblAlgn val="ctr"/>
        <c:lblOffset val="100"/>
        <c:tickLblSkip val="1"/>
        <c:tickMarkSkip val="1"/>
        <c:noMultiLvlLbl val="0"/>
      </c:catAx>
      <c:valAx>
        <c:axId val="542111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2110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31641</c:v>
                </c:pt>
                <c:pt idx="5">
                  <c:v>31612</c:v>
                </c:pt>
                <c:pt idx="8">
                  <c:v>32065</c:v>
                </c:pt>
                <c:pt idx="11">
                  <c:v>33090</c:v>
                </c:pt>
                <c:pt idx="14">
                  <c:v>33979</c:v>
                </c:pt>
              </c:numCache>
            </c:numRef>
          </c:val>
          <c:extLst xmlns:c16r2="http://schemas.microsoft.com/office/drawing/2015/06/chart">
            <c:ext xmlns:c16="http://schemas.microsoft.com/office/drawing/2014/chart" uri="{C3380CC4-5D6E-409C-BE32-E72D297353CC}">
              <c16:uniqueId val="{00000000-5509-4DED-A1E7-C5021B35F9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8133</c:v>
                </c:pt>
                <c:pt idx="5">
                  <c:v>7709</c:v>
                </c:pt>
                <c:pt idx="8">
                  <c:v>7028</c:v>
                </c:pt>
                <c:pt idx="11">
                  <c:v>6445</c:v>
                </c:pt>
                <c:pt idx="14">
                  <c:v>6100</c:v>
                </c:pt>
              </c:numCache>
            </c:numRef>
          </c:val>
          <c:extLst xmlns:c16r2="http://schemas.microsoft.com/office/drawing/2015/06/chart">
            <c:ext xmlns:c16="http://schemas.microsoft.com/office/drawing/2014/chart" uri="{C3380CC4-5D6E-409C-BE32-E72D297353CC}">
              <c16:uniqueId val="{00000001-5509-4DED-A1E7-C5021B35F9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6161</c:v>
                </c:pt>
                <c:pt idx="5">
                  <c:v>7240</c:v>
                </c:pt>
                <c:pt idx="8">
                  <c:v>9007</c:v>
                </c:pt>
                <c:pt idx="11">
                  <c:v>8336</c:v>
                </c:pt>
                <c:pt idx="14">
                  <c:v>8991</c:v>
                </c:pt>
              </c:numCache>
            </c:numRef>
          </c:val>
          <c:extLst xmlns:c16r2="http://schemas.microsoft.com/office/drawing/2015/06/chart">
            <c:ext xmlns:c16="http://schemas.microsoft.com/office/drawing/2014/chart" uri="{C3380CC4-5D6E-409C-BE32-E72D297353CC}">
              <c16:uniqueId val="{00000002-5509-4DED-A1E7-C5021B35F9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509-4DED-A1E7-C5021B35F9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509-4DED-A1E7-C5021B35F9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598</c:v>
                </c:pt>
                <c:pt idx="3">
                  <c:v>321</c:v>
                </c:pt>
                <c:pt idx="6">
                  <c:v>305</c:v>
                </c:pt>
                <c:pt idx="9">
                  <c:v>265</c:v>
                </c:pt>
                <c:pt idx="12">
                  <c:v>84</c:v>
                </c:pt>
              </c:numCache>
            </c:numRef>
          </c:val>
          <c:extLst xmlns:c16r2="http://schemas.microsoft.com/office/drawing/2015/06/chart">
            <c:ext xmlns:c16="http://schemas.microsoft.com/office/drawing/2014/chart" uri="{C3380CC4-5D6E-409C-BE32-E72D297353CC}">
              <c16:uniqueId val="{00000005-5509-4DED-A1E7-C5021B35F9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4764</c:v>
                </c:pt>
                <c:pt idx="3">
                  <c:v>4589</c:v>
                </c:pt>
                <c:pt idx="6">
                  <c:v>4508</c:v>
                </c:pt>
                <c:pt idx="9">
                  <c:v>4266</c:v>
                </c:pt>
                <c:pt idx="12">
                  <c:v>4215</c:v>
                </c:pt>
              </c:numCache>
            </c:numRef>
          </c:val>
          <c:extLst xmlns:c16r2="http://schemas.microsoft.com/office/drawing/2015/06/chart">
            <c:ext xmlns:c16="http://schemas.microsoft.com/office/drawing/2014/chart" uri="{C3380CC4-5D6E-409C-BE32-E72D297353CC}">
              <c16:uniqueId val="{00000006-5509-4DED-A1E7-C5021B35F9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300</c:v>
                </c:pt>
                <c:pt idx="3">
                  <c:v>293</c:v>
                </c:pt>
                <c:pt idx="6">
                  <c:v>250</c:v>
                </c:pt>
                <c:pt idx="9">
                  <c:v>208</c:v>
                </c:pt>
                <c:pt idx="12">
                  <c:v>138</c:v>
                </c:pt>
              </c:numCache>
            </c:numRef>
          </c:val>
          <c:extLst xmlns:c16r2="http://schemas.microsoft.com/office/drawing/2015/06/chart">
            <c:ext xmlns:c16="http://schemas.microsoft.com/office/drawing/2014/chart" uri="{C3380CC4-5D6E-409C-BE32-E72D297353CC}">
              <c16:uniqueId val="{00000007-5509-4DED-A1E7-C5021B35F9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18499</c:v>
                </c:pt>
                <c:pt idx="3">
                  <c:v>19635</c:v>
                </c:pt>
                <c:pt idx="6">
                  <c:v>18381</c:v>
                </c:pt>
                <c:pt idx="9">
                  <c:v>17658</c:v>
                </c:pt>
                <c:pt idx="12">
                  <c:v>16434</c:v>
                </c:pt>
              </c:numCache>
            </c:numRef>
          </c:val>
          <c:extLst xmlns:c16r2="http://schemas.microsoft.com/office/drawing/2015/06/chart">
            <c:ext xmlns:c16="http://schemas.microsoft.com/office/drawing/2014/chart" uri="{C3380CC4-5D6E-409C-BE32-E72D297353CC}">
              <c16:uniqueId val="{00000008-5509-4DED-A1E7-C5021B35F9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914</c:v>
                </c:pt>
                <c:pt idx="3">
                  <c:v>737</c:v>
                </c:pt>
                <c:pt idx="6">
                  <c:v>581</c:v>
                </c:pt>
                <c:pt idx="9">
                  <c:v>429</c:v>
                </c:pt>
                <c:pt idx="12">
                  <c:v>281</c:v>
                </c:pt>
              </c:numCache>
            </c:numRef>
          </c:val>
          <c:extLst xmlns:c16r2="http://schemas.microsoft.com/office/drawing/2015/06/chart">
            <c:ext xmlns:c16="http://schemas.microsoft.com/office/drawing/2014/chart" uri="{C3380CC4-5D6E-409C-BE32-E72D297353CC}">
              <c16:uniqueId val="{00000009-5509-4DED-A1E7-C5021B35F9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29734</c:v>
                </c:pt>
                <c:pt idx="3">
                  <c:v>29129</c:v>
                </c:pt>
                <c:pt idx="6">
                  <c:v>31850</c:v>
                </c:pt>
                <c:pt idx="9">
                  <c:v>35445</c:v>
                </c:pt>
                <c:pt idx="12">
                  <c:v>38928</c:v>
                </c:pt>
              </c:numCache>
            </c:numRef>
          </c:val>
          <c:extLst xmlns:c16r2="http://schemas.microsoft.com/office/drawing/2015/06/chart">
            <c:ext xmlns:c16="http://schemas.microsoft.com/office/drawing/2014/chart" uri="{C3380CC4-5D6E-409C-BE32-E72D297353CC}">
              <c16:uniqueId val="{0000000A-5509-4DED-A1E7-C5021B35F9F3}"/>
            </c:ext>
          </c:extLst>
        </c:ser>
        <c:dLbls>
          <c:showLegendKey val="0"/>
          <c:showVal val="0"/>
          <c:showCatName val="0"/>
          <c:showSerName val="0"/>
          <c:showPercent val="0"/>
          <c:showBubbleSize val="0"/>
        </c:dLbls>
        <c:gapWidth val="100"/>
        <c:overlap val="100"/>
        <c:axId val="542111416"/>
        <c:axId val="542112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8874</c:v>
                </c:pt>
                <c:pt idx="2">
                  <c:v>#N/A</c:v>
                </c:pt>
                <c:pt idx="3">
                  <c:v>#N/A</c:v>
                </c:pt>
                <c:pt idx="4">
                  <c:v>8144</c:v>
                </c:pt>
                <c:pt idx="5">
                  <c:v>#N/A</c:v>
                </c:pt>
                <c:pt idx="6">
                  <c:v>#N/A</c:v>
                </c:pt>
                <c:pt idx="7">
                  <c:v>7774</c:v>
                </c:pt>
                <c:pt idx="8">
                  <c:v>#N/A</c:v>
                </c:pt>
                <c:pt idx="9">
                  <c:v>#N/A</c:v>
                </c:pt>
                <c:pt idx="10">
                  <c:v>10400</c:v>
                </c:pt>
                <c:pt idx="11">
                  <c:v>#N/A</c:v>
                </c:pt>
                <c:pt idx="12">
                  <c:v>#N/A</c:v>
                </c:pt>
                <c:pt idx="13">
                  <c:v>11009</c:v>
                </c:pt>
                <c:pt idx="14">
                  <c:v>#N/A</c:v>
                </c:pt>
              </c:numCache>
            </c:numRef>
          </c:val>
          <c:smooth val="0"/>
          <c:extLst xmlns:c16r2="http://schemas.microsoft.com/office/drawing/2015/06/chart">
            <c:ext xmlns:c16="http://schemas.microsoft.com/office/drawing/2014/chart" uri="{C3380CC4-5D6E-409C-BE32-E72D297353CC}">
              <c16:uniqueId val="{0000000B-5509-4DED-A1E7-C5021B35F9F3}"/>
            </c:ext>
          </c:extLst>
        </c:ser>
        <c:dLbls>
          <c:showLegendKey val="0"/>
          <c:showVal val="0"/>
          <c:showCatName val="0"/>
          <c:showSerName val="0"/>
          <c:showPercent val="0"/>
          <c:showBubbleSize val="0"/>
        </c:dLbls>
        <c:marker val="1"/>
        <c:smooth val="0"/>
        <c:axId val="542111416"/>
        <c:axId val="542112200"/>
      </c:lineChart>
      <c:catAx>
        <c:axId val="542111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2112200"/>
        <c:crosses val="autoZero"/>
        <c:auto val="1"/>
        <c:lblAlgn val="ctr"/>
        <c:lblOffset val="100"/>
        <c:tickLblSkip val="1"/>
        <c:tickMarkSkip val="1"/>
        <c:noMultiLvlLbl val="0"/>
      </c:catAx>
      <c:valAx>
        <c:axId val="542112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2111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4207</c:v>
                </c:pt>
                <c:pt idx="1">
                  <c:v>3576</c:v>
                </c:pt>
                <c:pt idx="2">
                  <c:v>4079</c:v>
                </c:pt>
              </c:numCache>
            </c:numRef>
          </c:val>
          <c:extLst xmlns:c16r2="http://schemas.microsoft.com/office/drawing/2015/06/chart">
            <c:ext xmlns:c16="http://schemas.microsoft.com/office/drawing/2014/chart" uri="{C3380CC4-5D6E-409C-BE32-E72D297353CC}">
              <c16:uniqueId val="{00000000-B270-4E71-8C24-70A311E502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577</c:v>
                </c:pt>
                <c:pt idx="1">
                  <c:v>567</c:v>
                </c:pt>
                <c:pt idx="2">
                  <c:v>567</c:v>
                </c:pt>
              </c:numCache>
            </c:numRef>
          </c:val>
          <c:extLst xmlns:c16r2="http://schemas.microsoft.com/office/drawing/2015/06/chart">
            <c:ext xmlns:c16="http://schemas.microsoft.com/office/drawing/2014/chart" uri="{C3380CC4-5D6E-409C-BE32-E72D297353CC}">
              <c16:uniqueId val="{00000001-B270-4E71-8C24-70A311E502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3884</c:v>
                </c:pt>
                <c:pt idx="1">
                  <c:v>3456</c:v>
                </c:pt>
                <c:pt idx="2">
                  <c:v>3428</c:v>
                </c:pt>
              </c:numCache>
            </c:numRef>
          </c:val>
          <c:extLst xmlns:c16r2="http://schemas.microsoft.com/office/drawing/2015/06/chart">
            <c:ext xmlns:c16="http://schemas.microsoft.com/office/drawing/2014/chart" uri="{C3380CC4-5D6E-409C-BE32-E72D297353CC}">
              <c16:uniqueId val="{00000002-B270-4E71-8C24-70A311E502B6}"/>
            </c:ext>
          </c:extLst>
        </c:ser>
        <c:dLbls>
          <c:showLegendKey val="0"/>
          <c:showVal val="0"/>
          <c:showCatName val="0"/>
          <c:showSerName val="0"/>
          <c:showPercent val="0"/>
          <c:showBubbleSize val="0"/>
        </c:dLbls>
        <c:gapWidth val="120"/>
        <c:overlap val="100"/>
        <c:axId val="545122032"/>
        <c:axId val="545122424"/>
      </c:barChart>
      <c:catAx>
        <c:axId val="54512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5122424"/>
        <c:crosses val="autoZero"/>
        <c:auto val="1"/>
        <c:lblAlgn val="ctr"/>
        <c:lblOffset val="100"/>
        <c:tickLblSkip val="1"/>
        <c:tickMarkSkip val="1"/>
        <c:noMultiLvlLbl val="0"/>
      </c:catAx>
      <c:valAx>
        <c:axId val="5451224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5122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A7B-4815-B0B7-82AE0CBE7491}"/>
                </c:ext>
                <c:ext xmlns:c15="http://schemas.microsoft.com/office/drawing/2012/chart" uri="{CE6537A1-D6FC-4f65-9D91-7224C49458BB}">
                  <c15:dlblFieldTable>
                    <c15:dlblFTEntry>
                      <c15:txfldGUID>{1DAA03EF-BFE5-4E7F-8B87-6DDDAB0C1A52}</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A7B-4815-B0B7-82AE0CBE7491}"/>
                </c:ext>
                <c:ext xmlns:c15="http://schemas.microsoft.com/office/drawing/2012/chart" uri="{CE6537A1-D6FC-4f65-9D91-7224C49458BB}">
                  <c15:dlblFieldTable>
                    <c15:dlblFTEntry>
                      <c15:txfldGUID>{1F70BD94-0348-44C1-A7F1-BA4784E73227}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A7B-4815-B0B7-82AE0CBE7491}"/>
                </c:ext>
                <c:ext xmlns:c15="http://schemas.microsoft.com/office/drawing/2012/chart" uri="{CE6537A1-D6FC-4f65-9D91-7224C49458BB}">
                  <c15:dlblFieldTable>
                    <c15:dlblFTEntry>
                      <c15:txfldGUID>{106C6BE0-C940-44EE-9AD4-323FDEB109F2}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A7B-4815-B0B7-82AE0CBE7491}"/>
                </c:ext>
                <c:ext xmlns:c15="http://schemas.microsoft.com/office/drawing/2012/chart" uri="{CE6537A1-D6FC-4f65-9D91-7224C49458BB}">
                  <c15:dlblFieldTable>
                    <c15:dlblFTEntry>
                      <c15:txfldGUID>{4B5E790E-22CD-42A3-B320-6F544B682A04}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A7B-4815-B0B7-82AE0CBE7491}"/>
                </c:ext>
                <c:ext xmlns:c15="http://schemas.microsoft.com/office/drawing/2012/chart" uri="{CE6537A1-D6FC-4f65-9D91-7224C49458BB}">
                  <c15:dlblFieldTable>
                    <c15:dlblFTEntry>
                      <c15:txfldGUID>{222E60D2-71F6-415D-8BBB-E8E8328FA12A}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A7B-4815-B0B7-82AE0CBE7491}"/>
                </c:ext>
                <c:ext xmlns:c15="http://schemas.microsoft.com/office/drawing/2012/chart" uri="{CE6537A1-D6FC-4f65-9D91-7224C49458BB}">
                  <c15:dlblFieldTable>
                    <c15:dlblFTEntry>
                      <c15:txfldGUID>{826701DE-11CB-4E39-BFE5-EE870E588679}</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A7B-4815-B0B7-82AE0CBE7491}"/>
                </c:ext>
                <c:ext xmlns:c15="http://schemas.microsoft.com/office/drawing/2012/chart" uri="{CE6537A1-D6FC-4f65-9D91-7224C49458BB}">
                  <c15:dlblFieldTable>
                    <c15:dlblFTEntry>
                      <c15:txfldGUID>{2D8B9D0B-029D-4960-BB1B-5EF07E8EA6A2}</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A7B-4815-B0B7-82AE0CBE7491}"/>
                </c:ext>
                <c:ext xmlns:c15="http://schemas.microsoft.com/office/drawing/2012/chart" uri="{CE6537A1-D6FC-4f65-9D91-7224C49458BB}">
                  <c15:dlblFieldTable>
                    <c15:dlblFTEntry>
                      <c15:txfldGUID>{A7DACDD5-A6FF-44BC-89EB-75220DAB4251}</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A7B-4815-B0B7-82AE0CBE7491}"/>
                </c:ext>
                <c:ext xmlns:c15="http://schemas.microsoft.com/office/drawing/2012/chart" uri="{CE6537A1-D6FC-4f65-9D91-7224C49458BB}">
                  <c15:dlblFieldTable>
                    <c15:dlblFTEntry>
                      <c15:txfldGUID>{A0B4C322-DF38-4E4A-8136-085AB093336A}</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59.7</c:v>
                </c:pt>
                <c:pt idx="16">
                  <c:v>61.1</c:v>
                </c:pt>
                <c:pt idx="24">
                  <c:v>62.6</c:v>
                </c:pt>
              </c:numCache>
            </c:numRef>
          </c:xVal>
          <c:yVal>
            <c:numRef>
              <c:f>公会計指標分析・財政指標組合せ分析表!$BP$51:$DC$51</c:f>
              <c:numCache>
                <c:formatCode>#,##0.0;"▲ "#,##0.0</c:formatCode>
                <c:ptCount val="40"/>
                <c:pt idx="8">
                  <c:v>60.3</c:v>
                </c:pt>
                <c:pt idx="16">
                  <c:v>52.6</c:v>
                </c:pt>
                <c:pt idx="24">
                  <c:v>70.8</c:v>
                </c:pt>
              </c:numCache>
            </c:numRef>
          </c:yVal>
          <c:smooth val="0"/>
          <c:extLst xmlns:c16r2="http://schemas.microsoft.com/office/drawing/2015/06/chart">
            <c:ext xmlns:c16="http://schemas.microsoft.com/office/drawing/2014/chart" uri="{C3380CC4-5D6E-409C-BE32-E72D297353CC}">
              <c16:uniqueId val="{00000009-5A7B-4815-B0B7-82AE0CBE749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A7B-4815-B0B7-82AE0CBE7491}"/>
                </c:ext>
                <c:ext xmlns:c15="http://schemas.microsoft.com/office/drawing/2012/chart" uri="{CE6537A1-D6FC-4f65-9D91-7224C49458BB}">
                  <c15:dlblFieldTable>
                    <c15:dlblFTEntry>
                      <c15:txfldGUID>{486EA7D6-507E-410C-A066-12514EEA4691}</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A7B-4815-B0B7-82AE0CBE7491}"/>
                </c:ext>
                <c:ext xmlns:c15="http://schemas.microsoft.com/office/drawing/2012/chart" uri="{CE6537A1-D6FC-4f65-9D91-7224C49458BB}">
                  <c15:dlblFieldTable>
                    <c15:dlblFTEntry>
                      <c15:txfldGUID>{C114EC13-01A3-4680-A543-A711B3285E01}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A7B-4815-B0B7-82AE0CBE7491}"/>
                </c:ext>
                <c:ext xmlns:c15="http://schemas.microsoft.com/office/drawing/2012/chart" uri="{CE6537A1-D6FC-4f65-9D91-7224C49458BB}">
                  <c15:dlblFieldTable>
                    <c15:dlblFTEntry>
                      <c15:txfldGUID>{D0A967A6-57BE-4592-AC80-856C88336A48}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A7B-4815-B0B7-82AE0CBE7491}"/>
                </c:ext>
                <c:ext xmlns:c15="http://schemas.microsoft.com/office/drawing/2012/chart" uri="{CE6537A1-D6FC-4f65-9D91-7224C49458BB}">
                  <c15:dlblFieldTable>
                    <c15:dlblFTEntry>
                      <c15:txfldGUID>{B960D217-C3F8-4E29-8028-4B30157DD9C6}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A7B-4815-B0B7-82AE0CBE7491}"/>
                </c:ext>
                <c:ext xmlns:c15="http://schemas.microsoft.com/office/drawing/2012/chart" uri="{CE6537A1-D6FC-4f65-9D91-7224C49458BB}">
                  <c15:dlblFieldTable>
                    <c15:dlblFTEntry>
                      <c15:txfldGUID>{8314011F-5CEE-4A78-961F-2153D3E0E710}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A7B-4815-B0B7-82AE0CBE7491}"/>
                </c:ext>
                <c:ext xmlns:c15="http://schemas.microsoft.com/office/drawing/2012/chart" uri="{CE6537A1-D6FC-4f65-9D91-7224C49458BB}">
                  <c15:dlblFieldTable>
                    <c15:dlblFTEntry>
                      <c15:txfldGUID>{1511FC11-E415-4897-984F-D65E0800B943}</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A7B-4815-B0B7-82AE0CBE7491}"/>
                </c:ext>
                <c:ext xmlns:c15="http://schemas.microsoft.com/office/drawing/2012/chart" uri="{CE6537A1-D6FC-4f65-9D91-7224C49458BB}">
                  <c15:dlblFieldTable>
                    <c15:dlblFTEntry>
                      <c15:txfldGUID>{85E8586B-F93C-41E4-AFF2-115EA648E29B}</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A7B-4815-B0B7-82AE0CBE7491}"/>
                </c:ext>
                <c:ext xmlns:c15="http://schemas.microsoft.com/office/drawing/2012/chart" uri="{CE6537A1-D6FC-4f65-9D91-7224C49458BB}">
                  <c15:dlblFieldTable>
                    <c15:dlblFTEntry>
                      <c15:txfldGUID>{A0747EBF-0CDB-4041-A607-1979E7D5BBFC}</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A7B-4815-B0B7-82AE0CBE7491}"/>
                </c:ext>
                <c:ext xmlns:c15="http://schemas.microsoft.com/office/drawing/2012/chart" uri="{CE6537A1-D6FC-4f65-9D91-7224C49458BB}">
                  <c15:dlblFieldTable>
                    <c15:dlblFTEntry>
                      <c15:txfldGUID>{C9152D59-9F5C-457F-A9CF-F64EE4C58CE3}</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57.2</c:v>
                </c:pt>
                <c:pt idx="24">
                  <c:v>58.5</c:v>
                </c:pt>
              </c:numCache>
            </c:numRef>
          </c:xVal>
          <c:yVal>
            <c:numRef>
              <c:f>公会計指標分析・財政指標組合せ分析表!$BP$55:$DC$55</c:f>
              <c:numCache>
                <c:formatCode>#,##0.0;"▲ "#,##0.0</c:formatCode>
                <c:ptCount val="40"/>
                <c:pt idx="8">
                  <c:v>37.299999999999997</c:v>
                </c:pt>
                <c:pt idx="16">
                  <c:v>33.1</c:v>
                </c:pt>
                <c:pt idx="24">
                  <c:v>31.3</c:v>
                </c:pt>
              </c:numCache>
            </c:numRef>
          </c:yVal>
          <c:smooth val="0"/>
          <c:extLst xmlns:c16r2="http://schemas.microsoft.com/office/drawing/2015/06/chart">
            <c:ext xmlns:c16="http://schemas.microsoft.com/office/drawing/2014/chart" uri="{C3380CC4-5D6E-409C-BE32-E72D297353CC}">
              <c16:uniqueId val="{00000013-5A7B-4815-B0B7-82AE0CBE7491}"/>
            </c:ext>
          </c:extLst>
        </c:ser>
        <c:dLbls>
          <c:showLegendKey val="0"/>
          <c:showVal val="1"/>
          <c:showCatName val="0"/>
          <c:showSerName val="0"/>
          <c:showPercent val="0"/>
          <c:showBubbleSize val="0"/>
        </c:dLbls>
        <c:axId val="544841296"/>
        <c:axId val="544841688"/>
      </c:scatterChart>
      <c:valAx>
        <c:axId val="544841296"/>
        <c:scaling>
          <c:orientation val="minMax"/>
          <c:max val="63.300000000000004"/>
          <c:min val="5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4841688"/>
        <c:crosses val="autoZero"/>
        <c:crossBetween val="midCat"/>
      </c:valAx>
      <c:valAx>
        <c:axId val="544841688"/>
        <c:scaling>
          <c:orientation val="minMax"/>
          <c:max val="78"/>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48412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D61-476E-BB21-E933D6ED9EDF}"/>
                </c:ext>
                <c:ext xmlns:c15="http://schemas.microsoft.com/office/drawing/2012/chart" uri="{CE6537A1-D6FC-4f65-9D91-7224C49458BB}">
                  <c15:dlblFieldTable>
                    <c15:dlblFTEntry>
                      <c15:txfldGUID>{C5673B39-6E01-4E77-B40D-EBF3B00FFBDD}</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D61-476E-BB21-E933D6ED9EDF}"/>
                </c:ext>
                <c:ext xmlns:c15="http://schemas.microsoft.com/office/drawing/2012/chart" uri="{CE6537A1-D6FC-4f65-9D91-7224C49458BB}">
                  <c15:dlblFieldTable>
                    <c15:dlblFTEntry>
                      <c15:txfldGUID>{9E899BD7-5216-4F01-B256-FCC579CF1932}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D61-476E-BB21-E933D6ED9EDF}"/>
                </c:ext>
                <c:ext xmlns:c15="http://schemas.microsoft.com/office/drawing/2012/chart" uri="{CE6537A1-D6FC-4f65-9D91-7224C49458BB}">
                  <c15:dlblFieldTable>
                    <c15:dlblFTEntry>
                      <c15:txfldGUID>{05AB0373-3D8F-40B6-B7E8-BAAD705E89D9}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D61-476E-BB21-E933D6ED9EDF}"/>
                </c:ext>
                <c:ext xmlns:c15="http://schemas.microsoft.com/office/drawing/2012/chart" uri="{CE6537A1-D6FC-4f65-9D91-7224C49458BB}">
                  <c15:dlblFieldTable>
                    <c15:dlblFTEntry>
                      <c15:txfldGUID>{D5333A35-690C-4846-AC58-6B81AD5E9A62}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D61-476E-BB21-E933D6ED9EDF}"/>
                </c:ext>
                <c:ext xmlns:c15="http://schemas.microsoft.com/office/drawing/2012/chart" uri="{CE6537A1-D6FC-4f65-9D91-7224C49458BB}">
                  <c15:dlblFieldTable>
                    <c15:dlblFTEntry>
                      <c15:txfldGUID>{E0C656ED-54CE-49A5-87A1-24AF665DBB8A}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D61-476E-BB21-E933D6ED9EDF}"/>
                </c:ext>
                <c:ext xmlns:c15="http://schemas.microsoft.com/office/drawing/2012/chart" uri="{CE6537A1-D6FC-4f65-9D91-7224C49458BB}">
                  <c15:dlblFieldTable>
                    <c15:dlblFTEntry>
                      <c15:txfldGUID>{073B969A-5313-4A50-88CA-A479171A82BD}</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D61-476E-BB21-E933D6ED9EDF}"/>
                </c:ext>
                <c:ext xmlns:c15="http://schemas.microsoft.com/office/drawing/2012/chart" uri="{CE6537A1-D6FC-4f65-9D91-7224C49458BB}">
                  <c15:dlblFieldTable>
                    <c15:dlblFTEntry>
                      <c15:txfldGUID>{A7047D90-F5F9-47D7-8DCE-AAC426CC4823}</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D61-476E-BB21-E933D6ED9EDF}"/>
                </c:ext>
                <c:ext xmlns:c15="http://schemas.microsoft.com/office/drawing/2012/chart" uri="{CE6537A1-D6FC-4f65-9D91-7224C49458BB}">
                  <c15:dlblFieldTable>
                    <c15:dlblFTEntry>
                      <c15:txfldGUID>{34550254-EC66-430B-B5C6-5809A5A17DB1}</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D61-476E-BB21-E933D6ED9EDF}"/>
                </c:ext>
                <c:ext xmlns:c15="http://schemas.microsoft.com/office/drawing/2012/chart" uri="{CE6537A1-D6FC-4f65-9D91-7224C49458BB}">
                  <c15:dlblFieldTable>
                    <c15:dlblFTEntry>
                      <c15:txfldGUID>{FE4CA5FF-324F-4BF0-99D6-C861633BBA03}</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12.8</c:v>
                </c:pt>
                <c:pt idx="8">
                  <c:v>11.6</c:v>
                </c:pt>
                <c:pt idx="16">
                  <c:v>10.1</c:v>
                </c:pt>
                <c:pt idx="24">
                  <c:v>9.8000000000000007</c:v>
                </c:pt>
                <c:pt idx="32">
                  <c:v>8.9</c:v>
                </c:pt>
              </c:numCache>
            </c:numRef>
          </c:xVal>
          <c:yVal>
            <c:numRef>
              <c:f>公会計指標分析・財政指標組合せ分析表!$BP$73:$DC$73</c:f>
              <c:numCache>
                <c:formatCode>#,##0.0;"▲ "#,##0.0</c:formatCode>
                <c:ptCount val="40"/>
                <c:pt idx="0">
                  <c:v>66.2</c:v>
                </c:pt>
                <c:pt idx="8">
                  <c:v>60.3</c:v>
                </c:pt>
                <c:pt idx="16">
                  <c:v>52.6</c:v>
                </c:pt>
                <c:pt idx="24">
                  <c:v>70.8</c:v>
                </c:pt>
                <c:pt idx="32">
                  <c:v>74</c:v>
                </c:pt>
              </c:numCache>
            </c:numRef>
          </c:yVal>
          <c:smooth val="0"/>
          <c:extLst xmlns:c16r2="http://schemas.microsoft.com/office/drawing/2015/06/chart">
            <c:ext xmlns:c16="http://schemas.microsoft.com/office/drawing/2014/chart" uri="{C3380CC4-5D6E-409C-BE32-E72D297353CC}">
              <c16:uniqueId val="{00000009-2D61-476E-BB21-E933D6ED9ED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D61-476E-BB21-E933D6ED9EDF}"/>
                </c:ext>
                <c:ext xmlns:c15="http://schemas.microsoft.com/office/drawing/2012/chart" uri="{CE6537A1-D6FC-4f65-9D91-7224C49458BB}">
                  <c15:dlblFieldTable>
                    <c15:dlblFTEntry>
                      <c15:txfldGUID>{4BE1F3B8-1AE6-4FF7-9845-5693DF559008}</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D61-476E-BB21-E933D6ED9EDF}"/>
                </c:ext>
                <c:ext xmlns:c15="http://schemas.microsoft.com/office/drawing/2012/chart" uri="{CE6537A1-D6FC-4f65-9D91-7224C49458BB}">
                  <c15:dlblFieldTable>
                    <c15:dlblFTEntry>
                      <c15:txfldGUID>{CFC957DA-29ED-4CFB-A959-773AC0B47C0F}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D61-476E-BB21-E933D6ED9EDF}"/>
                </c:ext>
                <c:ext xmlns:c15="http://schemas.microsoft.com/office/drawing/2012/chart" uri="{CE6537A1-D6FC-4f65-9D91-7224C49458BB}">
                  <c15:dlblFieldTable>
                    <c15:dlblFTEntry>
                      <c15:txfldGUID>{80F664A9-F14F-4DCA-A5CE-C81B27988E43}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D61-476E-BB21-E933D6ED9EDF}"/>
                </c:ext>
                <c:ext xmlns:c15="http://schemas.microsoft.com/office/drawing/2012/chart" uri="{CE6537A1-D6FC-4f65-9D91-7224C49458BB}">
                  <c15:dlblFieldTable>
                    <c15:dlblFTEntry>
                      <c15:txfldGUID>{D5A5F125-6F8A-47C3-B31A-698F0B4C197D}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D61-476E-BB21-E933D6ED9EDF}"/>
                </c:ext>
                <c:ext xmlns:c15="http://schemas.microsoft.com/office/drawing/2012/chart" uri="{CE6537A1-D6FC-4f65-9D91-7224C49458BB}">
                  <c15:dlblFieldTable>
                    <c15:dlblFTEntry>
                      <c15:txfldGUID>{E228BDDA-A64F-4592-AE3B-C1415EFCBF5D}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D61-476E-BB21-E933D6ED9EDF}"/>
                </c:ext>
                <c:ext xmlns:c15="http://schemas.microsoft.com/office/drawing/2012/chart" uri="{CE6537A1-D6FC-4f65-9D91-7224C49458BB}">
                  <c15:dlblFieldTable>
                    <c15:dlblFTEntry>
                      <c15:txfldGUID>{D92ECF5C-8458-424A-9BB3-0F0B75CE2426}</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D61-476E-BB21-E933D6ED9EDF}"/>
                </c:ext>
                <c:ext xmlns:c15="http://schemas.microsoft.com/office/drawing/2012/chart" uri="{CE6537A1-D6FC-4f65-9D91-7224C49458BB}">
                  <c15:dlblFieldTable>
                    <c15:dlblFTEntry>
                      <c15:txfldGUID>{F1EE484E-733B-49DA-9FF5-F39EB3279145}</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D61-476E-BB21-E933D6ED9EDF}"/>
                </c:ext>
                <c:ext xmlns:c15="http://schemas.microsoft.com/office/drawing/2012/chart" uri="{CE6537A1-D6FC-4f65-9D91-7224C49458BB}">
                  <c15:dlblFieldTable>
                    <c15:dlblFTEntry>
                      <c15:txfldGUID>{E33F3CD6-8771-4141-AD5D-D622035E2E1B}</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D61-476E-BB21-E933D6ED9EDF}"/>
                </c:ext>
                <c:ext xmlns:c15="http://schemas.microsoft.com/office/drawing/2012/chart" uri="{CE6537A1-D6FC-4f65-9D91-7224C49458BB}">
                  <c15:dlblFieldTable>
                    <c15:dlblFTEntry>
                      <c15:txfldGUID>{FB3D175F-CDB9-435F-A544-3E5D1A43D57F}</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9.4</c:v>
                </c:pt>
                <c:pt idx="8">
                  <c:v>7.8</c:v>
                </c:pt>
                <c:pt idx="16">
                  <c:v>7.5</c:v>
                </c:pt>
                <c:pt idx="24">
                  <c:v>7.2</c:v>
                </c:pt>
                <c:pt idx="32">
                  <c:v>6.9</c:v>
                </c:pt>
              </c:numCache>
            </c:numRef>
          </c:xVal>
          <c:yVal>
            <c:numRef>
              <c:f>公会計指標分析・財政指標組合せ分析表!$BP$77:$DC$77</c:f>
              <c:numCache>
                <c:formatCode>#,##0.0;"▲ "#,##0.0</c:formatCode>
                <c:ptCount val="40"/>
                <c:pt idx="0">
                  <c:v>44.4</c:v>
                </c:pt>
                <c:pt idx="8">
                  <c:v>37.299999999999997</c:v>
                </c:pt>
                <c:pt idx="16">
                  <c:v>33.1</c:v>
                </c:pt>
                <c:pt idx="24">
                  <c:v>31.3</c:v>
                </c:pt>
                <c:pt idx="32">
                  <c:v>25.3</c:v>
                </c:pt>
              </c:numCache>
            </c:numRef>
          </c:yVal>
          <c:smooth val="0"/>
          <c:extLst xmlns:c16r2="http://schemas.microsoft.com/office/drawing/2015/06/chart">
            <c:ext xmlns:c16="http://schemas.microsoft.com/office/drawing/2014/chart" uri="{C3380CC4-5D6E-409C-BE32-E72D297353CC}">
              <c16:uniqueId val="{00000013-2D61-476E-BB21-E933D6ED9EDF}"/>
            </c:ext>
          </c:extLst>
        </c:ser>
        <c:dLbls>
          <c:showLegendKey val="0"/>
          <c:showVal val="1"/>
          <c:showCatName val="0"/>
          <c:showSerName val="0"/>
          <c:showPercent val="0"/>
          <c:showBubbleSize val="0"/>
        </c:dLbls>
        <c:axId val="545121248"/>
        <c:axId val="544842472"/>
      </c:scatterChart>
      <c:valAx>
        <c:axId val="545121248"/>
        <c:scaling>
          <c:orientation val="minMax"/>
          <c:max val="13.299999999999999"/>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4842472"/>
        <c:crosses val="autoZero"/>
        <c:crossBetween val="midCat"/>
      </c:valAx>
      <c:valAx>
        <c:axId val="544842472"/>
        <c:scaling>
          <c:orientation val="minMax"/>
          <c:max val="83"/>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51212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山口県山陽小野田市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元利償還金は、過年度の建設事業等に伴う地方債の償還額が着実に減少していることから、前年度との比較で</a:t>
          </a:r>
          <a:r>
            <a:rPr kumimoji="1" lang="en-US" altLang="ja-JP" sz="1100">
              <a:latin typeface="ＭＳ ゴシック" pitchFamily="49" charset="-128"/>
              <a:ea typeface="ＭＳ ゴシック" pitchFamily="49" charset="-128"/>
            </a:rPr>
            <a:t>105</a:t>
          </a:r>
          <a:r>
            <a:rPr kumimoji="1" lang="ja-JP" altLang="en-US" sz="1100">
              <a:latin typeface="ＭＳ ゴシック" pitchFamily="49" charset="-128"/>
              <a:ea typeface="ＭＳ ゴシック" pitchFamily="49" charset="-128"/>
            </a:rPr>
            <a:t>百万円の減となった。</a:t>
          </a:r>
        </a:p>
        <a:p>
          <a:r>
            <a:rPr kumimoji="1" lang="ja-JP" altLang="en-US" sz="1100">
              <a:latin typeface="ＭＳ ゴシック" pitchFamily="49" charset="-128"/>
              <a:ea typeface="ＭＳ ゴシック" pitchFamily="49" charset="-128"/>
            </a:rPr>
            <a:t>　一方で、公営企業債の元利償還金に対する繰入金は、前年度との比較で</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百万円の増となった。</a:t>
          </a:r>
        </a:p>
        <a:p>
          <a:r>
            <a:rPr kumimoji="1" lang="ja-JP" altLang="en-US" sz="1100">
              <a:latin typeface="ＭＳ ゴシック" pitchFamily="49" charset="-128"/>
              <a:ea typeface="ＭＳ ゴシック" pitchFamily="49" charset="-128"/>
            </a:rPr>
            <a:t>　算入公債費等が高い水準で推移していることもあり、実質公債費比率の分子は、前年度との比較で</a:t>
          </a:r>
          <a:r>
            <a:rPr kumimoji="1" lang="en-US" altLang="ja-JP" sz="1100">
              <a:latin typeface="ＭＳ ゴシック" pitchFamily="49" charset="-128"/>
              <a:ea typeface="ＭＳ ゴシック" pitchFamily="49" charset="-128"/>
            </a:rPr>
            <a:t>94</a:t>
          </a:r>
          <a:r>
            <a:rPr kumimoji="1" lang="ja-JP" altLang="en-US" sz="1100">
              <a:latin typeface="ＭＳ ゴシック" pitchFamily="49" charset="-128"/>
              <a:ea typeface="ＭＳ ゴシック" pitchFamily="49" charset="-128"/>
            </a:rPr>
            <a:t>百万円の減となっているが、比率は、類似団体や県内他市との比較において依然として高い状況にある。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満期一括償還地方債を保有していないため、これに係る償還の財源として積み立てた額の該当がない。</a:t>
          </a:r>
          <a:endParaRPr kumimoji="1" lang="en-US" altLang="ja-JP"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山口県山陽小野田市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一般会計等に係る地方債の現在高は、市立山口東京理科大学薬学部校舎整備事業等の実施に伴い、前年度との比較で</a:t>
          </a:r>
          <a:r>
            <a:rPr kumimoji="1" lang="en-US" altLang="ja-JP" sz="1100">
              <a:latin typeface="ＭＳ ゴシック" pitchFamily="49" charset="-128"/>
              <a:ea typeface="ＭＳ ゴシック" pitchFamily="49" charset="-128"/>
            </a:rPr>
            <a:t>3,483</a:t>
          </a:r>
          <a:r>
            <a:rPr kumimoji="1" lang="ja-JP" altLang="en-US" sz="1100">
              <a:latin typeface="ＭＳ ゴシック" pitchFamily="49" charset="-128"/>
              <a:ea typeface="ＭＳ ゴシック" pitchFamily="49" charset="-128"/>
            </a:rPr>
            <a:t>百万円の増となった。一方、公営企業債等繰入見込額は、前年度との比較で</a:t>
          </a:r>
          <a:r>
            <a:rPr kumimoji="1" lang="en-US" altLang="ja-JP" sz="1100">
              <a:latin typeface="ＭＳ ゴシック" pitchFamily="49" charset="-128"/>
              <a:ea typeface="ＭＳ ゴシック" pitchFamily="49" charset="-128"/>
            </a:rPr>
            <a:t>1,224</a:t>
          </a:r>
          <a:r>
            <a:rPr kumimoji="1" lang="ja-JP" altLang="en-US" sz="1100">
              <a:latin typeface="ＭＳ ゴシック" pitchFamily="49" charset="-128"/>
              <a:ea typeface="ＭＳ ゴシック" pitchFamily="49" charset="-128"/>
            </a:rPr>
            <a:t>百万円の減となった。これらにより、将来負担額は、前年度との比較で</a:t>
          </a:r>
          <a:r>
            <a:rPr kumimoji="1" lang="en-US" altLang="ja-JP" sz="1100">
              <a:latin typeface="ＭＳ ゴシック" pitchFamily="49" charset="-128"/>
              <a:ea typeface="ＭＳ ゴシック" pitchFamily="49" charset="-128"/>
            </a:rPr>
            <a:t>1,809</a:t>
          </a:r>
          <a:r>
            <a:rPr kumimoji="1" lang="ja-JP" altLang="en-US" sz="1100">
              <a:latin typeface="ＭＳ ゴシック" pitchFamily="49" charset="-128"/>
              <a:ea typeface="ＭＳ ゴシック" pitchFamily="49" charset="-128"/>
            </a:rPr>
            <a:t>百万円の増となった。</a:t>
          </a:r>
        </a:p>
        <a:p>
          <a:r>
            <a:rPr kumimoji="1" lang="ja-JP" altLang="en-US" sz="1100">
              <a:latin typeface="ＭＳ ゴシック" pitchFamily="49" charset="-128"/>
              <a:ea typeface="ＭＳ ゴシック" pitchFamily="49" charset="-128"/>
            </a:rPr>
            <a:t>　また、充当可能基金は、財政調整基金へ積立てを行ったことなどにより前年度との比較で</a:t>
          </a:r>
          <a:r>
            <a:rPr kumimoji="1" lang="en-US" altLang="ja-JP" sz="1100">
              <a:latin typeface="ＭＳ ゴシック" pitchFamily="49" charset="-128"/>
              <a:ea typeface="ＭＳ ゴシック" pitchFamily="49" charset="-128"/>
            </a:rPr>
            <a:t>655</a:t>
          </a:r>
          <a:r>
            <a:rPr kumimoji="1" lang="ja-JP" altLang="en-US" sz="1100">
              <a:latin typeface="ＭＳ ゴシック" pitchFamily="49" charset="-128"/>
              <a:ea typeface="ＭＳ ゴシック" pitchFamily="49" charset="-128"/>
            </a:rPr>
            <a:t>百万円の増となり、加えて、基準財政需要額算入見込額は、前年度との比較で</a:t>
          </a:r>
          <a:r>
            <a:rPr kumimoji="1" lang="en-US" altLang="ja-JP" sz="1100">
              <a:latin typeface="ＭＳ ゴシック" pitchFamily="49" charset="-128"/>
              <a:ea typeface="ＭＳ ゴシック" pitchFamily="49" charset="-128"/>
            </a:rPr>
            <a:t>889</a:t>
          </a:r>
          <a:r>
            <a:rPr kumimoji="1" lang="ja-JP" altLang="en-US" sz="1100">
              <a:latin typeface="ＭＳ ゴシック" pitchFamily="49" charset="-128"/>
              <a:ea typeface="ＭＳ ゴシック" pitchFamily="49" charset="-128"/>
            </a:rPr>
            <a:t>百万円の増となったことなどにより、充当可能財源等は、前年度との比較で</a:t>
          </a:r>
          <a:r>
            <a:rPr kumimoji="1" lang="en-US" altLang="ja-JP" sz="1100">
              <a:latin typeface="ＭＳ ゴシック" pitchFamily="49" charset="-128"/>
              <a:ea typeface="ＭＳ ゴシック" pitchFamily="49" charset="-128"/>
            </a:rPr>
            <a:t>1,199</a:t>
          </a:r>
          <a:r>
            <a:rPr kumimoji="1" lang="ja-JP" altLang="en-US" sz="1100">
              <a:latin typeface="ＭＳ ゴシック" pitchFamily="49" charset="-128"/>
              <a:ea typeface="ＭＳ ゴシック" pitchFamily="49" charset="-128"/>
            </a:rPr>
            <a:t>百万円の増となった。</a:t>
          </a:r>
        </a:p>
        <a:p>
          <a:r>
            <a:rPr kumimoji="1" lang="ja-JP" altLang="en-US" sz="1100">
              <a:latin typeface="ＭＳ ゴシック" pitchFamily="49" charset="-128"/>
              <a:ea typeface="ＭＳ ゴシック" pitchFamily="49" charset="-128"/>
            </a:rPr>
            <a:t>　以上の要因により、将来負担比率の分子は、前年度と比較して</a:t>
          </a:r>
          <a:r>
            <a:rPr kumimoji="1" lang="en-US" altLang="ja-JP" sz="1100">
              <a:latin typeface="ＭＳ ゴシック" pitchFamily="49" charset="-128"/>
              <a:ea typeface="ＭＳ ゴシック" pitchFamily="49" charset="-128"/>
            </a:rPr>
            <a:t>609</a:t>
          </a:r>
          <a:r>
            <a:rPr kumimoji="1" lang="ja-JP" altLang="en-US" sz="1100">
              <a:latin typeface="ＭＳ ゴシック" pitchFamily="49" charset="-128"/>
              <a:ea typeface="ＭＳ ゴシック" pitchFamily="49" charset="-128"/>
            </a:rPr>
            <a:t>百万円の増となった。</a:t>
          </a:r>
        </a:p>
        <a:p>
          <a:r>
            <a:rPr kumimoji="1" lang="ja-JP" altLang="en-US" sz="1100">
              <a:latin typeface="ＭＳ ゴシック" pitchFamily="49" charset="-128"/>
              <a:ea typeface="ＭＳ ゴシック" pitchFamily="49" charset="-128"/>
            </a:rPr>
            <a:t>　次年度以降については、合併特例債活用期限を迎えるものの、引き続き、市立山口東京理科大学薬学部校舎整備事業等の普通建設事業の実施が計画され、地方債現在高の増加が見込まれる。加えて、その間の充当可能基金である財政調整基金の取崩しが見込まれるため、当面、将来負担比率は上昇するものと推測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山口県山陽小野田市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その他特定目的基金については、公立大学法人運営基金から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百万円の取崩しを行ったことなどから残高が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百万円の減となったものの、財政調整基金は、積立てを行ったことから残高が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百万円の増となったため、基金残高合計は、前年度との比較で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基金設置の目的にしたがって、適正に積立て及び取崩しを行う。また、将来の財政需要に照らし、単年度の財政負担を軽減できるよう、必要額を積み立てる。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まちづくり魅力基金：心豊かでうるおいと活力に満ち、自然と共生した住みよいまちを具現化するために設置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公立大学法人運営基金：公立大学法人山陽小野田市立山口東京理科大学の健全な運営等を支援するために設置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退職手当基金：退職手当に要する財源を確保することにより年度間の財源調整を図るために設置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教育文化振興基金：教育文化事業の振興及び奨励を図るために設置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ふるさと支援基金：ふるさとへの想いや協働のまちづくりにつながる寄附金を目的に沿って適切に管理するために設置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公立大学法人運営基金については、薬学部の設置や薬学部校舎整備事業等に対応するために取崩しを行ったことから、残高は、前年度との比較で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ふるさと支援基金については、取崩しが増加したものの、寄附金が増加し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百万円の積立てを行ったことにより、残高は、前年度との比較で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また、退職手当基金の残高は、前年度との比較で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百万円の増となり、まちづくり魅力基金の残高は、前年度との比較で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以上のことなどにより、その他特定目的基金の残高合計は、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市役所本庁舎の耐震補強工事及び老朽化対策工事に取り組んでいるが、将来的には、新たな庁舎建設に向けた議論が行われる見込みである。このため、庁舎建設に関する財政負担の軽減を目的とした基金の設置について、検討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財政調整基金については、前年度決算の剰余金処分や市立山口東京理科大学薬学部校舎整備事業に関連した積戻しを行ったことなどにより、前年度との比較で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財政調整基金及び減債基金については、目標残高を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百万円とし、財政基盤の強化に努めることとしている。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市立山口東京理科大学薬学部校舎整備事業に伴い、多額の財源調整が必要となることから、財政調整基金の残高が大きく減少するが、この事業に関連した取崩しは、後年度の積戻しを予定しているため、目標額の設定は従前のとおり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市の財政に影響を及ぼす諸般の要素を考慮すると、更なる積み増しを行う必要があるが、市の財政計画においても、今後、市税の減少と社会保障経費の増加が同時に進行し、必要な事業を実施するために一定の基金の取崩しを想定せざるを得ないなど、早期の目標達成は、困難な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減債基金については、地域総合整備資金貸付事業における負担の平準化を目的として過年度に積立てを行っており、その取崩しが平成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年度に終了したため、前年度と同水準となった。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財政調整基金及び減債基金については、目標残高を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百万円とし、財政基盤の強化に努めることとしている。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減債基金については、現状の残高を適正水準と考えているため、更なる積み増しを計画していないが、財政調整基金については、市の財政に影響を及ぼす諸般の要素を考慮した上、一層の残高確保に努める。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63,168
62,410
133.09
32,444,444
31,256,171
1,136,827
17,442,589
38,928,469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年度における有形固定資産減価償却率は、昨年度から</a:t>
          </a:r>
          <a:r>
            <a:rPr kumimoji="1" lang="en-US" altLang="ja-JP" sz="1000">
              <a:latin typeface="ＭＳ Ｐゴシック" panose="020B0600070205080204" pitchFamily="50" charset="-128"/>
              <a:ea typeface="ＭＳ Ｐゴシック" panose="020B0600070205080204" pitchFamily="50" charset="-128"/>
            </a:rPr>
            <a:t>1.5</a:t>
          </a:r>
          <a:r>
            <a:rPr kumimoji="1" lang="ja-JP" altLang="en-US" sz="1000">
              <a:latin typeface="ＭＳ Ｐゴシック" panose="020B0600070205080204" pitchFamily="50" charset="-128"/>
              <a:ea typeface="ＭＳ Ｐゴシック" panose="020B0600070205080204" pitchFamily="50" charset="-128"/>
            </a:rPr>
            <a:t>ポイント上昇し</a:t>
          </a:r>
          <a:r>
            <a:rPr kumimoji="1" lang="en-US" altLang="ja-JP" sz="1000">
              <a:latin typeface="ＭＳ Ｐゴシック" panose="020B0600070205080204" pitchFamily="50" charset="-128"/>
              <a:ea typeface="ＭＳ Ｐゴシック" panose="020B0600070205080204" pitchFamily="50" charset="-128"/>
            </a:rPr>
            <a:t>62.6</a:t>
          </a:r>
          <a:r>
            <a:rPr kumimoji="1" lang="ja-JP" altLang="en-US" sz="1000">
              <a:latin typeface="ＭＳ Ｐゴシック" panose="020B0600070205080204" pitchFamily="50" charset="-128"/>
              <a:ea typeface="ＭＳ Ｐゴシック" panose="020B0600070205080204" pitchFamily="50" charset="-128"/>
            </a:rPr>
            <a:t>％となった。県内他市の平均（</a:t>
          </a:r>
          <a:r>
            <a:rPr kumimoji="1" lang="en-US" altLang="ja-JP" sz="1000">
              <a:latin typeface="ＭＳ Ｐゴシック" panose="020B0600070205080204" pitchFamily="50" charset="-128"/>
              <a:ea typeface="ＭＳ Ｐゴシック" panose="020B0600070205080204" pitchFamily="50" charset="-128"/>
            </a:rPr>
            <a:t>61.5</a:t>
          </a:r>
          <a:r>
            <a:rPr kumimoji="1" lang="ja-JP" altLang="en-US" sz="1000">
              <a:latin typeface="ＭＳ Ｐゴシック" panose="020B0600070205080204" pitchFamily="50" charset="-128"/>
              <a:ea typeface="ＭＳ Ｐゴシック" panose="020B0600070205080204" pitchFamily="50" charset="-128"/>
            </a:rPr>
            <a:t>％）や類似団体（</a:t>
          </a:r>
          <a:r>
            <a:rPr kumimoji="1" lang="en-US" altLang="ja-JP" sz="1000">
              <a:latin typeface="ＭＳ Ｐゴシック" panose="020B0600070205080204" pitchFamily="50" charset="-128"/>
              <a:ea typeface="ＭＳ Ｐゴシック" panose="020B0600070205080204" pitchFamily="50" charset="-128"/>
            </a:rPr>
            <a:t>58.5</a:t>
          </a:r>
          <a:r>
            <a:rPr kumimoji="1" lang="ja-JP" altLang="en-US" sz="1000">
              <a:latin typeface="ＭＳ Ｐゴシック" panose="020B0600070205080204" pitchFamily="50" charset="-128"/>
              <a:ea typeface="ＭＳ Ｐゴシック" panose="020B0600070205080204" pitchFamily="50" charset="-128"/>
            </a:rPr>
            <a:t>％）を上回っている状況である。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これは、複数年に跨る大型普通建設事業により有形固定資産における建設仮勘定が増加したことに加えて、減価償却累計額が増加したことなどが要因である。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今後においては、平成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年３月に策定した公共施設等総合管理計画を踏まえ、その対応方針である個別施設計画を策定し、公共施設等の適切な維持管理や長寿命化対策に取り組む。</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1"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3719</xdr:rowOff>
    </xdr:from>
    <xdr:to>
      <xdr:col>19</xdr:col>
      <xdr:colOff>187325</xdr:colOff>
      <xdr:row>29</xdr:row>
      <xdr:rowOff>105319</xdr:rowOff>
    </xdr:to>
    <xdr:sp macro="" textlink="">
      <xdr:nvSpPr>
        <xdr:cNvPr id="81" name="楕円 80"/>
        <xdr:cNvSpPr/>
      </xdr:nvSpPr>
      <xdr:spPr>
        <a:xfrm>
          <a:off x="4000500" y="57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82" name="楕円 81"/>
        <xdr:cNvSpPr/>
      </xdr:nvSpPr>
      <xdr:spPr>
        <a:xfrm>
          <a:off x="3238500" y="57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54519</xdr:rowOff>
    </xdr:from>
    <xdr:to>
      <xdr:col>19</xdr:col>
      <xdr:colOff>136525</xdr:colOff>
      <xdr:row>29</xdr:row>
      <xdr:rowOff>100783</xdr:rowOff>
    </xdr:to>
    <xdr:cxnSp macro="">
      <xdr:nvCxnSpPr>
        <xdr:cNvPr id="83" name="直線コネクタ 82"/>
        <xdr:cNvCxnSpPr/>
      </xdr:nvCxnSpPr>
      <xdr:spPr>
        <a:xfrm flipV="1">
          <a:off x="3289300" y="5798094"/>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93164</xdr:rowOff>
    </xdr:from>
    <xdr:to>
      <xdr:col>11</xdr:col>
      <xdr:colOff>187325</xdr:colOff>
      <xdr:row>30</xdr:row>
      <xdr:rowOff>23314</xdr:rowOff>
    </xdr:to>
    <xdr:sp macro="" textlink="">
      <xdr:nvSpPr>
        <xdr:cNvPr id="84" name="楕円 83"/>
        <xdr:cNvSpPr/>
      </xdr:nvSpPr>
      <xdr:spPr>
        <a:xfrm>
          <a:off x="2476500" y="583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100783</xdr:rowOff>
    </xdr:from>
    <xdr:to>
      <xdr:col>15</xdr:col>
      <xdr:colOff>136525</xdr:colOff>
      <xdr:row>29</xdr:row>
      <xdr:rowOff>143964</xdr:rowOff>
    </xdr:to>
    <xdr:cxnSp macro="">
      <xdr:nvCxnSpPr>
        <xdr:cNvPr id="85" name="直線コネクタ 84"/>
        <xdr:cNvCxnSpPr/>
      </xdr:nvCxnSpPr>
      <xdr:spPr>
        <a:xfrm flipV="1">
          <a:off x="2527300" y="5844358"/>
          <a:ext cx="7620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86"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87" name="n_2aveValue有形固定資産減価償却率"/>
        <xdr:cNvSpPr txBox="1"/>
      </xdr:nvSpPr>
      <xdr:spPr>
        <a:xfrm>
          <a:off x="30867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153233</xdr:rowOff>
    </xdr:from>
    <xdr:ext cx="405111" cy="259045"/>
    <xdr:sp macro="" textlink="">
      <xdr:nvSpPr>
        <xdr:cNvPr id="88" name="n_3aveValue有形固定資産減価償却率"/>
        <xdr:cNvSpPr txBox="1"/>
      </xdr:nvSpPr>
      <xdr:spPr>
        <a:xfrm>
          <a:off x="2324744" y="606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121846</xdr:rowOff>
    </xdr:from>
    <xdr:ext cx="405111" cy="259045"/>
    <xdr:sp macro="" textlink="">
      <xdr:nvSpPr>
        <xdr:cNvPr id="89" name="n_1mainValue有形固定資産減価償却率"/>
        <xdr:cNvSpPr txBox="1"/>
      </xdr:nvSpPr>
      <xdr:spPr>
        <a:xfrm>
          <a:off x="3836044" y="552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168110</xdr:rowOff>
    </xdr:from>
    <xdr:ext cx="405111" cy="259045"/>
    <xdr:sp macro="" textlink="">
      <xdr:nvSpPr>
        <xdr:cNvPr id="90" name="n_2mainValue有形固定資産減価償却率"/>
        <xdr:cNvSpPr txBox="1"/>
      </xdr:nvSpPr>
      <xdr:spPr>
        <a:xfrm>
          <a:off x="30867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39841</xdr:rowOff>
    </xdr:from>
    <xdr:ext cx="405111" cy="259045"/>
    <xdr:sp macro="" textlink="">
      <xdr:nvSpPr>
        <xdr:cNvPr id="91" name="n_3mainValue有形固定資産減価償却率"/>
        <xdr:cNvSpPr txBox="1"/>
      </xdr:nvSpPr>
      <xdr:spPr>
        <a:xfrm>
          <a:off x="23247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債務償還比率は、昨年度から</a:t>
          </a:r>
          <a:r>
            <a:rPr kumimoji="1" lang="en-US" altLang="ja-JP" sz="1100">
              <a:latin typeface="ＭＳ Ｐゴシック" panose="020B0600070205080204" pitchFamily="50" charset="-128"/>
              <a:ea typeface="ＭＳ Ｐゴシック" panose="020B0600070205080204" pitchFamily="50" charset="-128"/>
            </a:rPr>
            <a:t>64.2</a:t>
          </a:r>
          <a:r>
            <a:rPr kumimoji="1" lang="ja-JP" altLang="en-US" sz="1100">
              <a:latin typeface="ＭＳ Ｐゴシック" panose="020B0600070205080204" pitchFamily="50" charset="-128"/>
              <a:ea typeface="ＭＳ Ｐゴシック" panose="020B0600070205080204" pitchFamily="50" charset="-128"/>
            </a:rPr>
            <a:t>ポイント上昇し</a:t>
          </a:r>
          <a:r>
            <a:rPr kumimoji="1" lang="en-US" altLang="ja-JP" sz="1100">
              <a:latin typeface="ＭＳ Ｐゴシック" panose="020B0600070205080204" pitchFamily="50" charset="-128"/>
              <a:ea typeface="ＭＳ Ｐゴシック" panose="020B0600070205080204" pitchFamily="50" charset="-128"/>
            </a:rPr>
            <a:t>811.2</a:t>
          </a:r>
          <a:r>
            <a:rPr kumimoji="1" lang="ja-JP" altLang="en-US" sz="1100">
              <a:latin typeface="ＭＳ Ｐゴシック" panose="020B0600070205080204" pitchFamily="50" charset="-128"/>
              <a:ea typeface="ＭＳ Ｐゴシック" panose="020B0600070205080204" pitchFamily="50" charset="-128"/>
            </a:rPr>
            <a:t>％となった。類似団体や県内他市との比較においては、他団体を上回っている状況である。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これは、経常経費充当一般財源等が増加したことに加えて、近年の大型普通建設事業により、将来負担額のうち地方債の現在高が大幅に増加したことなどが要因である。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今後においても、普通建設事業の実施に伴い地方債の現在高の増加が見込まれており、債務償還比率の更なる上昇が予測される。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0" name="直線コネクタ 119"/>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3"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4" name="直線コネクタ 123"/>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5" name="債務償還比率平均値テキスト"/>
        <xdr:cNvSpPr txBox="1"/>
      </xdr:nvSpPr>
      <xdr:spPr>
        <a:xfrm>
          <a:off x="14846300" y="593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6" name="フローチャート: 判断 125"/>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27" name="フローチャート: 判断 126"/>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156252</xdr:rowOff>
    </xdr:from>
    <xdr:to>
      <xdr:col>76</xdr:col>
      <xdr:colOff>73025</xdr:colOff>
      <xdr:row>29</xdr:row>
      <xdr:rowOff>86402</xdr:rowOff>
    </xdr:to>
    <xdr:sp macro="" textlink="">
      <xdr:nvSpPr>
        <xdr:cNvPr id="133" name="楕円 132"/>
        <xdr:cNvSpPr/>
      </xdr:nvSpPr>
      <xdr:spPr>
        <a:xfrm>
          <a:off x="14744700" y="572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7679</xdr:rowOff>
    </xdr:from>
    <xdr:ext cx="469744" cy="259045"/>
    <xdr:sp macro="" textlink="">
      <xdr:nvSpPr>
        <xdr:cNvPr id="134" name="債務償還比率該当値テキスト"/>
        <xdr:cNvSpPr txBox="1"/>
      </xdr:nvSpPr>
      <xdr:spPr>
        <a:xfrm>
          <a:off x="14846300" y="55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61807</xdr:rowOff>
    </xdr:from>
    <xdr:to>
      <xdr:col>72</xdr:col>
      <xdr:colOff>123825</xdr:colOff>
      <xdr:row>29</xdr:row>
      <xdr:rowOff>163407</xdr:rowOff>
    </xdr:to>
    <xdr:sp macro="" textlink="">
      <xdr:nvSpPr>
        <xdr:cNvPr id="135" name="楕円 134"/>
        <xdr:cNvSpPr/>
      </xdr:nvSpPr>
      <xdr:spPr>
        <a:xfrm>
          <a:off x="14033500" y="580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35602</xdr:rowOff>
    </xdr:from>
    <xdr:to>
      <xdr:col>76</xdr:col>
      <xdr:colOff>22225</xdr:colOff>
      <xdr:row>29</xdr:row>
      <xdr:rowOff>112607</xdr:rowOff>
    </xdr:to>
    <xdr:cxnSp macro="">
      <xdr:nvCxnSpPr>
        <xdr:cNvPr id="136" name="直線コネクタ 135"/>
        <xdr:cNvCxnSpPr/>
      </xdr:nvCxnSpPr>
      <xdr:spPr>
        <a:xfrm flipV="1">
          <a:off x="14084300" y="5779177"/>
          <a:ext cx="711200" cy="7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137" name="n_1aveValue債務償還比率"/>
        <xdr:cNvSpPr txBox="1"/>
      </xdr:nvSpPr>
      <xdr:spPr>
        <a:xfrm>
          <a:off x="13836727" y="602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8484</xdr:rowOff>
    </xdr:from>
    <xdr:ext cx="469744" cy="259045"/>
    <xdr:sp macro="" textlink="">
      <xdr:nvSpPr>
        <xdr:cNvPr id="138" name="n_1mainValue債務償還比率"/>
        <xdr:cNvSpPr txBox="1"/>
      </xdr:nvSpPr>
      <xdr:spPr>
        <a:xfrm>
          <a:off x="13836727" y="558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63,168
62,410
133.09
32,444,444
31,256,171
1,136,827
17,442,589
38,928,469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42545</xdr:rowOff>
    </xdr:from>
    <xdr:to>
      <xdr:col>20</xdr:col>
      <xdr:colOff>38100</xdr:colOff>
      <xdr:row>41</xdr:row>
      <xdr:rowOff>144145</xdr:rowOff>
    </xdr:to>
    <xdr:sp macro="" textlink="">
      <xdr:nvSpPr>
        <xdr:cNvPr id="71" name="楕円 70"/>
        <xdr:cNvSpPr/>
      </xdr:nvSpPr>
      <xdr:spPr>
        <a:xfrm>
          <a:off x="3746500" y="70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76835</xdr:rowOff>
    </xdr:from>
    <xdr:to>
      <xdr:col>15</xdr:col>
      <xdr:colOff>101600</xdr:colOff>
      <xdr:row>42</xdr:row>
      <xdr:rowOff>6985</xdr:rowOff>
    </xdr:to>
    <xdr:sp macro="" textlink="">
      <xdr:nvSpPr>
        <xdr:cNvPr id="72" name="楕円 71"/>
        <xdr:cNvSpPr/>
      </xdr:nvSpPr>
      <xdr:spPr>
        <a:xfrm>
          <a:off x="28575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93345</xdr:rowOff>
    </xdr:from>
    <xdr:to>
      <xdr:col>19</xdr:col>
      <xdr:colOff>177800</xdr:colOff>
      <xdr:row>41</xdr:row>
      <xdr:rowOff>127635</xdr:rowOff>
    </xdr:to>
    <xdr:cxnSp macro="">
      <xdr:nvCxnSpPr>
        <xdr:cNvPr id="73" name="直線コネクタ 72"/>
        <xdr:cNvCxnSpPr/>
      </xdr:nvCxnSpPr>
      <xdr:spPr>
        <a:xfrm flipV="1">
          <a:off x="2908300" y="71227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103505</xdr:rowOff>
    </xdr:from>
    <xdr:to>
      <xdr:col>10</xdr:col>
      <xdr:colOff>165100</xdr:colOff>
      <xdr:row>42</xdr:row>
      <xdr:rowOff>33655</xdr:rowOff>
    </xdr:to>
    <xdr:sp macro="" textlink="">
      <xdr:nvSpPr>
        <xdr:cNvPr id="74" name="楕円 73"/>
        <xdr:cNvSpPr/>
      </xdr:nvSpPr>
      <xdr:spPr>
        <a:xfrm>
          <a:off x="1968500" y="71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127635</xdr:rowOff>
    </xdr:from>
    <xdr:to>
      <xdr:col>15</xdr:col>
      <xdr:colOff>50800</xdr:colOff>
      <xdr:row>41</xdr:row>
      <xdr:rowOff>154305</xdr:rowOff>
    </xdr:to>
    <xdr:cxnSp macro="">
      <xdr:nvCxnSpPr>
        <xdr:cNvPr id="75" name="直線コネクタ 74"/>
        <xdr:cNvCxnSpPr/>
      </xdr:nvCxnSpPr>
      <xdr:spPr>
        <a:xfrm flipV="1">
          <a:off x="2019300" y="71570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76" name="n_1aveValue【道路】&#10;有形固定資産減価償却率"/>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77" name="n_2aveValue【道路】&#10;有形固定資産減価償却率"/>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78" name="n_3aveValue【道路】&#10;有形固定資産減価償却率"/>
        <xdr:cNvSpPr txBox="1"/>
      </xdr:nvSpPr>
      <xdr:spPr>
        <a:xfrm>
          <a:off x="1816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135272</xdr:rowOff>
    </xdr:from>
    <xdr:ext cx="405111" cy="259045"/>
    <xdr:sp macro="" textlink="">
      <xdr:nvSpPr>
        <xdr:cNvPr id="79" name="n_1mainValue【道路】&#10;有形固定資産減価償却率"/>
        <xdr:cNvSpPr txBox="1"/>
      </xdr:nvSpPr>
      <xdr:spPr>
        <a:xfrm>
          <a:off x="3582044"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169562</xdr:rowOff>
    </xdr:from>
    <xdr:ext cx="405111" cy="259045"/>
    <xdr:sp macro="" textlink="">
      <xdr:nvSpPr>
        <xdr:cNvPr id="80" name="n_2mainValue【道路】&#10;有形固定資産減価償却率"/>
        <xdr:cNvSpPr txBox="1"/>
      </xdr:nvSpPr>
      <xdr:spPr>
        <a:xfrm>
          <a:off x="2705744"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24782</xdr:rowOff>
    </xdr:from>
    <xdr:ext cx="405111" cy="259045"/>
    <xdr:sp macro="" textlink="">
      <xdr:nvSpPr>
        <xdr:cNvPr id="81" name="n_3mainValue【道路】&#10;有形固定資産減価償却率"/>
        <xdr:cNvSpPr txBox="1"/>
      </xdr:nvSpPr>
      <xdr:spPr>
        <a:xfrm>
          <a:off x="1816744"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5" name="直線コネクタ 104"/>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6"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07" name="直線コネクタ 106"/>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08"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09" name="直線コネクタ 108"/>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46880</xdr:rowOff>
    </xdr:from>
    <xdr:ext cx="534377" cy="259045"/>
    <xdr:sp macro="" textlink="">
      <xdr:nvSpPr>
        <xdr:cNvPr id="110" name="【道路】&#10;一人当たり延長平均値テキスト"/>
        <xdr:cNvSpPr txBox="1"/>
      </xdr:nvSpPr>
      <xdr:spPr>
        <a:xfrm>
          <a:off x="10515600" y="6904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1" name="フローチャート: 判断 110"/>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2" name="フローチャート: 判断 111"/>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3" name="フローチャート: 判断 112"/>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4" name="フローチャート: 判断 113"/>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6769</xdr:rowOff>
    </xdr:from>
    <xdr:to>
      <xdr:col>50</xdr:col>
      <xdr:colOff>165100</xdr:colOff>
      <xdr:row>41</xdr:row>
      <xdr:rowOff>108369</xdr:rowOff>
    </xdr:to>
    <xdr:sp macro="" textlink="">
      <xdr:nvSpPr>
        <xdr:cNvPr id="120" name="楕円 119"/>
        <xdr:cNvSpPr/>
      </xdr:nvSpPr>
      <xdr:spPr>
        <a:xfrm>
          <a:off x="9588500" y="703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7855</xdr:rowOff>
    </xdr:from>
    <xdr:to>
      <xdr:col>46</xdr:col>
      <xdr:colOff>38100</xdr:colOff>
      <xdr:row>41</xdr:row>
      <xdr:rowOff>109455</xdr:rowOff>
    </xdr:to>
    <xdr:sp macro="" textlink="">
      <xdr:nvSpPr>
        <xdr:cNvPr id="121" name="楕円 120"/>
        <xdr:cNvSpPr/>
      </xdr:nvSpPr>
      <xdr:spPr>
        <a:xfrm>
          <a:off x="8699500" y="703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57569</xdr:rowOff>
    </xdr:from>
    <xdr:to>
      <xdr:col>50</xdr:col>
      <xdr:colOff>114300</xdr:colOff>
      <xdr:row>41</xdr:row>
      <xdr:rowOff>58655</xdr:rowOff>
    </xdr:to>
    <xdr:cxnSp macro="">
      <xdr:nvCxnSpPr>
        <xdr:cNvPr id="122" name="直線コネクタ 121"/>
        <xdr:cNvCxnSpPr/>
      </xdr:nvCxnSpPr>
      <xdr:spPr>
        <a:xfrm flipV="1">
          <a:off x="8750300" y="7087019"/>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9607</xdr:rowOff>
    </xdr:from>
    <xdr:to>
      <xdr:col>41</xdr:col>
      <xdr:colOff>101600</xdr:colOff>
      <xdr:row>41</xdr:row>
      <xdr:rowOff>111207</xdr:rowOff>
    </xdr:to>
    <xdr:sp macro="" textlink="">
      <xdr:nvSpPr>
        <xdr:cNvPr id="123" name="楕円 122"/>
        <xdr:cNvSpPr/>
      </xdr:nvSpPr>
      <xdr:spPr>
        <a:xfrm>
          <a:off x="7810500" y="70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58655</xdr:rowOff>
    </xdr:from>
    <xdr:to>
      <xdr:col>45</xdr:col>
      <xdr:colOff>177800</xdr:colOff>
      <xdr:row>41</xdr:row>
      <xdr:rowOff>60407</xdr:rowOff>
    </xdr:to>
    <xdr:cxnSp macro="">
      <xdr:nvCxnSpPr>
        <xdr:cNvPr id="124" name="直線コネクタ 123"/>
        <xdr:cNvCxnSpPr/>
      </xdr:nvCxnSpPr>
      <xdr:spPr>
        <a:xfrm flipV="1">
          <a:off x="7861300" y="7088105"/>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25" name="n_1aveValue【道路】&#10;一人当たり延長"/>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26" name="n_2aveValue【道路】&#10;一人当たり延長"/>
        <xdr:cNvSpPr txBox="1"/>
      </xdr:nvSpPr>
      <xdr:spPr>
        <a:xfrm>
          <a:off x="8483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27" name="n_3aveValue【道路】&#10;一人当たり延長"/>
        <xdr:cNvSpPr txBox="1"/>
      </xdr:nvSpPr>
      <xdr:spPr>
        <a:xfrm>
          <a:off x="7594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99496</xdr:rowOff>
    </xdr:from>
    <xdr:ext cx="469744" cy="259045"/>
    <xdr:sp macro="" textlink="">
      <xdr:nvSpPr>
        <xdr:cNvPr id="128" name="n_1mainValue【道路】&#10;一人当たり延長"/>
        <xdr:cNvSpPr txBox="1"/>
      </xdr:nvSpPr>
      <xdr:spPr>
        <a:xfrm>
          <a:off x="9391727" y="712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100582</xdr:rowOff>
    </xdr:from>
    <xdr:ext cx="469744" cy="259045"/>
    <xdr:sp macro="" textlink="">
      <xdr:nvSpPr>
        <xdr:cNvPr id="129" name="n_2mainValue【道路】&#10;一人当たり延長"/>
        <xdr:cNvSpPr txBox="1"/>
      </xdr:nvSpPr>
      <xdr:spPr>
        <a:xfrm>
          <a:off x="8515427" y="713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102334</xdr:rowOff>
    </xdr:from>
    <xdr:ext cx="469744" cy="259045"/>
    <xdr:sp macro="" textlink="">
      <xdr:nvSpPr>
        <xdr:cNvPr id="130" name="n_3mainValue【道路】&#10;一人当たり延長"/>
        <xdr:cNvSpPr txBox="1"/>
      </xdr:nvSpPr>
      <xdr:spPr>
        <a:xfrm>
          <a:off x="7626427" y="713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3" name="テキスト ボックス 14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1" name="テキスト ボックス 15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55" name="直線コネクタ 154"/>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56"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57" name="直線コネクタ 156"/>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58"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59" name="直線コネクタ 158"/>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60"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1" name="フローチャート: 判断 160"/>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2" name="フローチャート: 判断 161"/>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3" name="フローチャート: 判断 162"/>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64" name="フローチャート: 判断 163"/>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170180</xdr:rowOff>
    </xdr:from>
    <xdr:to>
      <xdr:col>20</xdr:col>
      <xdr:colOff>38100</xdr:colOff>
      <xdr:row>57</xdr:row>
      <xdr:rowOff>100330</xdr:rowOff>
    </xdr:to>
    <xdr:sp macro="" textlink="">
      <xdr:nvSpPr>
        <xdr:cNvPr id="170" name="楕円 169"/>
        <xdr:cNvSpPr/>
      </xdr:nvSpPr>
      <xdr:spPr>
        <a:xfrm>
          <a:off x="37465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25400</xdr:rowOff>
    </xdr:from>
    <xdr:to>
      <xdr:col>15</xdr:col>
      <xdr:colOff>101600</xdr:colOff>
      <xdr:row>57</xdr:row>
      <xdr:rowOff>127000</xdr:rowOff>
    </xdr:to>
    <xdr:sp macro="" textlink="">
      <xdr:nvSpPr>
        <xdr:cNvPr id="171" name="楕円 170"/>
        <xdr:cNvSpPr/>
      </xdr:nvSpPr>
      <xdr:spPr>
        <a:xfrm>
          <a:off x="2857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49530</xdr:rowOff>
    </xdr:from>
    <xdr:to>
      <xdr:col>19</xdr:col>
      <xdr:colOff>177800</xdr:colOff>
      <xdr:row>57</xdr:row>
      <xdr:rowOff>76200</xdr:rowOff>
    </xdr:to>
    <xdr:cxnSp macro="">
      <xdr:nvCxnSpPr>
        <xdr:cNvPr id="172" name="直線コネクタ 171"/>
        <xdr:cNvCxnSpPr/>
      </xdr:nvCxnSpPr>
      <xdr:spPr>
        <a:xfrm flipV="1">
          <a:off x="2908300" y="98221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52070</xdr:rowOff>
    </xdr:from>
    <xdr:to>
      <xdr:col>10</xdr:col>
      <xdr:colOff>165100</xdr:colOff>
      <xdr:row>57</xdr:row>
      <xdr:rowOff>153670</xdr:rowOff>
    </xdr:to>
    <xdr:sp macro="" textlink="">
      <xdr:nvSpPr>
        <xdr:cNvPr id="173" name="楕円 172"/>
        <xdr:cNvSpPr/>
      </xdr:nvSpPr>
      <xdr:spPr>
        <a:xfrm>
          <a:off x="1968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76200</xdr:rowOff>
    </xdr:from>
    <xdr:to>
      <xdr:col>15</xdr:col>
      <xdr:colOff>50800</xdr:colOff>
      <xdr:row>57</xdr:row>
      <xdr:rowOff>102870</xdr:rowOff>
    </xdr:to>
    <xdr:cxnSp macro="">
      <xdr:nvCxnSpPr>
        <xdr:cNvPr id="174" name="直線コネクタ 173"/>
        <xdr:cNvCxnSpPr/>
      </xdr:nvCxnSpPr>
      <xdr:spPr>
        <a:xfrm flipV="1">
          <a:off x="2019300" y="98488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75" name="n_1aveValue【橋りょう・トンネ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76" name="n_2aveValue【橋りょう・トンネル】&#10;有形固定資産減価償却率"/>
        <xdr:cNvSpPr txBox="1"/>
      </xdr:nvSpPr>
      <xdr:spPr>
        <a:xfrm>
          <a:off x="2705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150512</xdr:rowOff>
    </xdr:from>
    <xdr:ext cx="405111" cy="259045"/>
    <xdr:sp macro="" textlink="">
      <xdr:nvSpPr>
        <xdr:cNvPr id="177" name="n_3aveValue【橋りょう・トンネル】&#10;有形固定資産減価償却率"/>
        <xdr:cNvSpPr txBox="1"/>
      </xdr:nvSpPr>
      <xdr:spPr>
        <a:xfrm>
          <a:off x="1816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116857</xdr:rowOff>
    </xdr:from>
    <xdr:ext cx="405111" cy="259045"/>
    <xdr:sp macro="" textlink="">
      <xdr:nvSpPr>
        <xdr:cNvPr id="178" name="n_1mainValue【橋りょう・トンネル】&#10;有形固定資産減価償却率"/>
        <xdr:cNvSpPr txBox="1"/>
      </xdr:nvSpPr>
      <xdr:spPr>
        <a:xfrm>
          <a:off x="358204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143527</xdr:rowOff>
    </xdr:from>
    <xdr:ext cx="405111" cy="259045"/>
    <xdr:sp macro="" textlink="">
      <xdr:nvSpPr>
        <xdr:cNvPr id="179" name="n_2mainValue【橋りょう・トンネル】&#10;有形固定資産減価償却率"/>
        <xdr:cNvSpPr txBox="1"/>
      </xdr:nvSpPr>
      <xdr:spPr>
        <a:xfrm>
          <a:off x="2705744"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170197</xdr:rowOff>
    </xdr:from>
    <xdr:ext cx="405111" cy="259045"/>
    <xdr:sp macro="" textlink="">
      <xdr:nvSpPr>
        <xdr:cNvPr id="180" name="n_3mainValue【橋りょう・トンネル】&#10;有形固定資産減価償却率"/>
        <xdr:cNvSpPr txBox="1"/>
      </xdr:nvSpPr>
      <xdr:spPr>
        <a:xfrm>
          <a:off x="1816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02" name="直線コネクタ 201"/>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03"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04" name="直線コネクタ 203"/>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05"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06" name="直線コネクタ 205"/>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138147</xdr:rowOff>
    </xdr:from>
    <xdr:ext cx="599010" cy="259045"/>
    <xdr:sp macro="" textlink="">
      <xdr:nvSpPr>
        <xdr:cNvPr id="207" name="【橋りょう・トンネル】&#10;一人当たり有形固定資産（償却資産）額平均値テキスト"/>
        <xdr:cNvSpPr txBox="1"/>
      </xdr:nvSpPr>
      <xdr:spPr>
        <a:xfrm>
          <a:off x="10515600" y="10425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08" name="フローチャート: 判断 207"/>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09" name="フローチャート: 判断 208"/>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0" name="フローチャート: 判断 209"/>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11" name="フローチャート: 判断 210"/>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15510</xdr:rowOff>
    </xdr:from>
    <xdr:to>
      <xdr:col>50</xdr:col>
      <xdr:colOff>165100</xdr:colOff>
      <xdr:row>62</xdr:row>
      <xdr:rowOff>117110</xdr:rowOff>
    </xdr:to>
    <xdr:sp macro="" textlink="">
      <xdr:nvSpPr>
        <xdr:cNvPr id="217" name="楕円 216"/>
        <xdr:cNvSpPr/>
      </xdr:nvSpPr>
      <xdr:spPr>
        <a:xfrm>
          <a:off x="9588500" y="1064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17225</xdr:rowOff>
    </xdr:from>
    <xdr:to>
      <xdr:col>46</xdr:col>
      <xdr:colOff>38100</xdr:colOff>
      <xdr:row>62</xdr:row>
      <xdr:rowOff>118825</xdr:rowOff>
    </xdr:to>
    <xdr:sp macro="" textlink="">
      <xdr:nvSpPr>
        <xdr:cNvPr id="218" name="楕円 217"/>
        <xdr:cNvSpPr/>
      </xdr:nvSpPr>
      <xdr:spPr>
        <a:xfrm>
          <a:off x="8699500" y="1064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66310</xdr:rowOff>
    </xdr:from>
    <xdr:to>
      <xdr:col>50</xdr:col>
      <xdr:colOff>114300</xdr:colOff>
      <xdr:row>62</xdr:row>
      <xdr:rowOff>68025</xdr:rowOff>
    </xdr:to>
    <xdr:cxnSp macro="">
      <xdr:nvCxnSpPr>
        <xdr:cNvPr id="219" name="直線コネクタ 218"/>
        <xdr:cNvCxnSpPr/>
      </xdr:nvCxnSpPr>
      <xdr:spPr>
        <a:xfrm flipV="1">
          <a:off x="8750300" y="10696210"/>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18704</xdr:rowOff>
    </xdr:from>
    <xdr:to>
      <xdr:col>41</xdr:col>
      <xdr:colOff>101600</xdr:colOff>
      <xdr:row>62</xdr:row>
      <xdr:rowOff>120304</xdr:rowOff>
    </xdr:to>
    <xdr:sp macro="" textlink="">
      <xdr:nvSpPr>
        <xdr:cNvPr id="220" name="楕円 219"/>
        <xdr:cNvSpPr/>
      </xdr:nvSpPr>
      <xdr:spPr>
        <a:xfrm>
          <a:off x="7810500" y="1064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68025</xdr:rowOff>
    </xdr:from>
    <xdr:to>
      <xdr:col>45</xdr:col>
      <xdr:colOff>177800</xdr:colOff>
      <xdr:row>62</xdr:row>
      <xdr:rowOff>69504</xdr:rowOff>
    </xdr:to>
    <xdr:cxnSp macro="">
      <xdr:nvCxnSpPr>
        <xdr:cNvPr id="221" name="直線コネクタ 220"/>
        <xdr:cNvCxnSpPr/>
      </xdr:nvCxnSpPr>
      <xdr:spPr>
        <a:xfrm flipV="1">
          <a:off x="7861300" y="10697925"/>
          <a:ext cx="8890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22" name="n_1aveValue【橋りょう・トンネル】&#10;一人当たり有形固定資産（償却資産）額"/>
        <xdr:cNvSpPr txBox="1"/>
      </xdr:nvSpPr>
      <xdr:spPr>
        <a:xfrm>
          <a:off x="93270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23" name="n_2aveValue【橋りょう・トンネル】&#10;一人当たり有形固定資産（償却資産）額"/>
        <xdr:cNvSpPr txBox="1"/>
      </xdr:nvSpPr>
      <xdr:spPr>
        <a:xfrm>
          <a:off x="8450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24" name="n_3aveValue【橋りょう・トンネル】&#10;一人当たり有形固定資産（償却資産）額"/>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108237</xdr:rowOff>
    </xdr:from>
    <xdr:ext cx="599010" cy="259045"/>
    <xdr:sp macro="" textlink="">
      <xdr:nvSpPr>
        <xdr:cNvPr id="225" name="n_1mainValue【橋りょう・トンネル】&#10;一人当たり有形固定資産（償却資産）額"/>
        <xdr:cNvSpPr txBox="1"/>
      </xdr:nvSpPr>
      <xdr:spPr>
        <a:xfrm>
          <a:off x="9327095" y="1073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109952</xdr:rowOff>
    </xdr:from>
    <xdr:ext cx="599010" cy="259045"/>
    <xdr:sp macro="" textlink="">
      <xdr:nvSpPr>
        <xdr:cNvPr id="226" name="n_2mainValue【橋りょう・トンネル】&#10;一人当たり有形固定資産（償却資産）額"/>
        <xdr:cNvSpPr txBox="1"/>
      </xdr:nvSpPr>
      <xdr:spPr>
        <a:xfrm>
          <a:off x="8450795" y="1073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111431</xdr:rowOff>
    </xdr:from>
    <xdr:ext cx="599010" cy="259045"/>
    <xdr:sp macro="" textlink="">
      <xdr:nvSpPr>
        <xdr:cNvPr id="227" name="n_3mainValue【橋りょう・トンネル】&#10;一人当たり有形固定資産（償却資産）額"/>
        <xdr:cNvSpPr txBox="1"/>
      </xdr:nvSpPr>
      <xdr:spPr>
        <a:xfrm>
          <a:off x="7561795" y="10741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8" name="直線コネクタ 23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9" name="テキスト ボックス 23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0" name="直線コネクタ 23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1" name="テキスト ボックス 24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2" name="直線コネクタ 24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3" name="テキスト ボックス 24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4" name="直線コネクタ 24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5" name="テキスト ボックス 24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6" name="直線コネクタ 24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7" name="テキスト ボックス 24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8" name="直線コネクタ 24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9" name="テキスト ボックス 24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53" name="直線コネクタ 252"/>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54"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55" name="直線コネクタ 254"/>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56"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57" name="直線コネクタ 256"/>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58" name="【公営住宅】&#10;有形固定資産減価償却率平均値テキスト"/>
        <xdr:cNvSpPr txBox="1"/>
      </xdr:nvSpPr>
      <xdr:spPr>
        <a:xfrm>
          <a:off x="4673600" y="13763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59" name="フローチャート: 判断 258"/>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60" name="フローチャート: 判断 259"/>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61" name="フローチャート: 判断 260"/>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62" name="フローチャート: 判断 261"/>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124461</xdr:rowOff>
    </xdr:from>
    <xdr:to>
      <xdr:col>20</xdr:col>
      <xdr:colOff>38100</xdr:colOff>
      <xdr:row>80</xdr:row>
      <xdr:rowOff>54611</xdr:rowOff>
    </xdr:to>
    <xdr:sp macro="" textlink="">
      <xdr:nvSpPr>
        <xdr:cNvPr id="268" name="楕円 267"/>
        <xdr:cNvSpPr/>
      </xdr:nvSpPr>
      <xdr:spPr>
        <a:xfrm>
          <a:off x="3746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155484</xdr:rowOff>
    </xdr:from>
    <xdr:to>
      <xdr:col>15</xdr:col>
      <xdr:colOff>101600</xdr:colOff>
      <xdr:row>80</xdr:row>
      <xdr:rowOff>85634</xdr:rowOff>
    </xdr:to>
    <xdr:sp macro="" textlink="">
      <xdr:nvSpPr>
        <xdr:cNvPr id="269" name="楕円 268"/>
        <xdr:cNvSpPr/>
      </xdr:nvSpPr>
      <xdr:spPr>
        <a:xfrm>
          <a:off x="2857500" y="1370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3811</xdr:rowOff>
    </xdr:from>
    <xdr:to>
      <xdr:col>19</xdr:col>
      <xdr:colOff>177800</xdr:colOff>
      <xdr:row>80</xdr:row>
      <xdr:rowOff>34834</xdr:rowOff>
    </xdr:to>
    <xdr:cxnSp macro="">
      <xdr:nvCxnSpPr>
        <xdr:cNvPr id="270" name="直線コネクタ 269"/>
        <xdr:cNvCxnSpPr/>
      </xdr:nvCxnSpPr>
      <xdr:spPr>
        <a:xfrm flipV="1">
          <a:off x="2908300" y="13719811"/>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13426</xdr:rowOff>
    </xdr:from>
    <xdr:to>
      <xdr:col>10</xdr:col>
      <xdr:colOff>165100</xdr:colOff>
      <xdr:row>80</xdr:row>
      <xdr:rowOff>115026</xdr:rowOff>
    </xdr:to>
    <xdr:sp macro="" textlink="">
      <xdr:nvSpPr>
        <xdr:cNvPr id="271" name="楕円 270"/>
        <xdr:cNvSpPr/>
      </xdr:nvSpPr>
      <xdr:spPr>
        <a:xfrm>
          <a:off x="1968500" y="137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34834</xdr:rowOff>
    </xdr:from>
    <xdr:to>
      <xdr:col>15</xdr:col>
      <xdr:colOff>50800</xdr:colOff>
      <xdr:row>80</xdr:row>
      <xdr:rowOff>64226</xdr:rowOff>
    </xdr:to>
    <xdr:cxnSp macro="">
      <xdr:nvCxnSpPr>
        <xdr:cNvPr id="272" name="直線コネクタ 271"/>
        <xdr:cNvCxnSpPr/>
      </xdr:nvCxnSpPr>
      <xdr:spPr>
        <a:xfrm flipV="1">
          <a:off x="2019300" y="1375083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17978</xdr:rowOff>
    </xdr:from>
    <xdr:ext cx="405111" cy="259045"/>
    <xdr:sp macro="" textlink="">
      <xdr:nvSpPr>
        <xdr:cNvPr id="273" name="n_1aveValue【公営住宅】&#10;有形固定資産減価償却率"/>
        <xdr:cNvSpPr txBox="1"/>
      </xdr:nvSpPr>
      <xdr:spPr>
        <a:xfrm>
          <a:off x="35820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24509</xdr:rowOff>
    </xdr:from>
    <xdr:ext cx="405111" cy="259045"/>
    <xdr:sp macro="" textlink="">
      <xdr:nvSpPr>
        <xdr:cNvPr id="274" name="n_2aveValue【公営住宅】&#10;有形固定資産減価償却率"/>
        <xdr:cNvSpPr txBox="1"/>
      </xdr:nvSpPr>
      <xdr:spPr>
        <a:xfrm>
          <a:off x="27057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86558</xdr:rowOff>
    </xdr:from>
    <xdr:ext cx="405111" cy="259045"/>
    <xdr:sp macro="" textlink="">
      <xdr:nvSpPr>
        <xdr:cNvPr id="275" name="n_3aveValue【公営住宅】&#10;有形固定資産減価償却率"/>
        <xdr:cNvSpPr txBox="1"/>
      </xdr:nvSpPr>
      <xdr:spPr>
        <a:xfrm>
          <a:off x="1816744"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71138</xdr:rowOff>
    </xdr:from>
    <xdr:ext cx="405111" cy="259045"/>
    <xdr:sp macro="" textlink="">
      <xdr:nvSpPr>
        <xdr:cNvPr id="276" name="n_1mainValue【公営住宅】&#10;有形固定資産減価償却率"/>
        <xdr:cNvSpPr txBox="1"/>
      </xdr:nvSpPr>
      <xdr:spPr>
        <a:xfrm>
          <a:off x="35820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102161</xdr:rowOff>
    </xdr:from>
    <xdr:ext cx="405111" cy="259045"/>
    <xdr:sp macro="" textlink="">
      <xdr:nvSpPr>
        <xdr:cNvPr id="277" name="n_2mainValue【公営住宅】&#10;有形固定資産減価償却率"/>
        <xdr:cNvSpPr txBox="1"/>
      </xdr:nvSpPr>
      <xdr:spPr>
        <a:xfrm>
          <a:off x="27057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131553</xdr:rowOff>
    </xdr:from>
    <xdr:ext cx="405111" cy="259045"/>
    <xdr:sp macro="" textlink="">
      <xdr:nvSpPr>
        <xdr:cNvPr id="278" name="n_3mainValue【公営住宅】&#10;有形固定資産減価償却率"/>
        <xdr:cNvSpPr txBox="1"/>
      </xdr:nvSpPr>
      <xdr:spPr>
        <a:xfrm>
          <a:off x="1816744" y="135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02" name="直線コネクタ 301"/>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0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04" name="直線コネクタ 30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05"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06" name="直線コネクタ 305"/>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07"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08" name="フローチャート: 判断 307"/>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09" name="フローチャート: 判断 308"/>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10" name="フローチャート: 判断 309"/>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11" name="フローチャート: 判断 310"/>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111506</xdr:rowOff>
    </xdr:from>
    <xdr:to>
      <xdr:col>50</xdr:col>
      <xdr:colOff>165100</xdr:colOff>
      <xdr:row>81</xdr:row>
      <xdr:rowOff>41656</xdr:rowOff>
    </xdr:to>
    <xdr:sp macro="" textlink="">
      <xdr:nvSpPr>
        <xdr:cNvPr id="317" name="楕円 316"/>
        <xdr:cNvSpPr/>
      </xdr:nvSpPr>
      <xdr:spPr>
        <a:xfrm>
          <a:off x="9588500" y="1382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117602</xdr:rowOff>
    </xdr:from>
    <xdr:to>
      <xdr:col>46</xdr:col>
      <xdr:colOff>38100</xdr:colOff>
      <xdr:row>81</xdr:row>
      <xdr:rowOff>47752</xdr:rowOff>
    </xdr:to>
    <xdr:sp macro="" textlink="">
      <xdr:nvSpPr>
        <xdr:cNvPr id="318" name="楕円 317"/>
        <xdr:cNvSpPr/>
      </xdr:nvSpPr>
      <xdr:spPr>
        <a:xfrm>
          <a:off x="8699500" y="1383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162306</xdr:rowOff>
    </xdr:from>
    <xdr:to>
      <xdr:col>50</xdr:col>
      <xdr:colOff>114300</xdr:colOff>
      <xdr:row>80</xdr:row>
      <xdr:rowOff>168402</xdr:rowOff>
    </xdr:to>
    <xdr:cxnSp macro="">
      <xdr:nvCxnSpPr>
        <xdr:cNvPr id="319" name="直線コネクタ 318"/>
        <xdr:cNvCxnSpPr/>
      </xdr:nvCxnSpPr>
      <xdr:spPr>
        <a:xfrm flipV="1">
          <a:off x="8750300" y="1387830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122937</xdr:rowOff>
    </xdr:from>
    <xdr:to>
      <xdr:col>41</xdr:col>
      <xdr:colOff>101600</xdr:colOff>
      <xdr:row>81</xdr:row>
      <xdr:rowOff>53087</xdr:rowOff>
    </xdr:to>
    <xdr:sp macro="" textlink="">
      <xdr:nvSpPr>
        <xdr:cNvPr id="320" name="楕円 319"/>
        <xdr:cNvSpPr/>
      </xdr:nvSpPr>
      <xdr:spPr>
        <a:xfrm>
          <a:off x="7810500" y="1383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168402</xdr:rowOff>
    </xdr:from>
    <xdr:to>
      <xdr:col>45</xdr:col>
      <xdr:colOff>177800</xdr:colOff>
      <xdr:row>81</xdr:row>
      <xdr:rowOff>2287</xdr:rowOff>
    </xdr:to>
    <xdr:cxnSp macro="">
      <xdr:nvCxnSpPr>
        <xdr:cNvPr id="321" name="直線コネクタ 320"/>
        <xdr:cNvCxnSpPr/>
      </xdr:nvCxnSpPr>
      <xdr:spPr>
        <a:xfrm flipV="1">
          <a:off x="7861300" y="13884402"/>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92219</xdr:rowOff>
    </xdr:from>
    <xdr:ext cx="469744" cy="259045"/>
    <xdr:sp macro="" textlink="">
      <xdr:nvSpPr>
        <xdr:cNvPr id="322" name="n_1aveValue【公営住宅】&#10;一人当たり面積"/>
        <xdr:cNvSpPr txBox="1"/>
      </xdr:nvSpPr>
      <xdr:spPr>
        <a:xfrm>
          <a:off x="93917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103649</xdr:rowOff>
    </xdr:from>
    <xdr:ext cx="469744" cy="259045"/>
    <xdr:sp macro="" textlink="">
      <xdr:nvSpPr>
        <xdr:cNvPr id="323" name="n_2aveValue【公営住宅】&#10;一人当たり面積"/>
        <xdr:cNvSpPr txBox="1"/>
      </xdr:nvSpPr>
      <xdr:spPr>
        <a:xfrm>
          <a:off x="8515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99077</xdr:rowOff>
    </xdr:from>
    <xdr:ext cx="469744" cy="259045"/>
    <xdr:sp macro="" textlink="">
      <xdr:nvSpPr>
        <xdr:cNvPr id="324" name="n_3aveValue【公営住宅】&#10;一人当たり面積"/>
        <xdr:cNvSpPr txBox="1"/>
      </xdr:nvSpPr>
      <xdr:spPr>
        <a:xfrm>
          <a:off x="7626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58183</xdr:rowOff>
    </xdr:from>
    <xdr:ext cx="469744" cy="259045"/>
    <xdr:sp macro="" textlink="">
      <xdr:nvSpPr>
        <xdr:cNvPr id="325" name="n_1mainValue【公営住宅】&#10;一人当たり面積"/>
        <xdr:cNvSpPr txBox="1"/>
      </xdr:nvSpPr>
      <xdr:spPr>
        <a:xfrm>
          <a:off x="9391727" y="1360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64279</xdr:rowOff>
    </xdr:from>
    <xdr:ext cx="469744" cy="259045"/>
    <xdr:sp macro="" textlink="">
      <xdr:nvSpPr>
        <xdr:cNvPr id="326" name="n_2mainValue【公営住宅】&#10;一人当たり面積"/>
        <xdr:cNvSpPr txBox="1"/>
      </xdr:nvSpPr>
      <xdr:spPr>
        <a:xfrm>
          <a:off x="8515427" y="1360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69614</xdr:rowOff>
    </xdr:from>
    <xdr:ext cx="469744" cy="259045"/>
    <xdr:sp macro="" textlink="">
      <xdr:nvSpPr>
        <xdr:cNvPr id="327" name="n_3mainValue【公営住宅】&#10;一人当たり面積"/>
        <xdr:cNvSpPr txBox="1"/>
      </xdr:nvSpPr>
      <xdr:spPr>
        <a:xfrm>
          <a:off x="7626427" y="1361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8" name="テキスト ボックス 33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9" name="直線コネクタ 33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0" name="テキスト ボックス 33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1" name="直線コネクタ 34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2" name="テキスト ボックス 34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3" name="直線コネクタ 34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4" name="テキスト ボックス 34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5" name="直線コネクタ 34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6" name="テキスト ボックス 34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7" name="直線コネクタ 34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8" name="テキスト ボックス 34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9" name="直線コネクタ 34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0" name="テキスト ボックス 34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135255</xdr:rowOff>
    </xdr:from>
    <xdr:to>
      <xdr:col>24</xdr:col>
      <xdr:colOff>62865</xdr:colOff>
      <xdr:row>107</xdr:row>
      <xdr:rowOff>60961</xdr:rowOff>
    </xdr:to>
    <xdr:cxnSp macro="">
      <xdr:nvCxnSpPr>
        <xdr:cNvPr id="352" name="直線コネクタ 351"/>
        <xdr:cNvCxnSpPr/>
      </xdr:nvCxnSpPr>
      <xdr:spPr>
        <a:xfrm flipV="1">
          <a:off x="4634865" y="17280255"/>
          <a:ext cx="0" cy="112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64788</xdr:rowOff>
    </xdr:from>
    <xdr:ext cx="405111" cy="259045"/>
    <xdr:sp macro="" textlink="">
      <xdr:nvSpPr>
        <xdr:cNvPr id="353" name="【港湾・漁港】&#10;有形固定資産減価償却率最小値テキスト"/>
        <xdr:cNvSpPr txBox="1"/>
      </xdr:nvSpPr>
      <xdr:spPr>
        <a:xfrm>
          <a:off x="4673600" y="1840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60961</xdr:rowOff>
    </xdr:from>
    <xdr:to>
      <xdr:col>24</xdr:col>
      <xdr:colOff>152400</xdr:colOff>
      <xdr:row>107</xdr:row>
      <xdr:rowOff>60961</xdr:rowOff>
    </xdr:to>
    <xdr:cxnSp macro="">
      <xdr:nvCxnSpPr>
        <xdr:cNvPr id="354" name="直線コネクタ 353"/>
        <xdr:cNvCxnSpPr/>
      </xdr:nvCxnSpPr>
      <xdr:spPr>
        <a:xfrm>
          <a:off x="4546600" y="1840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81932</xdr:rowOff>
    </xdr:from>
    <xdr:ext cx="405111" cy="259045"/>
    <xdr:sp macro="" textlink="">
      <xdr:nvSpPr>
        <xdr:cNvPr id="355" name="【港湾・漁港】&#10;有形固定資産減価償却率最大値テキスト"/>
        <xdr:cNvSpPr txBox="1"/>
      </xdr:nvSpPr>
      <xdr:spPr>
        <a:xfrm>
          <a:off x="4673600" y="1705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135255</xdr:rowOff>
    </xdr:from>
    <xdr:to>
      <xdr:col>24</xdr:col>
      <xdr:colOff>152400</xdr:colOff>
      <xdr:row>100</xdr:row>
      <xdr:rowOff>135255</xdr:rowOff>
    </xdr:to>
    <xdr:cxnSp macro="">
      <xdr:nvCxnSpPr>
        <xdr:cNvPr id="356" name="直線コネクタ 355"/>
        <xdr:cNvCxnSpPr/>
      </xdr:nvCxnSpPr>
      <xdr:spPr>
        <a:xfrm>
          <a:off x="4546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85741</xdr:rowOff>
    </xdr:from>
    <xdr:ext cx="405111" cy="259045"/>
    <xdr:sp macro="" textlink="">
      <xdr:nvSpPr>
        <xdr:cNvPr id="357" name="【港湾・漁港】&#10;有形固定資産減価償却率平均値テキスト"/>
        <xdr:cNvSpPr txBox="1"/>
      </xdr:nvSpPr>
      <xdr:spPr>
        <a:xfrm>
          <a:off x="4673600" y="1774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107314</xdr:rowOff>
    </xdr:from>
    <xdr:to>
      <xdr:col>24</xdr:col>
      <xdr:colOff>114300</xdr:colOff>
      <xdr:row>104</xdr:row>
      <xdr:rowOff>37464</xdr:rowOff>
    </xdr:to>
    <xdr:sp macro="" textlink="">
      <xdr:nvSpPr>
        <xdr:cNvPr id="358" name="フローチャート: 判断 357"/>
        <xdr:cNvSpPr/>
      </xdr:nvSpPr>
      <xdr:spPr>
        <a:xfrm>
          <a:off x="45847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164464</xdr:rowOff>
    </xdr:from>
    <xdr:to>
      <xdr:col>20</xdr:col>
      <xdr:colOff>38100</xdr:colOff>
      <xdr:row>104</xdr:row>
      <xdr:rowOff>94614</xdr:rowOff>
    </xdr:to>
    <xdr:sp macro="" textlink="">
      <xdr:nvSpPr>
        <xdr:cNvPr id="359" name="フローチャート: 判断 358"/>
        <xdr:cNvSpPr/>
      </xdr:nvSpPr>
      <xdr:spPr>
        <a:xfrm>
          <a:off x="3746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63500</xdr:rowOff>
    </xdr:from>
    <xdr:to>
      <xdr:col>15</xdr:col>
      <xdr:colOff>101600</xdr:colOff>
      <xdr:row>104</xdr:row>
      <xdr:rowOff>165100</xdr:rowOff>
    </xdr:to>
    <xdr:sp macro="" textlink="">
      <xdr:nvSpPr>
        <xdr:cNvPr id="360" name="フローチャート: 判断 359"/>
        <xdr:cNvSpPr/>
      </xdr:nvSpPr>
      <xdr:spPr>
        <a:xfrm>
          <a:off x="2857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63500</xdr:rowOff>
    </xdr:from>
    <xdr:to>
      <xdr:col>10</xdr:col>
      <xdr:colOff>165100</xdr:colOff>
      <xdr:row>104</xdr:row>
      <xdr:rowOff>165100</xdr:rowOff>
    </xdr:to>
    <xdr:sp macro="" textlink="">
      <xdr:nvSpPr>
        <xdr:cNvPr id="361" name="フローチャート: 判断 360"/>
        <xdr:cNvSpPr/>
      </xdr:nvSpPr>
      <xdr:spPr>
        <a:xfrm>
          <a:off x="1968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2" name="テキスト ボックス 36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3" name="テキスト ボックス 36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4" name="テキスト ボックス 36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5" name="テキスト ボックス 36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6" name="テキスト ボックス 36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53975</xdr:rowOff>
    </xdr:from>
    <xdr:to>
      <xdr:col>20</xdr:col>
      <xdr:colOff>38100</xdr:colOff>
      <xdr:row>105</xdr:row>
      <xdr:rowOff>155575</xdr:rowOff>
    </xdr:to>
    <xdr:sp macro="" textlink="">
      <xdr:nvSpPr>
        <xdr:cNvPr id="367" name="楕円 366"/>
        <xdr:cNvSpPr/>
      </xdr:nvSpPr>
      <xdr:spPr>
        <a:xfrm>
          <a:off x="37465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88264</xdr:rowOff>
    </xdr:from>
    <xdr:to>
      <xdr:col>15</xdr:col>
      <xdr:colOff>101600</xdr:colOff>
      <xdr:row>106</xdr:row>
      <xdr:rowOff>18414</xdr:rowOff>
    </xdr:to>
    <xdr:sp macro="" textlink="">
      <xdr:nvSpPr>
        <xdr:cNvPr id="368" name="楕円 367"/>
        <xdr:cNvSpPr/>
      </xdr:nvSpPr>
      <xdr:spPr>
        <a:xfrm>
          <a:off x="2857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104775</xdr:rowOff>
    </xdr:from>
    <xdr:to>
      <xdr:col>19</xdr:col>
      <xdr:colOff>177800</xdr:colOff>
      <xdr:row>105</xdr:row>
      <xdr:rowOff>139064</xdr:rowOff>
    </xdr:to>
    <xdr:cxnSp macro="">
      <xdr:nvCxnSpPr>
        <xdr:cNvPr id="369" name="直線コネクタ 368"/>
        <xdr:cNvCxnSpPr/>
      </xdr:nvCxnSpPr>
      <xdr:spPr>
        <a:xfrm flipV="1">
          <a:off x="2908300" y="181070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124461</xdr:rowOff>
    </xdr:from>
    <xdr:to>
      <xdr:col>10</xdr:col>
      <xdr:colOff>165100</xdr:colOff>
      <xdr:row>106</xdr:row>
      <xdr:rowOff>54611</xdr:rowOff>
    </xdr:to>
    <xdr:sp macro="" textlink="">
      <xdr:nvSpPr>
        <xdr:cNvPr id="370" name="楕円 369"/>
        <xdr:cNvSpPr/>
      </xdr:nvSpPr>
      <xdr:spPr>
        <a:xfrm>
          <a:off x="1968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139064</xdr:rowOff>
    </xdr:from>
    <xdr:to>
      <xdr:col>15</xdr:col>
      <xdr:colOff>50800</xdr:colOff>
      <xdr:row>106</xdr:row>
      <xdr:rowOff>3811</xdr:rowOff>
    </xdr:to>
    <xdr:cxnSp macro="">
      <xdr:nvCxnSpPr>
        <xdr:cNvPr id="371" name="直線コネクタ 370"/>
        <xdr:cNvCxnSpPr/>
      </xdr:nvCxnSpPr>
      <xdr:spPr>
        <a:xfrm flipV="1">
          <a:off x="2019300" y="181413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111141</xdr:rowOff>
    </xdr:from>
    <xdr:ext cx="405111" cy="259045"/>
    <xdr:sp macro="" textlink="">
      <xdr:nvSpPr>
        <xdr:cNvPr id="372" name="n_1aveValue【港湾・漁港】&#10;有形固定資産減価償却率"/>
        <xdr:cNvSpPr txBox="1"/>
      </xdr:nvSpPr>
      <xdr:spPr>
        <a:xfrm>
          <a:off x="35820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10177</xdr:rowOff>
    </xdr:from>
    <xdr:ext cx="405111" cy="259045"/>
    <xdr:sp macro="" textlink="">
      <xdr:nvSpPr>
        <xdr:cNvPr id="373" name="n_2aveValue【港湾・漁港】&#10;有形固定資産減価償却率"/>
        <xdr:cNvSpPr txBox="1"/>
      </xdr:nvSpPr>
      <xdr:spPr>
        <a:xfrm>
          <a:off x="27057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10177</xdr:rowOff>
    </xdr:from>
    <xdr:ext cx="405111" cy="259045"/>
    <xdr:sp macro="" textlink="">
      <xdr:nvSpPr>
        <xdr:cNvPr id="374" name="n_3aveValue【港湾・漁港】&#10;有形固定資産減価償却率"/>
        <xdr:cNvSpPr txBox="1"/>
      </xdr:nvSpPr>
      <xdr:spPr>
        <a:xfrm>
          <a:off x="18167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146702</xdr:rowOff>
    </xdr:from>
    <xdr:ext cx="405111" cy="259045"/>
    <xdr:sp macro="" textlink="">
      <xdr:nvSpPr>
        <xdr:cNvPr id="375" name="n_1mainValue【港湾・漁港】&#10;有形固定資産減価償却率"/>
        <xdr:cNvSpPr txBox="1"/>
      </xdr:nvSpPr>
      <xdr:spPr>
        <a:xfrm>
          <a:off x="3582044" y="1814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9541</xdr:rowOff>
    </xdr:from>
    <xdr:ext cx="405111" cy="259045"/>
    <xdr:sp macro="" textlink="">
      <xdr:nvSpPr>
        <xdr:cNvPr id="376" name="n_2mainValue【港湾・漁港】&#10;有形固定資産減価償却率"/>
        <xdr:cNvSpPr txBox="1"/>
      </xdr:nvSpPr>
      <xdr:spPr>
        <a:xfrm>
          <a:off x="2705744"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45738</xdr:rowOff>
    </xdr:from>
    <xdr:ext cx="405111" cy="259045"/>
    <xdr:sp macro="" textlink="">
      <xdr:nvSpPr>
        <xdr:cNvPr id="377" name="n_3mainValue【港湾・漁港】&#10;有形固定資産減価償却率"/>
        <xdr:cNvSpPr txBox="1"/>
      </xdr:nvSpPr>
      <xdr:spPr>
        <a:xfrm>
          <a:off x="1816744" y="1821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6" name="テキスト ボックス 38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7" name="直線コネクタ 38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8" name="直線コネクタ 38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89" name="テキスト ボックス 388"/>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0" name="直線コネクタ 38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91" name="テキスト ボックス 390"/>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2" name="直線コネクタ 39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93" name="テキスト ボックス 392"/>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4" name="直線コネクタ 39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95" name="テキスト ボックス 394"/>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6" name="直線コネクタ 39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97" name="テキスト ボックス 396"/>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8" name="直線コネクタ 39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9" name="テキスト ボックス 39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144802</xdr:rowOff>
    </xdr:from>
    <xdr:to>
      <xdr:col>54</xdr:col>
      <xdr:colOff>189865</xdr:colOff>
      <xdr:row>108</xdr:row>
      <xdr:rowOff>151659</xdr:rowOff>
    </xdr:to>
    <xdr:cxnSp macro="">
      <xdr:nvCxnSpPr>
        <xdr:cNvPr id="401" name="直線コネクタ 400"/>
        <xdr:cNvCxnSpPr/>
      </xdr:nvCxnSpPr>
      <xdr:spPr>
        <a:xfrm flipV="1">
          <a:off x="10476865" y="17289802"/>
          <a:ext cx="0" cy="1378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155486</xdr:rowOff>
    </xdr:from>
    <xdr:ext cx="378565" cy="259045"/>
    <xdr:sp macro="" textlink="">
      <xdr:nvSpPr>
        <xdr:cNvPr id="402" name="【港湾・漁港】&#10;一人当たり有形固定資産（償却資産）額最小値テキスト"/>
        <xdr:cNvSpPr txBox="1"/>
      </xdr:nvSpPr>
      <xdr:spPr>
        <a:xfrm>
          <a:off x="10515600" y="18672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151659</xdr:rowOff>
    </xdr:from>
    <xdr:to>
      <xdr:col>55</xdr:col>
      <xdr:colOff>88900</xdr:colOff>
      <xdr:row>108</xdr:row>
      <xdr:rowOff>151659</xdr:rowOff>
    </xdr:to>
    <xdr:cxnSp macro="">
      <xdr:nvCxnSpPr>
        <xdr:cNvPr id="403" name="直線コネクタ 402"/>
        <xdr:cNvCxnSpPr/>
      </xdr:nvCxnSpPr>
      <xdr:spPr>
        <a:xfrm>
          <a:off x="10388600" y="18668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91479</xdr:rowOff>
    </xdr:from>
    <xdr:ext cx="690189" cy="259045"/>
    <xdr:sp macro="" textlink="">
      <xdr:nvSpPr>
        <xdr:cNvPr id="404" name="【港湾・漁港】&#10;一人当たり有形固定資産（償却資産）額最大値テキスト"/>
        <xdr:cNvSpPr txBox="1"/>
      </xdr:nvSpPr>
      <xdr:spPr>
        <a:xfrm>
          <a:off x="10515600" y="170650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144802</xdr:rowOff>
    </xdr:from>
    <xdr:to>
      <xdr:col>55</xdr:col>
      <xdr:colOff>88900</xdr:colOff>
      <xdr:row>100</xdr:row>
      <xdr:rowOff>144802</xdr:rowOff>
    </xdr:to>
    <xdr:cxnSp macro="">
      <xdr:nvCxnSpPr>
        <xdr:cNvPr id="405" name="直線コネクタ 404"/>
        <xdr:cNvCxnSpPr/>
      </xdr:nvCxnSpPr>
      <xdr:spPr>
        <a:xfrm>
          <a:off x="10388600" y="17289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108531</xdr:rowOff>
    </xdr:from>
    <xdr:ext cx="599010" cy="259045"/>
    <xdr:sp macro="" textlink="">
      <xdr:nvSpPr>
        <xdr:cNvPr id="406" name="【港湾・漁港】&#10;一人当たり有形固定資産（償却資産）額平均値テキスト"/>
        <xdr:cNvSpPr txBox="1"/>
      </xdr:nvSpPr>
      <xdr:spPr>
        <a:xfrm>
          <a:off x="10515600" y="18453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130104</xdr:rowOff>
    </xdr:from>
    <xdr:to>
      <xdr:col>55</xdr:col>
      <xdr:colOff>50800</xdr:colOff>
      <xdr:row>108</xdr:row>
      <xdr:rowOff>60254</xdr:rowOff>
    </xdr:to>
    <xdr:sp macro="" textlink="">
      <xdr:nvSpPr>
        <xdr:cNvPr id="407" name="フローチャート: 判断 406"/>
        <xdr:cNvSpPr/>
      </xdr:nvSpPr>
      <xdr:spPr>
        <a:xfrm>
          <a:off x="10426700" y="184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122668</xdr:rowOff>
    </xdr:from>
    <xdr:to>
      <xdr:col>50</xdr:col>
      <xdr:colOff>165100</xdr:colOff>
      <xdr:row>108</xdr:row>
      <xdr:rowOff>52818</xdr:rowOff>
    </xdr:to>
    <xdr:sp macro="" textlink="">
      <xdr:nvSpPr>
        <xdr:cNvPr id="408" name="フローチャート: 判断 407"/>
        <xdr:cNvSpPr/>
      </xdr:nvSpPr>
      <xdr:spPr>
        <a:xfrm>
          <a:off x="9588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118086</xdr:rowOff>
    </xdr:from>
    <xdr:to>
      <xdr:col>46</xdr:col>
      <xdr:colOff>38100</xdr:colOff>
      <xdr:row>108</xdr:row>
      <xdr:rowOff>48236</xdr:rowOff>
    </xdr:to>
    <xdr:sp macro="" textlink="">
      <xdr:nvSpPr>
        <xdr:cNvPr id="409" name="フローチャート: 判断 408"/>
        <xdr:cNvSpPr/>
      </xdr:nvSpPr>
      <xdr:spPr>
        <a:xfrm>
          <a:off x="8699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171180</xdr:rowOff>
    </xdr:from>
    <xdr:to>
      <xdr:col>41</xdr:col>
      <xdr:colOff>101600</xdr:colOff>
      <xdr:row>108</xdr:row>
      <xdr:rowOff>101330</xdr:rowOff>
    </xdr:to>
    <xdr:sp macro="" textlink="">
      <xdr:nvSpPr>
        <xdr:cNvPr id="410" name="フローチャート: 判断 409"/>
        <xdr:cNvSpPr/>
      </xdr:nvSpPr>
      <xdr:spPr>
        <a:xfrm>
          <a:off x="7810500" y="1851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1" name="テキスト ボックス 41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2" name="テキスト ボックス 41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3" name="テキスト ボックス 41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4" name="テキスト ボックス 41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5" name="テキスト ボックス 41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40495</xdr:rowOff>
    </xdr:from>
    <xdr:to>
      <xdr:col>50</xdr:col>
      <xdr:colOff>165100</xdr:colOff>
      <xdr:row>106</xdr:row>
      <xdr:rowOff>142095</xdr:rowOff>
    </xdr:to>
    <xdr:sp macro="" textlink="">
      <xdr:nvSpPr>
        <xdr:cNvPr id="416" name="楕円 415"/>
        <xdr:cNvSpPr/>
      </xdr:nvSpPr>
      <xdr:spPr>
        <a:xfrm>
          <a:off x="9588500" y="1821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43298</xdr:rowOff>
    </xdr:from>
    <xdr:to>
      <xdr:col>46</xdr:col>
      <xdr:colOff>38100</xdr:colOff>
      <xdr:row>106</xdr:row>
      <xdr:rowOff>144898</xdr:rowOff>
    </xdr:to>
    <xdr:sp macro="" textlink="">
      <xdr:nvSpPr>
        <xdr:cNvPr id="417" name="楕円 416"/>
        <xdr:cNvSpPr/>
      </xdr:nvSpPr>
      <xdr:spPr>
        <a:xfrm>
          <a:off x="8699500" y="1821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91295</xdr:rowOff>
    </xdr:from>
    <xdr:to>
      <xdr:col>50</xdr:col>
      <xdr:colOff>114300</xdr:colOff>
      <xdr:row>106</xdr:row>
      <xdr:rowOff>94098</xdr:rowOff>
    </xdr:to>
    <xdr:cxnSp macro="">
      <xdr:nvCxnSpPr>
        <xdr:cNvPr id="418" name="直線コネクタ 417"/>
        <xdr:cNvCxnSpPr/>
      </xdr:nvCxnSpPr>
      <xdr:spPr>
        <a:xfrm flipV="1">
          <a:off x="8750300" y="18264995"/>
          <a:ext cx="889000" cy="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45456</xdr:rowOff>
    </xdr:from>
    <xdr:to>
      <xdr:col>41</xdr:col>
      <xdr:colOff>101600</xdr:colOff>
      <xdr:row>106</xdr:row>
      <xdr:rowOff>147056</xdr:rowOff>
    </xdr:to>
    <xdr:sp macro="" textlink="">
      <xdr:nvSpPr>
        <xdr:cNvPr id="419" name="楕円 418"/>
        <xdr:cNvSpPr/>
      </xdr:nvSpPr>
      <xdr:spPr>
        <a:xfrm>
          <a:off x="7810500" y="1821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94098</xdr:rowOff>
    </xdr:from>
    <xdr:to>
      <xdr:col>45</xdr:col>
      <xdr:colOff>177800</xdr:colOff>
      <xdr:row>106</xdr:row>
      <xdr:rowOff>96256</xdr:rowOff>
    </xdr:to>
    <xdr:cxnSp macro="">
      <xdr:nvCxnSpPr>
        <xdr:cNvPr id="420" name="直線コネクタ 419"/>
        <xdr:cNvCxnSpPr/>
      </xdr:nvCxnSpPr>
      <xdr:spPr>
        <a:xfrm flipV="1">
          <a:off x="7861300" y="18267798"/>
          <a:ext cx="8890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108</xdr:row>
      <xdr:rowOff>43945</xdr:rowOff>
    </xdr:from>
    <xdr:ext cx="599010" cy="259045"/>
    <xdr:sp macro="" textlink="">
      <xdr:nvSpPr>
        <xdr:cNvPr id="421" name="n_1aveValue【港湾・漁港】&#10;一人当たり有形固定資産（償却資産）額"/>
        <xdr:cNvSpPr txBox="1"/>
      </xdr:nvSpPr>
      <xdr:spPr>
        <a:xfrm>
          <a:off x="9327095" y="1856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39363</xdr:rowOff>
    </xdr:from>
    <xdr:ext cx="599010" cy="259045"/>
    <xdr:sp macro="" textlink="">
      <xdr:nvSpPr>
        <xdr:cNvPr id="422" name="n_2aveValue【港湾・漁港】&#10;一人当たり有形固定資産（償却資産）額"/>
        <xdr:cNvSpPr txBox="1"/>
      </xdr:nvSpPr>
      <xdr:spPr>
        <a:xfrm>
          <a:off x="8450795" y="1855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92457</xdr:rowOff>
    </xdr:from>
    <xdr:ext cx="534377" cy="259045"/>
    <xdr:sp macro="" textlink="">
      <xdr:nvSpPr>
        <xdr:cNvPr id="423" name="n_3aveValue【港湾・漁港】&#10;一人当たり有形固定資産（償却資産）額"/>
        <xdr:cNvSpPr txBox="1"/>
      </xdr:nvSpPr>
      <xdr:spPr>
        <a:xfrm>
          <a:off x="7594111" y="1860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158622</xdr:rowOff>
    </xdr:from>
    <xdr:ext cx="599010" cy="259045"/>
    <xdr:sp macro="" textlink="">
      <xdr:nvSpPr>
        <xdr:cNvPr id="424" name="n_1mainValue【港湾・漁港】&#10;一人当たり有形固定資産（償却資産）額"/>
        <xdr:cNvSpPr txBox="1"/>
      </xdr:nvSpPr>
      <xdr:spPr>
        <a:xfrm>
          <a:off x="9327095" y="1798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161425</xdr:rowOff>
    </xdr:from>
    <xdr:ext cx="599010" cy="259045"/>
    <xdr:sp macro="" textlink="">
      <xdr:nvSpPr>
        <xdr:cNvPr id="425" name="n_2mainValue【港湾・漁港】&#10;一人当たり有形固定資産（償却資産）額"/>
        <xdr:cNvSpPr txBox="1"/>
      </xdr:nvSpPr>
      <xdr:spPr>
        <a:xfrm>
          <a:off x="8450795" y="179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163583</xdr:rowOff>
    </xdr:from>
    <xdr:ext cx="599010" cy="259045"/>
    <xdr:sp macro="" textlink="">
      <xdr:nvSpPr>
        <xdr:cNvPr id="426" name="n_3mainValue【港湾・漁港】&#10;一人当たり有形固定資産（償却資産）額"/>
        <xdr:cNvSpPr txBox="1"/>
      </xdr:nvSpPr>
      <xdr:spPr>
        <a:xfrm>
          <a:off x="7561795" y="1799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7" name="正方形/長方形 4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8" name="正方形/長方形 4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9" name="正方形/長方形 4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0" name="正方形/長方形 4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1" name="正方形/長方形 4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2" name="正方形/長方形 4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3" name="正方形/長方形 4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4" name="正方形/長方形 43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5" name="テキスト ボックス 4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6" name="直線コネクタ 4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7" name="テキスト ボックス 43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8" name="直線コネクタ 43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9" name="テキスト ボックス 43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0" name="直線コネクタ 43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1" name="テキスト ボックス 44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2" name="直線コネクタ 44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3" name="テキスト ボックス 44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4" name="直線コネクタ 44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5" name="テキスト ボックス 44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6" name="直線コネクタ 44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7" name="テキスト ボックス 44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8" name="直線コネクタ 4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9" name="テキスト ボックス 4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451" name="直線コネクタ 450"/>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452"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453" name="直線コネクタ 452"/>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54"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55" name="直線コネクタ 454"/>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456" name="【認定こども園・幼稚園・保育所】&#10;有形固定資産減価償却率平均値テキスト"/>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457" name="フローチャート: 判断 456"/>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458" name="フローチャート: 判断 457"/>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459" name="フローチャート: 判断 458"/>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460" name="フローチャート: 判断 459"/>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1" name="テキスト ボックス 4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2" name="テキスト ボックス 4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3" name="テキスト ボックス 4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4" name="テキスト ボックス 4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5" name="テキスト ボックス 4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107315</xdr:rowOff>
    </xdr:from>
    <xdr:to>
      <xdr:col>81</xdr:col>
      <xdr:colOff>101600</xdr:colOff>
      <xdr:row>34</xdr:row>
      <xdr:rowOff>37465</xdr:rowOff>
    </xdr:to>
    <xdr:sp macro="" textlink="">
      <xdr:nvSpPr>
        <xdr:cNvPr id="466" name="楕円 465"/>
        <xdr:cNvSpPr/>
      </xdr:nvSpPr>
      <xdr:spPr>
        <a:xfrm>
          <a:off x="15430500" y="576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147320</xdr:rowOff>
    </xdr:from>
    <xdr:to>
      <xdr:col>76</xdr:col>
      <xdr:colOff>165100</xdr:colOff>
      <xdr:row>34</xdr:row>
      <xdr:rowOff>77470</xdr:rowOff>
    </xdr:to>
    <xdr:sp macro="" textlink="">
      <xdr:nvSpPr>
        <xdr:cNvPr id="467" name="楕円 466"/>
        <xdr:cNvSpPr/>
      </xdr:nvSpPr>
      <xdr:spPr>
        <a:xfrm>
          <a:off x="14541500" y="58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158115</xdr:rowOff>
    </xdr:from>
    <xdr:to>
      <xdr:col>81</xdr:col>
      <xdr:colOff>50800</xdr:colOff>
      <xdr:row>34</xdr:row>
      <xdr:rowOff>26670</xdr:rowOff>
    </xdr:to>
    <xdr:cxnSp macro="">
      <xdr:nvCxnSpPr>
        <xdr:cNvPr id="468" name="直線コネクタ 467"/>
        <xdr:cNvCxnSpPr/>
      </xdr:nvCxnSpPr>
      <xdr:spPr>
        <a:xfrm flipV="1">
          <a:off x="14592300" y="58159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10160</xdr:rowOff>
    </xdr:from>
    <xdr:to>
      <xdr:col>72</xdr:col>
      <xdr:colOff>38100</xdr:colOff>
      <xdr:row>34</xdr:row>
      <xdr:rowOff>111760</xdr:rowOff>
    </xdr:to>
    <xdr:sp macro="" textlink="">
      <xdr:nvSpPr>
        <xdr:cNvPr id="469" name="楕円 468"/>
        <xdr:cNvSpPr/>
      </xdr:nvSpPr>
      <xdr:spPr>
        <a:xfrm>
          <a:off x="13652500" y="5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26670</xdr:rowOff>
    </xdr:from>
    <xdr:to>
      <xdr:col>76</xdr:col>
      <xdr:colOff>114300</xdr:colOff>
      <xdr:row>34</xdr:row>
      <xdr:rowOff>60960</xdr:rowOff>
    </xdr:to>
    <xdr:cxnSp macro="">
      <xdr:nvCxnSpPr>
        <xdr:cNvPr id="470" name="直線コネクタ 469"/>
        <xdr:cNvCxnSpPr/>
      </xdr:nvCxnSpPr>
      <xdr:spPr>
        <a:xfrm flipV="1">
          <a:off x="13703300" y="58559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471" name="n_1aveValue【認定こども園・幼稚園・保育所】&#10;有形固定資産減価償却率"/>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72" name="n_2aveValue【認定こども園・幼稚園・保育所】&#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26687</xdr:rowOff>
    </xdr:from>
    <xdr:ext cx="405111" cy="259045"/>
    <xdr:sp macro="" textlink="">
      <xdr:nvSpPr>
        <xdr:cNvPr id="473" name="n_3aveValue【認定こども園・幼稚園・保育所】&#10;有形固定資産減価償却率"/>
        <xdr:cNvSpPr txBox="1"/>
      </xdr:nvSpPr>
      <xdr:spPr>
        <a:xfrm>
          <a:off x="13500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53992</xdr:rowOff>
    </xdr:from>
    <xdr:ext cx="405111" cy="259045"/>
    <xdr:sp macro="" textlink="">
      <xdr:nvSpPr>
        <xdr:cNvPr id="474" name="n_1mainValue【認定こども園・幼稚園・保育所】&#10;有形固定資産減価償却率"/>
        <xdr:cNvSpPr txBox="1"/>
      </xdr:nvSpPr>
      <xdr:spPr>
        <a:xfrm>
          <a:off x="15266044" y="554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93997</xdr:rowOff>
    </xdr:from>
    <xdr:ext cx="405111" cy="259045"/>
    <xdr:sp macro="" textlink="">
      <xdr:nvSpPr>
        <xdr:cNvPr id="475" name="n_2mainValue【認定こども園・幼稚園・保育所】&#10;有形固定資産減価償却率"/>
        <xdr:cNvSpPr txBox="1"/>
      </xdr:nvSpPr>
      <xdr:spPr>
        <a:xfrm>
          <a:off x="14389744" y="55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128287</xdr:rowOff>
    </xdr:from>
    <xdr:ext cx="405111" cy="259045"/>
    <xdr:sp macro="" textlink="">
      <xdr:nvSpPr>
        <xdr:cNvPr id="476" name="n_3mainValue【認定こども園・幼稚園・保育所】&#10;有形固定資産減価償却率"/>
        <xdr:cNvSpPr txBox="1"/>
      </xdr:nvSpPr>
      <xdr:spPr>
        <a:xfrm>
          <a:off x="13500744" y="561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7" name="正方形/長方形 4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8" name="正方形/長方形 4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9" name="正方形/長方形 4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0" name="正方形/長方形 4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1" name="正方形/長方形 4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2" name="正方形/長方形 4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3" name="正方形/長方形 4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4" name="正方形/長方形 4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5" name="テキスト ボックス 4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6" name="直線コネクタ 4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7" name="直線コネクタ 48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88" name="テキスト ボックス 48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9" name="直線コネクタ 48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90" name="テキスト ボックス 48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1" name="直線コネクタ 49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92" name="テキスト ボックス 49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3" name="直線コネクタ 49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94" name="テキスト ボックス 49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5" name="直線コネクタ 49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96" name="テキスト ボックス 49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7" name="直線コネクタ 49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8" name="テキスト ボックス 49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500" name="直線コネクタ 499"/>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501"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02" name="直線コネクタ 501"/>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503"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504" name="直線コネクタ 503"/>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505" name="【認定こども園・幼稚園・保育所】&#10;一人当たり面積平均値テキスト"/>
        <xdr:cNvSpPr txBox="1"/>
      </xdr:nvSpPr>
      <xdr:spPr>
        <a:xfrm>
          <a:off x="22199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506" name="フローチャート: 判断 505"/>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507" name="フローチャート: 判断 506"/>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508" name="フローチャート: 判断 507"/>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509" name="フローチャート: 判断 508"/>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0" name="テキスト ボックス 5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1" name="テキスト ボックス 5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2" name="テキスト ボックス 5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3" name="テキスト ボックス 5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4" name="テキスト ボックス 5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128270</xdr:rowOff>
    </xdr:from>
    <xdr:to>
      <xdr:col>112</xdr:col>
      <xdr:colOff>38100</xdr:colOff>
      <xdr:row>41</xdr:row>
      <xdr:rowOff>58420</xdr:rowOff>
    </xdr:to>
    <xdr:sp macro="" textlink="">
      <xdr:nvSpPr>
        <xdr:cNvPr id="515" name="楕円 514"/>
        <xdr:cNvSpPr/>
      </xdr:nvSpPr>
      <xdr:spPr>
        <a:xfrm>
          <a:off x="21272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128270</xdr:rowOff>
    </xdr:from>
    <xdr:to>
      <xdr:col>107</xdr:col>
      <xdr:colOff>101600</xdr:colOff>
      <xdr:row>41</xdr:row>
      <xdr:rowOff>58420</xdr:rowOff>
    </xdr:to>
    <xdr:sp macro="" textlink="">
      <xdr:nvSpPr>
        <xdr:cNvPr id="516" name="楕円 515"/>
        <xdr:cNvSpPr/>
      </xdr:nvSpPr>
      <xdr:spPr>
        <a:xfrm>
          <a:off x="20383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7620</xdr:rowOff>
    </xdr:from>
    <xdr:to>
      <xdr:col>111</xdr:col>
      <xdr:colOff>177800</xdr:colOff>
      <xdr:row>41</xdr:row>
      <xdr:rowOff>7620</xdr:rowOff>
    </xdr:to>
    <xdr:cxnSp macro="">
      <xdr:nvCxnSpPr>
        <xdr:cNvPr id="517" name="直線コネクタ 516"/>
        <xdr:cNvCxnSpPr/>
      </xdr:nvCxnSpPr>
      <xdr:spPr>
        <a:xfrm>
          <a:off x="20434300" y="703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128270</xdr:rowOff>
    </xdr:from>
    <xdr:to>
      <xdr:col>102</xdr:col>
      <xdr:colOff>165100</xdr:colOff>
      <xdr:row>41</xdr:row>
      <xdr:rowOff>58420</xdr:rowOff>
    </xdr:to>
    <xdr:sp macro="" textlink="">
      <xdr:nvSpPr>
        <xdr:cNvPr id="518" name="楕円 517"/>
        <xdr:cNvSpPr/>
      </xdr:nvSpPr>
      <xdr:spPr>
        <a:xfrm>
          <a:off x="19494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7620</xdr:rowOff>
    </xdr:from>
    <xdr:to>
      <xdr:col>107</xdr:col>
      <xdr:colOff>50800</xdr:colOff>
      <xdr:row>41</xdr:row>
      <xdr:rowOff>7620</xdr:rowOff>
    </xdr:to>
    <xdr:cxnSp macro="">
      <xdr:nvCxnSpPr>
        <xdr:cNvPr id="519" name="直線コネクタ 518"/>
        <xdr:cNvCxnSpPr/>
      </xdr:nvCxnSpPr>
      <xdr:spPr>
        <a:xfrm>
          <a:off x="19545300" y="703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40657</xdr:rowOff>
    </xdr:from>
    <xdr:ext cx="469744" cy="259045"/>
    <xdr:sp macro="" textlink="">
      <xdr:nvSpPr>
        <xdr:cNvPr id="520" name="n_1aveValue【認定こども園・幼稚園・保育所】&#10;一人当たり面積"/>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59707</xdr:rowOff>
    </xdr:from>
    <xdr:ext cx="469744" cy="259045"/>
    <xdr:sp macro="" textlink="">
      <xdr:nvSpPr>
        <xdr:cNvPr id="521" name="n_2aveValue【認定こども園・幼稚園・保育所】&#10;一人当たり面積"/>
        <xdr:cNvSpPr txBox="1"/>
      </xdr:nvSpPr>
      <xdr:spPr>
        <a:xfrm>
          <a:off x="20199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522" name="n_3aveValue【認定こども園・幼稚園・保育所】&#10;一人当たり面積"/>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49547</xdr:rowOff>
    </xdr:from>
    <xdr:ext cx="469744" cy="259045"/>
    <xdr:sp macro="" textlink="">
      <xdr:nvSpPr>
        <xdr:cNvPr id="523" name="n_1mainValue【認定こども園・幼稚園・保育所】&#10;一人当たり面積"/>
        <xdr:cNvSpPr txBox="1"/>
      </xdr:nvSpPr>
      <xdr:spPr>
        <a:xfrm>
          <a:off x="210757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49547</xdr:rowOff>
    </xdr:from>
    <xdr:ext cx="469744" cy="259045"/>
    <xdr:sp macro="" textlink="">
      <xdr:nvSpPr>
        <xdr:cNvPr id="524" name="n_2mainValue【認定こども園・幼稚園・保育所】&#10;一人当たり面積"/>
        <xdr:cNvSpPr txBox="1"/>
      </xdr:nvSpPr>
      <xdr:spPr>
        <a:xfrm>
          <a:off x="20199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49547</xdr:rowOff>
    </xdr:from>
    <xdr:ext cx="469744" cy="259045"/>
    <xdr:sp macro="" textlink="">
      <xdr:nvSpPr>
        <xdr:cNvPr id="525" name="n_3mainValue【認定こども園・幼稚園・保育所】&#10;一人当たり面積"/>
        <xdr:cNvSpPr txBox="1"/>
      </xdr:nvSpPr>
      <xdr:spPr>
        <a:xfrm>
          <a:off x="19310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6" name="正方形/長方形 5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7" name="正方形/長方形 5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8" name="正方形/長方形 5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9" name="正方形/長方形 5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0" name="正方形/長方形 5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1" name="正方形/長方形 5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2" name="正方形/長方形 5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正方形/長方形 5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4" name="テキスト ボックス 5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5" name="直線コネクタ 5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36" name="テキスト ボックス 53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37" name="直線コネクタ 53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38" name="テキスト ボックス 53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9" name="直線コネクタ 53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0" name="テキスト ボックス 53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1" name="直線コネクタ 54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2" name="テキスト ボックス 54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3" name="直線コネクタ 54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4" name="テキスト ボックス 54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5" name="直線コネクタ 54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6" name="テキスト ボックス 54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7" name="直線コネクタ 54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48" name="テキスト ボックス 54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9" name="直線コネクタ 5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0" name="テキスト ボックス 54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552" name="直線コネクタ 551"/>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553"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554" name="直線コネクタ 553"/>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555"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556" name="直線コネクタ 555"/>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557" name="【学校施設】&#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58" name="フローチャート: 判断 557"/>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59" name="フローチャート: 判断 558"/>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60" name="フローチャート: 判断 559"/>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561" name="フローチャート: 判断 560"/>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2" name="テキスト ボックス 5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3" name="テキスト ボックス 5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4" name="テキスト ボックス 5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5" name="テキスト ボックス 5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6" name="テキスト ボックス 5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151674</xdr:rowOff>
    </xdr:from>
    <xdr:to>
      <xdr:col>81</xdr:col>
      <xdr:colOff>101600</xdr:colOff>
      <xdr:row>59</xdr:row>
      <xdr:rowOff>81824</xdr:rowOff>
    </xdr:to>
    <xdr:sp macro="" textlink="">
      <xdr:nvSpPr>
        <xdr:cNvPr id="567" name="楕円 566"/>
        <xdr:cNvSpPr/>
      </xdr:nvSpPr>
      <xdr:spPr>
        <a:xfrm>
          <a:off x="154305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35741</xdr:rowOff>
    </xdr:from>
    <xdr:to>
      <xdr:col>76</xdr:col>
      <xdr:colOff>165100</xdr:colOff>
      <xdr:row>59</xdr:row>
      <xdr:rowOff>137341</xdr:rowOff>
    </xdr:to>
    <xdr:sp macro="" textlink="">
      <xdr:nvSpPr>
        <xdr:cNvPr id="568" name="楕円 567"/>
        <xdr:cNvSpPr/>
      </xdr:nvSpPr>
      <xdr:spPr>
        <a:xfrm>
          <a:off x="14541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31024</xdr:rowOff>
    </xdr:from>
    <xdr:to>
      <xdr:col>81</xdr:col>
      <xdr:colOff>50800</xdr:colOff>
      <xdr:row>59</xdr:row>
      <xdr:rowOff>86541</xdr:rowOff>
    </xdr:to>
    <xdr:cxnSp macro="">
      <xdr:nvCxnSpPr>
        <xdr:cNvPr id="569" name="直線コネクタ 568"/>
        <xdr:cNvCxnSpPr/>
      </xdr:nvCxnSpPr>
      <xdr:spPr>
        <a:xfrm flipV="1">
          <a:off x="14592300" y="1014657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74930</xdr:rowOff>
    </xdr:from>
    <xdr:to>
      <xdr:col>72</xdr:col>
      <xdr:colOff>38100</xdr:colOff>
      <xdr:row>60</xdr:row>
      <xdr:rowOff>5080</xdr:rowOff>
    </xdr:to>
    <xdr:sp macro="" textlink="">
      <xdr:nvSpPr>
        <xdr:cNvPr id="570" name="楕円 569"/>
        <xdr:cNvSpPr/>
      </xdr:nvSpPr>
      <xdr:spPr>
        <a:xfrm>
          <a:off x="13652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86541</xdr:rowOff>
    </xdr:from>
    <xdr:to>
      <xdr:col>76</xdr:col>
      <xdr:colOff>114300</xdr:colOff>
      <xdr:row>59</xdr:row>
      <xdr:rowOff>125730</xdr:rowOff>
    </xdr:to>
    <xdr:cxnSp macro="">
      <xdr:nvCxnSpPr>
        <xdr:cNvPr id="571" name="直線コネクタ 570"/>
        <xdr:cNvCxnSpPr/>
      </xdr:nvCxnSpPr>
      <xdr:spPr>
        <a:xfrm flipV="1">
          <a:off x="13703300" y="1020209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572" name="n_1ave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573" name="n_2aveValue【学校施設】&#10;有形固定資産減価償却率"/>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43560</xdr:rowOff>
    </xdr:from>
    <xdr:ext cx="405111" cy="259045"/>
    <xdr:sp macro="" textlink="">
      <xdr:nvSpPr>
        <xdr:cNvPr id="574" name="n_3aveValue【学校施設】&#10;有形固定資産減価償却率"/>
        <xdr:cNvSpPr txBox="1"/>
      </xdr:nvSpPr>
      <xdr:spPr>
        <a:xfrm>
          <a:off x="13500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98351</xdr:rowOff>
    </xdr:from>
    <xdr:ext cx="405111" cy="259045"/>
    <xdr:sp macro="" textlink="">
      <xdr:nvSpPr>
        <xdr:cNvPr id="575" name="n_1mainValue【学校施設】&#10;有形固定資産減価償却率"/>
        <xdr:cNvSpPr txBox="1"/>
      </xdr:nvSpPr>
      <xdr:spPr>
        <a:xfrm>
          <a:off x="152660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153868</xdr:rowOff>
    </xdr:from>
    <xdr:ext cx="405111" cy="259045"/>
    <xdr:sp macro="" textlink="">
      <xdr:nvSpPr>
        <xdr:cNvPr id="576" name="n_2mainValue【学校施設】&#10;有形固定資産減価償却率"/>
        <xdr:cNvSpPr txBox="1"/>
      </xdr:nvSpPr>
      <xdr:spPr>
        <a:xfrm>
          <a:off x="14389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21607</xdr:rowOff>
    </xdr:from>
    <xdr:ext cx="405111" cy="259045"/>
    <xdr:sp macro="" textlink="">
      <xdr:nvSpPr>
        <xdr:cNvPr id="577" name="n_3mainValue【学校施設】&#10;有形固定資産減価償却率"/>
        <xdr:cNvSpPr txBox="1"/>
      </xdr:nvSpPr>
      <xdr:spPr>
        <a:xfrm>
          <a:off x="13500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8" name="正方形/長方形 5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9" name="正方形/長方形 5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0" name="正方形/長方形 5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1" name="正方形/長方形 5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2" name="正方形/長方形 5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3" name="正方形/長方形 5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4" name="正方形/長方形 5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5" name="正方形/長方形 5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6" name="テキスト ボックス 5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7" name="直線コネクタ 5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8" name="テキスト ボックス 58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89" name="直線コネクタ 588"/>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90" name="テキスト ボックス 589"/>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91" name="直線コネクタ 590"/>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92" name="テキスト ボックス 591"/>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93" name="直線コネクタ 592"/>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94" name="テキスト ボックス 593"/>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5" name="直線コネクタ 59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6" name="テキスト ボックス 59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97" name="直線コネクタ 596"/>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98" name="テキスト ボックス 597"/>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99" name="直線コネクタ 598"/>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00" name="テキスト ボックス 599"/>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601" name="直線コネクタ 600"/>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602" name="テキスト ボックス 601"/>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3" name="直線コネクタ 60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4" name="テキスト ボックス 60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606" name="直線コネクタ 605"/>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607"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608" name="直線コネクタ 607"/>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609"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610" name="直線コネクタ 609"/>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112412</xdr:rowOff>
    </xdr:from>
    <xdr:ext cx="469744" cy="259045"/>
    <xdr:sp macro="" textlink="">
      <xdr:nvSpPr>
        <xdr:cNvPr id="611" name="【学校施設】&#10;一人当たり面積平均値テキスト"/>
        <xdr:cNvSpPr txBox="1"/>
      </xdr:nvSpPr>
      <xdr:spPr>
        <a:xfrm>
          <a:off x="22199600" y="10399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612" name="フローチャート: 判断 611"/>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613" name="フローチャート: 判断 612"/>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614" name="フローチャート: 判断 613"/>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615" name="フローチャート: 判断 614"/>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6" name="テキスト ボックス 61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7" name="テキスト ボックス 61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8" name="テキスト ボックス 61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9" name="テキスト ボックス 61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0" name="テキスト ボックス 61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143510</xdr:rowOff>
    </xdr:from>
    <xdr:to>
      <xdr:col>112</xdr:col>
      <xdr:colOff>38100</xdr:colOff>
      <xdr:row>62</xdr:row>
      <xdr:rowOff>73660</xdr:rowOff>
    </xdr:to>
    <xdr:sp macro="" textlink="">
      <xdr:nvSpPr>
        <xdr:cNvPr id="621" name="楕円 620"/>
        <xdr:cNvSpPr/>
      </xdr:nvSpPr>
      <xdr:spPr>
        <a:xfrm>
          <a:off x="2127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152082</xdr:rowOff>
    </xdr:from>
    <xdr:to>
      <xdr:col>107</xdr:col>
      <xdr:colOff>101600</xdr:colOff>
      <xdr:row>62</xdr:row>
      <xdr:rowOff>82232</xdr:rowOff>
    </xdr:to>
    <xdr:sp macro="" textlink="">
      <xdr:nvSpPr>
        <xdr:cNvPr id="622" name="楕円 621"/>
        <xdr:cNvSpPr/>
      </xdr:nvSpPr>
      <xdr:spPr>
        <a:xfrm>
          <a:off x="20383500" y="1061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22860</xdr:rowOff>
    </xdr:from>
    <xdr:to>
      <xdr:col>111</xdr:col>
      <xdr:colOff>177800</xdr:colOff>
      <xdr:row>62</xdr:row>
      <xdr:rowOff>31432</xdr:rowOff>
    </xdr:to>
    <xdr:cxnSp macro="">
      <xdr:nvCxnSpPr>
        <xdr:cNvPr id="623" name="直線コネクタ 622"/>
        <xdr:cNvCxnSpPr/>
      </xdr:nvCxnSpPr>
      <xdr:spPr>
        <a:xfrm flipV="1">
          <a:off x="20434300" y="10652760"/>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158750</xdr:rowOff>
    </xdr:from>
    <xdr:to>
      <xdr:col>102</xdr:col>
      <xdr:colOff>165100</xdr:colOff>
      <xdr:row>62</xdr:row>
      <xdr:rowOff>88900</xdr:rowOff>
    </xdr:to>
    <xdr:sp macro="" textlink="">
      <xdr:nvSpPr>
        <xdr:cNvPr id="624" name="楕円 623"/>
        <xdr:cNvSpPr/>
      </xdr:nvSpPr>
      <xdr:spPr>
        <a:xfrm>
          <a:off x="19494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31432</xdr:rowOff>
    </xdr:from>
    <xdr:to>
      <xdr:col>107</xdr:col>
      <xdr:colOff>50800</xdr:colOff>
      <xdr:row>62</xdr:row>
      <xdr:rowOff>38100</xdr:rowOff>
    </xdr:to>
    <xdr:cxnSp macro="">
      <xdr:nvCxnSpPr>
        <xdr:cNvPr id="625" name="直線コネクタ 624"/>
        <xdr:cNvCxnSpPr/>
      </xdr:nvCxnSpPr>
      <xdr:spPr>
        <a:xfrm flipV="1">
          <a:off x="19545300" y="10661332"/>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93045</xdr:rowOff>
    </xdr:from>
    <xdr:ext cx="469744" cy="259045"/>
    <xdr:sp macro="" textlink="">
      <xdr:nvSpPr>
        <xdr:cNvPr id="626" name="n_1aveValue【学校施設】&#10;一人当たり面積"/>
        <xdr:cNvSpPr txBox="1"/>
      </xdr:nvSpPr>
      <xdr:spPr>
        <a:xfrm>
          <a:off x="21075727" y="1020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627" name="n_2aveValue【学校施設】&#10;一人当たり面積"/>
        <xdr:cNvSpPr txBox="1"/>
      </xdr:nvSpPr>
      <xdr:spPr>
        <a:xfrm>
          <a:off x="20199427" y="102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628" name="n_3aveValue【学校施設】&#10;一人当たり面積"/>
        <xdr:cNvSpPr txBox="1"/>
      </xdr:nvSpPr>
      <xdr:spPr>
        <a:xfrm>
          <a:off x="193104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64787</xdr:rowOff>
    </xdr:from>
    <xdr:ext cx="469744" cy="259045"/>
    <xdr:sp macro="" textlink="">
      <xdr:nvSpPr>
        <xdr:cNvPr id="629" name="n_1mainValue【学校施設】&#10;一人当たり面積"/>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73359</xdr:rowOff>
    </xdr:from>
    <xdr:ext cx="469744" cy="259045"/>
    <xdr:sp macro="" textlink="">
      <xdr:nvSpPr>
        <xdr:cNvPr id="630" name="n_2mainValue【学校施設】&#10;一人当たり面積"/>
        <xdr:cNvSpPr txBox="1"/>
      </xdr:nvSpPr>
      <xdr:spPr>
        <a:xfrm>
          <a:off x="20199427" y="1070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80027</xdr:rowOff>
    </xdr:from>
    <xdr:ext cx="469744" cy="259045"/>
    <xdr:sp macro="" textlink="">
      <xdr:nvSpPr>
        <xdr:cNvPr id="631" name="n_3mainValue【学校施設】&#10;一人当たり面積"/>
        <xdr:cNvSpPr txBox="1"/>
      </xdr:nvSpPr>
      <xdr:spPr>
        <a:xfrm>
          <a:off x="19310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42" name="テキスト ボックス 64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3" name="直線コネクタ 6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44" name="テキスト ボックス 64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5" name="直線コネクタ 6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6" name="テキスト ボックス 6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7" name="直線コネクタ 6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8" name="テキスト ボックス 6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9" name="直線コネクタ 6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0" name="テキスト ボックス 6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1" name="直線コネクタ 6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52" name="テキスト ボックス 65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4" name="テキスト ボックス 65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656" name="直線コネクタ 655"/>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657" name="【児童館】&#10;有形固定資産減価償却率最小値テキスト"/>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658" name="直線コネクタ 657"/>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59"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60" name="直線コネクタ 65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661" name="【児童館】&#10;有形固定資産減価償却率平均値テキスト"/>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62" name="フローチャート: 判断 661"/>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663" name="フローチャート: 判断 662"/>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664" name="フローチャート: 判断 663"/>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665" name="フローチャート: 判断 664"/>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111125</xdr:rowOff>
    </xdr:from>
    <xdr:to>
      <xdr:col>81</xdr:col>
      <xdr:colOff>101600</xdr:colOff>
      <xdr:row>81</xdr:row>
      <xdr:rowOff>41275</xdr:rowOff>
    </xdr:to>
    <xdr:sp macro="" textlink="">
      <xdr:nvSpPr>
        <xdr:cNvPr id="671" name="楕円 670"/>
        <xdr:cNvSpPr/>
      </xdr:nvSpPr>
      <xdr:spPr>
        <a:xfrm>
          <a:off x="154305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141605</xdr:rowOff>
    </xdr:from>
    <xdr:to>
      <xdr:col>76</xdr:col>
      <xdr:colOff>165100</xdr:colOff>
      <xdr:row>81</xdr:row>
      <xdr:rowOff>71755</xdr:rowOff>
    </xdr:to>
    <xdr:sp macro="" textlink="">
      <xdr:nvSpPr>
        <xdr:cNvPr id="672" name="楕円 671"/>
        <xdr:cNvSpPr/>
      </xdr:nvSpPr>
      <xdr:spPr>
        <a:xfrm>
          <a:off x="14541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161925</xdr:rowOff>
    </xdr:from>
    <xdr:to>
      <xdr:col>81</xdr:col>
      <xdr:colOff>50800</xdr:colOff>
      <xdr:row>81</xdr:row>
      <xdr:rowOff>20955</xdr:rowOff>
    </xdr:to>
    <xdr:cxnSp macro="">
      <xdr:nvCxnSpPr>
        <xdr:cNvPr id="673" name="直線コネクタ 672"/>
        <xdr:cNvCxnSpPr/>
      </xdr:nvCxnSpPr>
      <xdr:spPr>
        <a:xfrm flipV="1">
          <a:off x="14592300" y="138779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170180</xdr:rowOff>
    </xdr:from>
    <xdr:to>
      <xdr:col>72</xdr:col>
      <xdr:colOff>38100</xdr:colOff>
      <xdr:row>81</xdr:row>
      <xdr:rowOff>100330</xdr:rowOff>
    </xdr:to>
    <xdr:sp macro="" textlink="">
      <xdr:nvSpPr>
        <xdr:cNvPr id="674" name="楕円 673"/>
        <xdr:cNvSpPr/>
      </xdr:nvSpPr>
      <xdr:spPr>
        <a:xfrm>
          <a:off x="13652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20955</xdr:rowOff>
    </xdr:from>
    <xdr:to>
      <xdr:col>76</xdr:col>
      <xdr:colOff>114300</xdr:colOff>
      <xdr:row>81</xdr:row>
      <xdr:rowOff>49530</xdr:rowOff>
    </xdr:to>
    <xdr:cxnSp macro="">
      <xdr:nvCxnSpPr>
        <xdr:cNvPr id="675" name="直線コネクタ 674"/>
        <xdr:cNvCxnSpPr/>
      </xdr:nvCxnSpPr>
      <xdr:spPr>
        <a:xfrm flipV="1">
          <a:off x="13703300" y="139084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36213</xdr:rowOff>
    </xdr:from>
    <xdr:ext cx="405111" cy="259045"/>
    <xdr:sp macro="" textlink="">
      <xdr:nvSpPr>
        <xdr:cNvPr id="676" name="n_1aveValue【児童館】&#10;有形固定資産減価償却率"/>
        <xdr:cNvSpPr txBox="1"/>
      </xdr:nvSpPr>
      <xdr:spPr>
        <a:xfrm>
          <a:off x="152660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677" name="n_2aveValue【児童館】&#10;有形固定資産減価償却率"/>
        <xdr:cNvSpPr txBox="1"/>
      </xdr:nvSpPr>
      <xdr:spPr>
        <a:xfrm>
          <a:off x="14389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41927</xdr:rowOff>
    </xdr:from>
    <xdr:ext cx="405111" cy="259045"/>
    <xdr:sp macro="" textlink="">
      <xdr:nvSpPr>
        <xdr:cNvPr id="678" name="n_3aveValue【児童館】&#10;有形固定資産減価償却率"/>
        <xdr:cNvSpPr txBox="1"/>
      </xdr:nvSpPr>
      <xdr:spPr>
        <a:xfrm>
          <a:off x="13500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57802</xdr:rowOff>
    </xdr:from>
    <xdr:ext cx="405111" cy="259045"/>
    <xdr:sp macro="" textlink="">
      <xdr:nvSpPr>
        <xdr:cNvPr id="679" name="n_1mainValue【児童館】&#10;有形固定資産減価償却率"/>
        <xdr:cNvSpPr txBox="1"/>
      </xdr:nvSpPr>
      <xdr:spPr>
        <a:xfrm>
          <a:off x="15266044"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88282</xdr:rowOff>
    </xdr:from>
    <xdr:ext cx="405111" cy="259045"/>
    <xdr:sp macro="" textlink="">
      <xdr:nvSpPr>
        <xdr:cNvPr id="680" name="n_2mainValue【児童館】&#10;有形固定資産減価償却率"/>
        <xdr:cNvSpPr txBox="1"/>
      </xdr:nvSpPr>
      <xdr:spPr>
        <a:xfrm>
          <a:off x="14389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116857</xdr:rowOff>
    </xdr:from>
    <xdr:ext cx="405111" cy="259045"/>
    <xdr:sp macro="" textlink="">
      <xdr:nvSpPr>
        <xdr:cNvPr id="681" name="n_3mainValue【児童館】&#10;有形固定資産減価償却率"/>
        <xdr:cNvSpPr txBox="1"/>
      </xdr:nvSpPr>
      <xdr:spPr>
        <a:xfrm>
          <a:off x="13500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705" name="直線コネクタ 704"/>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6"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7" name="直線コネクタ 706"/>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08"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9" name="直線コネクタ 708"/>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710"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11" name="フローチャート: 判断 710"/>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712" name="フローチャート: 判断 711"/>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3" name="フローチャート: 判断 712"/>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714" name="フローチャート: 判断 713"/>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82550</xdr:rowOff>
    </xdr:from>
    <xdr:to>
      <xdr:col>112</xdr:col>
      <xdr:colOff>38100</xdr:colOff>
      <xdr:row>81</xdr:row>
      <xdr:rowOff>12700</xdr:rowOff>
    </xdr:to>
    <xdr:sp macro="" textlink="">
      <xdr:nvSpPr>
        <xdr:cNvPr id="720" name="楕円 719"/>
        <xdr:cNvSpPr/>
      </xdr:nvSpPr>
      <xdr:spPr>
        <a:xfrm>
          <a:off x="21272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80</xdr:row>
      <xdr:rowOff>82550</xdr:rowOff>
    </xdr:from>
    <xdr:to>
      <xdr:col>107</xdr:col>
      <xdr:colOff>101600</xdr:colOff>
      <xdr:row>81</xdr:row>
      <xdr:rowOff>12700</xdr:rowOff>
    </xdr:to>
    <xdr:sp macro="" textlink="">
      <xdr:nvSpPr>
        <xdr:cNvPr id="721" name="楕円 720"/>
        <xdr:cNvSpPr/>
      </xdr:nvSpPr>
      <xdr:spPr>
        <a:xfrm>
          <a:off x="20383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133350</xdr:rowOff>
    </xdr:from>
    <xdr:to>
      <xdr:col>111</xdr:col>
      <xdr:colOff>177800</xdr:colOff>
      <xdr:row>80</xdr:row>
      <xdr:rowOff>133350</xdr:rowOff>
    </xdr:to>
    <xdr:cxnSp macro="">
      <xdr:nvCxnSpPr>
        <xdr:cNvPr id="722" name="直線コネクタ 721"/>
        <xdr:cNvCxnSpPr/>
      </xdr:nvCxnSpPr>
      <xdr:spPr>
        <a:xfrm>
          <a:off x="20434300" y="13849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101600</xdr:rowOff>
    </xdr:from>
    <xdr:to>
      <xdr:col>102</xdr:col>
      <xdr:colOff>165100</xdr:colOff>
      <xdr:row>81</xdr:row>
      <xdr:rowOff>31750</xdr:rowOff>
    </xdr:to>
    <xdr:sp macro="" textlink="">
      <xdr:nvSpPr>
        <xdr:cNvPr id="723" name="楕円 722"/>
        <xdr:cNvSpPr/>
      </xdr:nvSpPr>
      <xdr:spPr>
        <a:xfrm>
          <a:off x="19494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133350</xdr:rowOff>
    </xdr:from>
    <xdr:to>
      <xdr:col>107</xdr:col>
      <xdr:colOff>50800</xdr:colOff>
      <xdr:row>80</xdr:row>
      <xdr:rowOff>152400</xdr:rowOff>
    </xdr:to>
    <xdr:cxnSp macro="">
      <xdr:nvCxnSpPr>
        <xdr:cNvPr id="724" name="直線コネクタ 723"/>
        <xdr:cNvCxnSpPr/>
      </xdr:nvCxnSpPr>
      <xdr:spPr>
        <a:xfrm flipV="1">
          <a:off x="19545300" y="13849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22877</xdr:rowOff>
    </xdr:from>
    <xdr:ext cx="469744" cy="259045"/>
    <xdr:sp macro="" textlink="">
      <xdr:nvSpPr>
        <xdr:cNvPr id="725" name="n_1aveValue【児童館】&#10;一人当たり面積"/>
        <xdr:cNvSpPr txBox="1"/>
      </xdr:nvSpPr>
      <xdr:spPr>
        <a:xfrm>
          <a:off x="21075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26"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727" name="n_3aveValue【児童館】&#10;一人当たり面積"/>
        <xdr:cNvSpPr txBox="1"/>
      </xdr:nvSpPr>
      <xdr:spPr>
        <a:xfrm>
          <a:off x="19310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29227</xdr:rowOff>
    </xdr:from>
    <xdr:ext cx="469744" cy="259045"/>
    <xdr:sp macro="" textlink="">
      <xdr:nvSpPr>
        <xdr:cNvPr id="728" name="n_1mainValue【児童館】&#10;一人当たり面積"/>
        <xdr:cNvSpPr txBox="1"/>
      </xdr:nvSpPr>
      <xdr:spPr>
        <a:xfrm>
          <a:off x="210757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29227</xdr:rowOff>
    </xdr:from>
    <xdr:ext cx="469744" cy="259045"/>
    <xdr:sp macro="" textlink="">
      <xdr:nvSpPr>
        <xdr:cNvPr id="729" name="n_2mainValue【児童館】&#10;一人当たり面積"/>
        <xdr:cNvSpPr txBox="1"/>
      </xdr:nvSpPr>
      <xdr:spPr>
        <a:xfrm>
          <a:off x="201994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48277</xdr:rowOff>
    </xdr:from>
    <xdr:ext cx="469744" cy="259045"/>
    <xdr:sp macro="" textlink="">
      <xdr:nvSpPr>
        <xdr:cNvPr id="730" name="n_3mainValue【児童館】&#10;一人当たり面積"/>
        <xdr:cNvSpPr txBox="1"/>
      </xdr:nvSpPr>
      <xdr:spPr>
        <a:xfrm>
          <a:off x="19310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1" name="正方形/長方形 7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2" name="正方形/長方形 7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3" name="正方形/長方形 7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4" name="正方形/長方形 7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5" name="正方形/長方形 7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6" name="正方形/長方形 7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7" name="正方形/長方形 7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正方形/長方形 7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9" name="テキスト ボックス 7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0" name="直線コネクタ 7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41" name="テキスト ボックス 74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2" name="直線コネクタ 74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43" name="テキスト ボックス 74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4" name="直線コネクタ 74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5" name="テキスト ボックス 74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6" name="直線コネクタ 74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7" name="テキスト ボックス 74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8" name="直線コネクタ 74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9" name="テキスト ボックス 74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0" name="直線コネクタ 74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51" name="テキスト ボックス 75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3" name="テキスト ボックス 75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755" name="直線コネクタ 754"/>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756"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757" name="直線コネクタ 756"/>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58"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59" name="直線コネクタ 75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760" name="【公民館】&#10;有形固定資産減価償却率平均値テキスト"/>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761" name="フローチャート: 判断 760"/>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762" name="フローチャート: 判断 761"/>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763" name="フローチャート: 判断 762"/>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764" name="フローチャート: 判断 763"/>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78739</xdr:rowOff>
    </xdr:from>
    <xdr:to>
      <xdr:col>81</xdr:col>
      <xdr:colOff>101600</xdr:colOff>
      <xdr:row>104</xdr:row>
      <xdr:rowOff>8889</xdr:rowOff>
    </xdr:to>
    <xdr:sp macro="" textlink="">
      <xdr:nvSpPr>
        <xdr:cNvPr id="770" name="楕円 769"/>
        <xdr:cNvSpPr/>
      </xdr:nvSpPr>
      <xdr:spPr>
        <a:xfrm>
          <a:off x="15430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771" name="楕円 770"/>
        <xdr:cNvSpPr/>
      </xdr:nvSpPr>
      <xdr:spPr>
        <a:xfrm>
          <a:off x="14541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129539</xdr:rowOff>
    </xdr:from>
    <xdr:to>
      <xdr:col>81</xdr:col>
      <xdr:colOff>50800</xdr:colOff>
      <xdr:row>103</xdr:row>
      <xdr:rowOff>167639</xdr:rowOff>
    </xdr:to>
    <xdr:cxnSp macro="">
      <xdr:nvCxnSpPr>
        <xdr:cNvPr id="772" name="直線コネクタ 771"/>
        <xdr:cNvCxnSpPr/>
      </xdr:nvCxnSpPr>
      <xdr:spPr>
        <a:xfrm flipV="1">
          <a:off x="14592300" y="177888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63500</xdr:rowOff>
    </xdr:from>
    <xdr:to>
      <xdr:col>72</xdr:col>
      <xdr:colOff>38100</xdr:colOff>
      <xdr:row>103</xdr:row>
      <xdr:rowOff>165100</xdr:rowOff>
    </xdr:to>
    <xdr:sp macro="" textlink="">
      <xdr:nvSpPr>
        <xdr:cNvPr id="773" name="楕円 772"/>
        <xdr:cNvSpPr/>
      </xdr:nvSpPr>
      <xdr:spPr>
        <a:xfrm>
          <a:off x="136525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114300</xdr:rowOff>
    </xdr:from>
    <xdr:to>
      <xdr:col>76</xdr:col>
      <xdr:colOff>114300</xdr:colOff>
      <xdr:row>103</xdr:row>
      <xdr:rowOff>167639</xdr:rowOff>
    </xdr:to>
    <xdr:cxnSp macro="">
      <xdr:nvCxnSpPr>
        <xdr:cNvPr id="774" name="直線コネクタ 773"/>
        <xdr:cNvCxnSpPr/>
      </xdr:nvCxnSpPr>
      <xdr:spPr>
        <a:xfrm>
          <a:off x="13703300" y="177736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775" name="n_1ave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776" name="n_2aveValue【公民館】&#10;有形固定資産減価償却率"/>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68597</xdr:rowOff>
    </xdr:from>
    <xdr:ext cx="405111" cy="259045"/>
    <xdr:sp macro="" textlink="">
      <xdr:nvSpPr>
        <xdr:cNvPr id="777" name="n_3aveValue【公民館】&#10;有形固定資産減価償却率"/>
        <xdr:cNvSpPr txBox="1"/>
      </xdr:nvSpPr>
      <xdr:spPr>
        <a:xfrm>
          <a:off x="13500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25416</xdr:rowOff>
    </xdr:from>
    <xdr:ext cx="405111" cy="259045"/>
    <xdr:sp macro="" textlink="">
      <xdr:nvSpPr>
        <xdr:cNvPr id="778" name="n_1mainValue【公民館】&#10;有形固定資産減価償却率"/>
        <xdr:cNvSpPr txBox="1"/>
      </xdr:nvSpPr>
      <xdr:spPr>
        <a:xfrm>
          <a:off x="152660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63516</xdr:rowOff>
    </xdr:from>
    <xdr:ext cx="405111" cy="259045"/>
    <xdr:sp macro="" textlink="">
      <xdr:nvSpPr>
        <xdr:cNvPr id="779" name="n_2mainValue【公民館】&#10;有形固定資産減価償却率"/>
        <xdr:cNvSpPr txBox="1"/>
      </xdr:nvSpPr>
      <xdr:spPr>
        <a:xfrm>
          <a:off x="14389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10177</xdr:rowOff>
    </xdr:from>
    <xdr:ext cx="405111" cy="259045"/>
    <xdr:sp macro="" textlink="">
      <xdr:nvSpPr>
        <xdr:cNvPr id="780" name="n_3mainValue【公民館】&#10;有形固定資産減価償却率"/>
        <xdr:cNvSpPr txBox="1"/>
      </xdr:nvSpPr>
      <xdr:spPr>
        <a:xfrm>
          <a:off x="13500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1" name="正方形/長方形 7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2" name="正方形/長方形 7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3" name="正方形/長方形 7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4" name="正方形/長方形 7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5" name="正方形/長方形 7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6" name="正方形/長方形 7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7" name="正方形/長方形 7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8" name="正方形/長方形 7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9" name="テキスト ボックス 7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0" name="直線コネクタ 7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1" name="直線コネクタ 79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2" name="テキスト ボックス 79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3" name="直線コネクタ 79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4" name="テキスト ボックス 79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5" name="直線コネクタ 79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6" name="テキスト ボックス 79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7" name="直線コネクタ 79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8" name="テキスト ボックス 79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9" name="直線コネクタ 79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0" name="テキスト ボックス 79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1" name="直線コネクタ 8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2" name="テキスト ボックス 8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804" name="直線コネクタ 803"/>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805"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806" name="直線コネクタ 805"/>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807"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808" name="直線コネクタ 807"/>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809"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10" name="フローチャート: 判断 809"/>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811" name="フローチャート: 判断 810"/>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812" name="フローチャート: 判断 811"/>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813" name="フローチャート: 判断 812"/>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4" name="テキスト ボックス 8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5" name="テキスト ボックス 8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6" name="テキスト ボックス 8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7" name="テキスト ボックス 8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8" name="テキスト ボックス 8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166370</xdr:rowOff>
    </xdr:from>
    <xdr:to>
      <xdr:col>112</xdr:col>
      <xdr:colOff>38100</xdr:colOff>
      <xdr:row>105</xdr:row>
      <xdr:rowOff>96520</xdr:rowOff>
    </xdr:to>
    <xdr:sp macro="" textlink="">
      <xdr:nvSpPr>
        <xdr:cNvPr id="819" name="楕円 818"/>
        <xdr:cNvSpPr/>
      </xdr:nvSpPr>
      <xdr:spPr>
        <a:xfrm>
          <a:off x="21272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170180</xdr:rowOff>
    </xdr:from>
    <xdr:to>
      <xdr:col>107</xdr:col>
      <xdr:colOff>101600</xdr:colOff>
      <xdr:row>105</xdr:row>
      <xdr:rowOff>100330</xdr:rowOff>
    </xdr:to>
    <xdr:sp macro="" textlink="">
      <xdr:nvSpPr>
        <xdr:cNvPr id="820" name="楕円 819"/>
        <xdr:cNvSpPr/>
      </xdr:nvSpPr>
      <xdr:spPr>
        <a:xfrm>
          <a:off x="20383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45720</xdr:rowOff>
    </xdr:from>
    <xdr:to>
      <xdr:col>111</xdr:col>
      <xdr:colOff>177800</xdr:colOff>
      <xdr:row>105</xdr:row>
      <xdr:rowOff>49530</xdr:rowOff>
    </xdr:to>
    <xdr:cxnSp macro="">
      <xdr:nvCxnSpPr>
        <xdr:cNvPr id="821" name="直線コネクタ 820"/>
        <xdr:cNvCxnSpPr/>
      </xdr:nvCxnSpPr>
      <xdr:spPr>
        <a:xfrm flipV="1">
          <a:off x="20434300" y="18047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113030</xdr:rowOff>
    </xdr:from>
    <xdr:to>
      <xdr:col>102</xdr:col>
      <xdr:colOff>165100</xdr:colOff>
      <xdr:row>105</xdr:row>
      <xdr:rowOff>43180</xdr:rowOff>
    </xdr:to>
    <xdr:sp macro="" textlink="">
      <xdr:nvSpPr>
        <xdr:cNvPr id="822" name="楕円 821"/>
        <xdr:cNvSpPr/>
      </xdr:nvSpPr>
      <xdr:spPr>
        <a:xfrm>
          <a:off x="19494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163830</xdr:rowOff>
    </xdr:from>
    <xdr:to>
      <xdr:col>107</xdr:col>
      <xdr:colOff>50800</xdr:colOff>
      <xdr:row>105</xdr:row>
      <xdr:rowOff>49530</xdr:rowOff>
    </xdr:to>
    <xdr:cxnSp macro="">
      <xdr:nvCxnSpPr>
        <xdr:cNvPr id="823" name="直線コネクタ 822"/>
        <xdr:cNvCxnSpPr/>
      </xdr:nvCxnSpPr>
      <xdr:spPr>
        <a:xfrm>
          <a:off x="19545300" y="179946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57166</xdr:rowOff>
    </xdr:from>
    <xdr:ext cx="469744" cy="259045"/>
    <xdr:sp macro="" textlink="">
      <xdr:nvSpPr>
        <xdr:cNvPr id="824" name="n_1aveValue【公民館】&#10;一人当たり面積"/>
        <xdr:cNvSpPr txBox="1"/>
      </xdr:nvSpPr>
      <xdr:spPr>
        <a:xfrm>
          <a:off x="21075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38116</xdr:rowOff>
    </xdr:from>
    <xdr:ext cx="469744" cy="259045"/>
    <xdr:sp macro="" textlink="">
      <xdr:nvSpPr>
        <xdr:cNvPr id="825" name="n_2aveValue【公民館】&#10;一人当たり面積"/>
        <xdr:cNvSpPr txBox="1"/>
      </xdr:nvSpPr>
      <xdr:spPr>
        <a:xfrm>
          <a:off x="20199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xdr:rowOff>
    </xdr:from>
    <xdr:ext cx="469744" cy="259045"/>
    <xdr:sp macro="" textlink="">
      <xdr:nvSpPr>
        <xdr:cNvPr id="826" name="n_3aveValue【公民館】&#10;一人当たり面積"/>
        <xdr:cNvSpPr txBox="1"/>
      </xdr:nvSpPr>
      <xdr:spPr>
        <a:xfrm>
          <a:off x="19310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113047</xdr:rowOff>
    </xdr:from>
    <xdr:ext cx="469744" cy="259045"/>
    <xdr:sp macro="" textlink="">
      <xdr:nvSpPr>
        <xdr:cNvPr id="827" name="n_1mainValue【公民館】&#10;一人当たり面積"/>
        <xdr:cNvSpPr txBox="1"/>
      </xdr:nvSpPr>
      <xdr:spPr>
        <a:xfrm>
          <a:off x="210757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116857</xdr:rowOff>
    </xdr:from>
    <xdr:ext cx="469744" cy="259045"/>
    <xdr:sp macro="" textlink="">
      <xdr:nvSpPr>
        <xdr:cNvPr id="828" name="n_2mainValue【公民館】&#10;一人当たり面積"/>
        <xdr:cNvSpPr txBox="1"/>
      </xdr:nvSpPr>
      <xdr:spPr>
        <a:xfrm>
          <a:off x="20199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59707</xdr:rowOff>
    </xdr:from>
    <xdr:ext cx="469744" cy="259045"/>
    <xdr:sp macro="" textlink="">
      <xdr:nvSpPr>
        <xdr:cNvPr id="829" name="n_3mainValue【公民館】&#10;一人当たり面積"/>
        <xdr:cNvSpPr txBox="1"/>
      </xdr:nvSpPr>
      <xdr:spPr>
        <a:xfrm>
          <a:off x="19310427" y="177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0" name="正方形/長方形 8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1" name="正方形/長方形 8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2" name="テキスト ボックス 8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道路における有形固定資産減価償却率は、昨年度から</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ポイント増加し</a:t>
          </a:r>
          <a:r>
            <a:rPr kumimoji="1" lang="en-US" altLang="ja-JP" sz="1200">
              <a:latin typeface="ＭＳ Ｐゴシック" panose="020B0600070205080204" pitchFamily="50" charset="-128"/>
              <a:ea typeface="ＭＳ Ｐゴシック" panose="020B0600070205080204" pitchFamily="50" charset="-128"/>
            </a:rPr>
            <a:t>26.1</a:t>
          </a:r>
          <a:r>
            <a:rPr kumimoji="1" lang="ja-JP" altLang="en-US" sz="1200">
              <a:latin typeface="ＭＳ Ｐゴシック" panose="020B0600070205080204" pitchFamily="50" charset="-128"/>
              <a:ea typeface="ＭＳ Ｐゴシック" panose="020B0600070205080204" pitchFamily="50" charset="-128"/>
            </a:rPr>
            <a:t>％となったものの、類似団体や県内他市との比較においては、他団体を大きく下回っている状況である。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公営住宅における一人当たり面積は、昨年度から</a:t>
          </a:r>
          <a:r>
            <a:rPr kumimoji="1" lang="en-US" altLang="ja-JP" sz="1200">
              <a:latin typeface="ＭＳ Ｐゴシック" panose="020B0600070205080204" pitchFamily="50" charset="-128"/>
              <a:ea typeface="ＭＳ Ｐゴシック" panose="020B0600070205080204" pitchFamily="50" charset="-128"/>
            </a:rPr>
            <a:t>0.008</a:t>
          </a:r>
          <a:r>
            <a:rPr kumimoji="1" lang="ja-JP" altLang="en-US" sz="1200">
              <a:latin typeface="ＭＳ Ｐゴシック" panose="020B0600070205080204" pitchFamily="50" charset="-128"/>
              <a:ea typeface="ＭＳ Ｐゴシック" panose="020B0600070205080204" pitchFamily="50" charset="-128"/>
            </a:rPr>
            <a:t>ポイント増加し</a:t>
          </a:r>
          <a:r>
            <a:rPr kumimoji="1" lang="en-US" altLang="ja-JP" sz="1200">
              <a:latin typeface="ＭＳ Ｐゴシック" panose="020B0600070205080204" pitchFamily="50" charset="-128"/>
              <a:ea typeface="ＭＳ Ｐゴシック" panose="020B0600070205080204" pitchFamily="50" charset="-128"/>
            </a:rPr>
            <a:t>1.287</a:t>
          </a:r>
          <a:r>
            <a:rPr kumimoji="1" lang="ja-JP" altLang="en-US" sz="1200">
              <a:latin typeface="ＭＳ Ｐゴシック" panose="020B0600070205080204" pitchFamily="50" charset="-128"/>
              <a:ea typeface="ＭＳ Ｐゴシック" panose="020B0600070205080204" pitchFamily="50" charset="-128"/>
            </a:rPr>
            <a:t>㎡となり、類似団体や県内他市との比較においては、他団体を上回っている状況である。昭和</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年代以前に建設された住宅への新たな応募はほとんどなく、量的には充足傾向ある。公営住宅の供給量を見極めるとともに、市営住宅等長寿命化計画を策定し、安全性・機能性の確保や長寿命化対策に取り組む。</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認定こども園・幼稚園・保育所における有形固定資産減価償却率については、昨年度から</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ポイント増加し</a:t>
          </a:r>
          <a:r>
            <a:rPr kumimoji="1" lang="en-US" altLang="ja-JP" sz="1200">
              <a:latin typeface="ＭＳ Ｐゴシック" panose="020B0600070205080204" pitchFamily="50" charset="-128"/>
              <a:ea typeface="ＭＳ Ｐゴシック" panose="020B0600070205080204" pitchFamily="50" charset="-128"/>
            </a:rPr>
            <a:t>94.7</a:t>
          </a:r>
          <a:r>
            <a:rPr kumimoji="1" lang="ja-JP" altLang="en-US" sz="1200">
              <a:latin typeface="ＭＳ Ｐゴシック" panose="020B0600070205080204" pitchFamily="50" charset="-128"/>
              <a:ea typeface="ＭＳ Ｐゴシック" panose="020B0600070205080204" pitchFamily="50" charset="-128"/>
            </a:rPr>
            <a:t>％となり、類似団体や県内他市との比較においては、他団体を大きく上回っている状況である。保育所については、平成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１月に策定した公立保育所再編基本計画に基づき、市内に５園ある公立保育所について、統廃合を含めた再編整備を進めているため、今後においては、有形固定資産減価償却率は減少していくものと推測さ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そのほかの施設においても、平成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３月に策定した公共施設等総合管理計画を踏まえ、その対応方針である個別施設計画を策定し、公共施設等の適切な維持管理や長寿命化対策等に取り組むことで、健全な財政運営と利用者の安全の確保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63,168
62,410
133.09
32,444,444
31,256,171
1,136,827
17,442,589
38,928,469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127924</xdr:rowOff>
    </xdr:from>
    <xdr:ext cx="405111" cy="259045"/>
    <xdr:sp macro="" textlink="">
      <xdr:nvSpPr>
        <xdr:cNvPr id="65" name="n_1aveValue【図書館】&#10;有形固定資産減価償却率"/>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58057</xdr:rowOff>
    </xdr:from>
    <xdr:to>
      <xdr:col>15</xdr:col>
      <xdr:colOff>101600</xdr:colOff>
      <xdr:row>38</xdr:row>
      <xdr:rowOff>159657</xdr:rowOff>
    </xdr:to>
    <xdr:sp macro="" textlink="">
      <xdr:nvSpPr>
        <xdr:cNvPr id="66" name="フローチャート: 判断 65"/>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150784</xdr:rowOff>
    </xdr:from>
    <xdr:ext cx="405111" cy="259045"/>
    <xdr:sp macro="" textlink="">
      <xdr:nvSpPr>
        <xdr:cNvPr id="67" name="n_2aveValue【図書館】&#10;有形固定資産減価償却率"/>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90715</xdr:rowOff>
    </xdr:from>
    <xdr:to>
      <xdr:col>10</xdr:col>
      <xdr:colOff>165100</xdr:colOff>
      <xdr:row>39</xdr:row>
      <xdr:rowOff>20865</xdr:rowOff>
    </xdr:to>
    <xdr:sp macro="" textlink="">
      <xdr:nvSpPr>
        <xdr:cNvPr id="68" name="フローチャート: 判断 67"/>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39</xdr:row>
      <xdr:rowOff>11992</xdr:rowOff>
    </xdr:from>
    <xdr:ext cx="405111" cy="259045"/>
    <xdr:sp macro="" textlink="">
      <xdr:nvSpPr>
        <xdr:cNvPr id="69" name="n_3aveValue【図書館】&#10;有形固定資産減価償却率"/>
        <xdr:cNvSpPr txBox="1"/>
      </xdr:nvSpPr>
      <xdr:spPr>
        <a:xfrm>
          <a:off x="1816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4173</xdr:rowOff>
    </xdr:from>
    <xdr:to>
      <xdr:col>20</xdr:col>
      <xdr:colOff>38100</xdr:colOff>
      <xdr:row>38</xdr:row>
      <xdr:rowOff>105773</xdr:rowOff>
    </xdr:to>
    <xdr:sp macro="" textlink="">
      <xdr:nvSpPr>
        <xdr:cNvPr id="75" name="楕円 74"/>
        <xdr:cNvSpPr/>
      </xdr:nvSpPr>
      <xdr:spPr>
        <a:xfrm>
          <a:off x="37465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9072</xdr:rowOff>
    </xdr:from>
    <xdr:to>
      <xdr:col>15</xdr:col>
      <xdr:colOff>101600</xdr:colOff>
      <xdr:row>38</xdr:row>
      <xdr:rowOff>110672</xdr:rowOff>
    </xdr:to>
    <xdr:sp macro="" textlink="">
      <xdr:nvSpPr>
        <xdr:cNvPr id="76" name="楕円 75"/>
        <xdr:cNvSpPr/>
      </xdr:nvSpPr>
      <xdr:spPr>
        <a:xfrm>
          <a:off x="2857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54973</xdr:rowOff>
    </xdr:from>
    <xdr:to>
      <xdr:col>19</xdr:col>
      <xdr:colOff>177800</xdr:colOff>
      <xdr:row>38</xdr:row>
      <xdr:rowOff>59872</xdr:rowOff>
    </xdr:to>
    <xdr:cxnSp macro="">
      <xdr:nvCxnSpPr>
        <xdr:cNvPr id="77" name="直線コネクタ 76"/>
        <xdr:cNvCxnSpPr/>
      </xdr:nvCxnSpPr>
      <xdr:spPr>
        <a:xfrm flipV="1">
          <a:off x="2908300" y="657007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13970</xdr:rowOff>
    </xdr:from>
    <xdr:to>
      <xdr:col>10</xdr:col>
      <xdr:colOff>165100</xdr:colOff>
      <xdr:row>38</xdr:row>
      <xdr:rowOff>115570</xdr:rowOff>
    </xdr:to>
    <xdr:sp macro="" textlink="">
      <xdr:nvSpPr>
        <xdr:cNvPr id="78" name="楕円 77"/>
        <xdr:cNvSpPr/>
      </xdr:nvSpPr>
      <xdr:spPr>
        <a:xfrm>
          <a:off x="1968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59872</xdr:rowOff>
    </xdr:from>
    <xdr:to>
      <xdr:col>15</xdr:col>
      <xdr:colOff>50800</xdr:colOff>
      <xdr:row>38</xdr:row>
      <xdr:rowOff>64770</xdr:rowOff>
    </xdr:to>
    <xdr:cxnSp macro="">
      <xdr:nvCxnSpPr>
        <xdr:cNvPr id="79" name="直線コネクタ 78"/>
        <xdr:cNvCxnSpPr/>
      </xdr:nvCxnSpPr>
      <xdr:spPr>
        <a:xfrm flipV="1">
          <a:off x="2019300" y="657497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122300</xdr:rowOff>
    </xdr:from>
    <xdr:ext cx="405111" cy="259045"/>
    <xdr:sp macro="" textlink="">
      <xdr:nvSpPr>
        <xdr:cNvPr id="80" name="n_1mainValue【図書館】&#10;有形固定資産減価償却率"/>
        <xdr:cNvSpPr txBox="1"/>
      </xdr:nvSpPr>
      <xdr:spPr>
        <a:xfrm>
          <a:off x="35820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127199</xdr:rowOff>
    </xdr:from>
    <xdr:ext cx="405111" cy="259045"/>
    <xdr:sp macro="" textlink="">
      <xdr:nvSpPr>
        <xdr:cNvPr id="81" name="n_2mainValue【図書館】&#10;有形固定資産減価償却率"/>
        <xdr:cNvSpPr txBox="1"/>
      </xdr:nvSpPr>
      <xdr:spPr>
        <a:xfrm>
          <a:off x="2705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82" name="n_3mainValue【図書館】&#10;有形固定資産減価償却率"/>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6" name="直線コネクタ 105"/>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7"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8" name="直線コネクタ 107"/>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09"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0" name="直線コネクタ 109"/>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1"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2" name="フローチャート: 判断 111"/>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3" name="フローチャート: 判断 112"/>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143527</xdr:rowOff>
    </xdr:from>
    <xdr:ext cx="469744" cy="259045"/>
    <xdr:sp macro="" textlink="">
      <xdr:nvSpPr>
        <xdr:cNvPr id="114"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15" name="フローチャート: 判断 114"/>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156227</xdr:rowOff>
    </xdr:from>
    <xdr:ext cx="469744" cy="259045"/>
    <xdr:sp macro="" textlink="">
      <xdr:nvSpPr>
        <xdr:cNvPr id="116"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63500</xdr:rowOff>
    </xdr:from>
    <xdr:to>
      <xdr:col>41</xdr:col>
      <xdr:colOff>101600</xdr:colOff>
      <xdr:row>38</xdr:row>
      <xdr:rowOff>165100</xdr:rowOff>
    </xdr:to>
    <xdr:sp macro="" textlink="">
      <xdr:nvSpPr>
        <xdr:cNvPr id="117" name="フローチャート: 判断 116"/>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156227</xdr:rowOff>
    </xdr:from>
    <xdr:ext cx="469744" cy="259045"/>
    <xdr:sp macro="" textlink="">
      <xdr:nvSpPr>
        <xdr:cNvPr id="118"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146050</xdr:rowOff>
    </xdr:from>
    <xdr:to>
      <xdr:col>50</xdr:col>
      <xdr:colOff>165100</xdr:colOff>
      <xdr:row>38</xdr:row>
      <xdr:rowOff>76200</xdr:rowOff>
    </xdr:to>
    <xdr:sp macro="" textlink="">
      <xdr:nvSpPr>
        <xdr:cNvPr id="124" name="楕円 123"/>
        <xdr:cNvSpPr/>
      </xdr:nvSpPr>
      <xdr:spPr>
        <a:xfrm>
          <a:off x="9588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146050</xdr:rowOff>
    </xdr:from>
    <xdr:to>
      <xdr:col>46</xdr:col>
      <xdr:colOff>38100</xdr:colOff>
      <xdr:row>38</xdr:row>
      <xdr:rowOff>76200</xdr:rowOff>
    </xdr:to>
    <xdr:sp macro="" textlink="">
      <xdr:nvSpPr>
        <xdr:cNvPr id="125" name="楕円 124"/>
        <xdr:cNvSpPr/>
      </xdr:nvSpPr>
      <xdr:spPr>
        <a:xfrm>
          <a:off x="8699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25400</xdr:rowOff>
    </xdr:from>
    <xdr:to>
      <xdr:col>50</xdr:col>
      <xdr:colOff>114300</xdr:colOff>
      <xdr:row>38</xdr:row>
      <xdr:rowOff>25400</xdr:rowOff>
    </xdr:to>
    <xdr:cxnSp macro="">
      <xdr:nvCxnSpPr>
        <xdr:cNvPr id="126" name="直線コネクタ 125"/>
        <xdr:cNvCxnSpPr/>
      </xdr:nvCxnSpPr>
      <xdr:spPr>
        <a:xfrm>
          <a:off x="8750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101600</xdr:rowOff>
    </xdr:from>
    <xdr:to>
      <xdr:col>41</xdr:col>
      <xdr:colOff>101600</xdr:colOff>
      <xdr:row>37</xdr:row>
      <xdr:rowOff>31750</xdr:rowOff>
    </xdr:to>
    <xdr:sp macro="" textlink="">
      <xdr:nvSpPr>
        <xdr:cNvPr id="127" name="楕円 126"/>
        <xdr:cNvSpPr/>
      </xdr:nvSpPr>
      <xdr:spPr>
        <a:xfrm>
          <a:off x="7810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152400</xdr:rowOff>
    </xdr:from>
    <xdr:to>
      <xdr:col>45</xdr:col>
      <xdr:colOff>177800</xdr:colOff>
      <xdr:row>38</xdr:row>
      <xdr:rowOff>25400</xdr:rowOff>
    </xdr:to>
    <xdr:cxnSp macro="">
      <xdr:nvCxnSpPr>
        <xdr:cNvPr id="128" name="直線コネクタ 127"/>
        <xdr:cNvCxnSpPr/>
      </xdr:nvCxnSpPr>
      <xdr:spPr>
        <a:xfrm>
          <a:off x="7861300" y="63246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92727</xdr:rowOff>
    </xdr:from>
    <xdr:ext cx="469744" cy="259045"/>
    <xdr:sp macro="" textlink="">
      <xdr:nvSpPr>
        <xdr:cNvPr id="129" name="n_1mainValue【図書館】&#10;一人当たり面積"/>
        <xdr:cNvSpPr txBox="1"/>
      </xdr:nvSpPr>
      <xdr:spPr>
        <a:xfrm>
          <a:off x="9391727"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92727</xdr:rowOff>
    </xdr:from>
    <xdr:ext cx="469744" cy="259045"/>
    <xdr:sp macro="" textlink="">
      <xdr:nvSpPr>
        <xdr:cNvPr id="130" name="n_2mainValue【図書館】&#10;一人当たり面積"/>
        <xdr:cNvSpPr txBox="1"/>
      </xdr:nvSpPr>
      <xdr:spPr>
        <a:xfrm>
          <a:off x="8515427"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48277</xdr:rowOff>
    </xdr:from>
    <xdr:ext cx="469744" cy="259045"/>
    <xdr:sp macro="" textlink="">
      <xdr:nvSpPr>
        <xdr:cNvPr id="131" name="n_3mainValue【図書館】&#10;一人当たり面積"/>
        <xdr:cNvSpPr txBox="1"/>
      </xdr:nvSpPr>
      <xdr:spPr>
        <a:xfrm>
          <a:off x="76264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57" name="直線コネクタ 156"/>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58"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59" name="直線コネクタ 158"/>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0"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1" name="直線コネクタ 160"/>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2" name="【体育館・プー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3" name="フローチャート: 判断 162"/>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64" name="フローチャート: 判断 163"/>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41927</xdr:rowOff>
    </xdr:from>
    <xdr:ext cx="405111" cy="259045"/>
    <xdr:sp macro="" textlink="">
      <xdr:nvSpPr>
        <xdr:cNvPr id="165" name="n_1aveValue【体育館・プール】&#10;有形固定資産減価償却率"/>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123916</xdr:rowOff>
    </xdr:from>
    <xdr:to>
      <xdr:col>15</xdr:col>
      <xdr:colOff>101600</xdr:colOff>
      <xdr:row>59</xdr:row>
      <xdr:rowOff>54066</xdr:rowOff>
    </xdr:to>
    <xdr:sp macro="" textlink="">
      <xdr:nvSpPr>
        <xdr:cNvPr id="166" name="フローチャート: 判断 165"/>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45193</xdr:rowOff>
    </xdr:from>
    <xdr:ext cx="405111" cy="259045"/>
    <xdr:sp macro="" textlink="">
      <xdr:nvSpPr>
        <xdr:cNvPr id="167" name="n_2aveValue【体育館・プール】&#10;有形固定資産減価償却率"/>
        <xdr:cNvSpPr txBox="1"/>
      </xdr:nvSpPr>
      <xdr:spPr>
        <a:xfrm>
          <a:off x="2705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150041</xdr:rowOff>
    </xdr:from>
    <xdr:to>
      <xdr:col>10</xdr:col>
      <xdr:colOff>165100</xdr:colOff>
      <xdr:row>59</xdr:row>
      <xdr:rowOff>80191</xdr:rowOff>
    </xdr:to>
    <xdr:sp macro="" textlink="">
      <xdr:nvSpPr>
        <xdr:cNvPr id="168" name="フローチャート: 判断 167"/>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71318</xdr:rowOff>
    </xdr:from>
    <xdr:ext cx="405111" cy="259045"/>
    <xdr:sp macro="" textlink="">
      <xdr:nvSpPr>
        <xdr:cNvPr id="169" name="n_3aveValue【体育館・プール】&#10;有形固定資産減価償却率"/>
        <xdr:cNvSpPr txBox="1"/>
      </xdr:nvSpPr>
      <xdr:spPr>
        <a:xfrm>
          <a:off x="1816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68399</xdr:rowOff>
    </xdr:from>
    <xdr:to>
      <xdr:col>20</xdr:col>
      <xdr:colOff>38100</xdr:colOff>
      <xdr:row>57</xdr:row>
      <xdr:rowOff>169999</xdr:rowOff>
    </xdr:to>
    <xdr:sp macro="" textlink="">
      <xdr:nvSpPr>
        <xdr:cNvPr id="175" name="楕円 174"/>
        <xdr:cNvSpPr/>
      </xdr:nvSpPr>
      <xdr:spPr>
        <a:xfrm>
          <a:off x="3746500" y="98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97790</xdr:rowOff>
    </xdr:from>
    <xdr:to>
      <xdr:col>15</xdr:col>
      <xdr:colOff>101600</xdr:colOff>
      <xdr:row>58</xdr:row>
      <xdr:rowOff>27940</xdr:rowOff>
    </xdr:to>
    <xdr:sp macro="" textlink="">
      <xdr:nvSpPr>
        <xdr:cNvPr id="176" name="楕円 175"/>
        <xdr:cNvSpPr/>
      </xdr:nvSpPr>
      <xdr:spPr>
        <a:xfrm>
          <a:off x="2857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119199</xdr:rowOff>
    </xdr:from>
    <xdr:to>
      <xdr:col>19</xdr:col>
      <xdr:colOff>177800</xdr:colOff>
      <xdr:row>57</xdr:row>
      <xdr:rowOff>148590</xdr:rowOff>
    </xdr:to>
    <xdr:cxnSp macro="">
      <xdr:nvCxnSpPr>
        <xdr:cNvPr id="177" name="直線コネクタ 176"/>
        <xdr:cNvCxnSpPr/>
      </xdr:nvCxnSpPr>
      <xdr:spPr>
        <a:xfrm flipV="1">
          <a:off x="2908300" y="989184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128815</xdr:rowOff>
    </xdr:from>
    <xdr:to>
      <xdr:col>10</xdr:col>
      <xdr:colOff>165100</xdr:colOff>
      <xdr:row>58</xdr:row>
      <xdr:rowOff>58965</xdr:rowOff>
    </xdr:to>
    <xdr:sp macro="" textlink="">
      <xdr:nvSpPr>
        <xdr:cNvPr id="178" name="楕円 177"/>
        <xdr:cNvSpPr/>
      </xdr:nvSpPr>
      <xdr:spPr>
        <a:xfrm>
          <a:off x="1968500" y="990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148590</xdr:rowOff>
    </xdr:from>
    <xdr:to>
      <xdr:col>15</xdr:col>
      <xdr:colOff>50800</xdr:colOff>
      <xdr:row>58</xdr:row>
      <xdr:rowOff>8165</xdr:rowOff>
    </xdr:to>
    <xdr:cxnSp macro="">
      <xdr:nvCxnSpPr>
        <xdr:cNvPr id="179" name="直線コネクタ 178"/>
        <xdr:cNvCxnSpPr/>
      </xdr:nvCxnSpPr>
      <xdr:spPr>
        <a:xfrm flipV="1">
          <a:off x="2019300" y="992124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15076</xdr:rowOff>
    </xdr:from>
    <xdr:ext cx="405111" cy="259045"/>
    <xdr:sp macro="" textlink="">
      <xdr:nvSpPr>
        <xdr:cNvPr id="180" name="n_1mainValue【体育館・プール】&#10;有形固定資産減価償却率"/>
        <xdr:cNvSpPr txBox="1"/>
      </xdr:nvSpPr>
      <xdr:spPr>
        <a:xfrm>
          <a:off x="3582044" y="961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44467</xdr:rowOff>
    </xdr:from>
    <xdr:ext cx="405111" cy="259045"/>
    <xdr:sp macro="" textlink="">
      <xdr:nvSpPr>
        <xdr:cNvPr id="181" name="n_2mainValue【体育館・プール】&#10;有形固定資産減価償却率"/>
        <xdr:cNvSpPr txBox="1"/>
      </xdr:nvSpPr>
      <xdr:spPr>
        <a:xfrm>
          <a:off x="2705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75492</xdr:rowOff>
    </xdr:from>
    <xdr:ext cx="405111" cy="259045"/>
    <xdr:sp macro="" textlink="">
      <xdr:nvSpPr>
        <xdr:cNvPr id="182" name="n_3mainValue【体育館・プール】&#10;有形固定資産減価償却率"/>
        <xdr:cNvSpPr txBox="1"/>
      </xdr:nvSpPr>
      <xdr:spPr>
        <a:xfrm>
          <a:off x="1816744" y="967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06" name="直線コネクタ 205"/>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07"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08" name="直線コネクタ 207"/>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09"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0" name="直線コネクタ 209"/>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84599</xdr:rowOff>
    </xdr:from>
    <xdr:ext cx="469744" cy="259045"/>
    <xdr:sp macro="" textlink="">
      <xdr:nvSpPr>
        <xdr:cNvPr id="211" name="【体育館・プール】&#10;一人当たり面積平均値テキスト"/>
        <xdr:cNvSpPr txBox="1"/>
      </xdr:nvSpPr>
      <xdr:spPr>
        <a:xfrm>
          <a:off x="10515600" y="10885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12" name="フローチャート: 判断 211"/>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13" name="フローチャート: 判断 212"/>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56278</xdr:rowOff>
    </xdr:from>
    <xdr:ext cx="469744" cy="259045"/>
    <xdr:sp macro="" textlink="">
      <xdr:nvSpPr>
        <xdr:cNvPr id="214" name="n_1aveValue【体育館・プール】&#10;一人当たり面積"/>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131699</xdr:rowOff>
    </xdr:from>
    <xdr:to>
      <xdr:col>46</xdr:col>
      <xdr:colOff>38100</xdr:colOff>
      <xdr:row>64</xdr:row>
      <xdr:rowOff>61849</xdr:rowOff>
    </xdr:to>
    <xdr:sp macro="" textlink="">
      <xdr:nvSpPr>
        <xdr:cNvPr id="215" name="フローチャート: 判断 214"/>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78376</xdr:rowOff>
    </xdr:from>
    <xdr:ext cx="469744" cy="259045"/>
    <xdr:sp macro="" textlink="">
      <xdr:nvSpPr>
        <xdr:cNvPr id="216" name="n_2aveValue【体育館・プール】&#10;一人当たり面積"/>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127127</xdr:rowOff>
    </xdr:from>
    <xdr:to>
      <xdr:col>41</xdr:col>
      <xdr:colOff>101600</xdr:colOff>
      <xdr:row>64</xdr:row>
      <xdr:rowOff>57277</xdr:rowOff>
    </xdr:to>
    <xdr:sp macro="" textlink="">
      <xdr:nvSpPr>
        <xdr:cNvPr id="217" name="フローチャート: 判断 216"/>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73804</xdr:rowOff>
    </xdr:from>
    <xdr:ext cx="469744" cy="259045"/>
    <xdr:sp macro="" textlink="">
      <xdr:nvSpPr>
        <xdr:cNvPr id="218" name="n_3aveValue【体育館・プール】&#10;一人当たり面積"/>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9" name="テキスト ボックス 2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150368</xdr:rowOff>
    </xdr:from>
    <xdr:to>
      <xdr:col>50</xdr:col>
      <xdr:colOff>165100</xdr:colOff>
      <xdr:row>64</xdr:row>
      <xdr:rowOff>80518</xdr:rowOff>
    </xdr:to>
    <xdr:sp macro="" textlink="">
      <xdr:nvSpPr>
        <xdr:cNvPr id="224" name="楕円 223"/>
        <xdr:cNvSpPr/>
      </xdr:nvSpPr>
      <xdr:spPr>
        <a:xfrm>
          <a:off x="95885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150749</xdr:rowOff>
    </xdr:from>
    <xdr:to>
      <xdr:col>46</xdr:col>
      <xdr:colOff>38100</xdr:colOff>
      <xdr:row>64</xdr:row>
      <xdr:rowOff>80899</xdr:rowOff>
    </xdr:to>
    <xdr:sp macro="" textlink="">
      <xdr:nvSpPr>
        <xdr:cNvPr id="225" name="楕円 224"/>
        <xdr:cNvSpPr/>
      </xdr:nvSpPr>
      <xdr:spPr>
        <a:xfrm>
          <a:off x="8699500" y="1095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29718</xdr:rowOff>
    </xdr:from>
    <xdr:to>
      <xdr:col>50</xdr:col>
      <xdr:colOff>114300</xdr:colOff>
      <xdr:row>64</xdr:row>
      <xdr:rowOff>30099</xdr:rowOff>
    </xdr:to>
    <xdr:cxnSp macro="">
      <xdr:nvCxnSpPr>
        <xdr:cNvPr id="226" name="直線コネクタ 225"/>
        <xdr:cNvCxnSpPr/>
      </xdr:nvCxnSpPr>
      <xdr:spPr>
        <a:xfrm flipV="1">
          <a:off x="8750300" y="1100251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150749</xdr:rowOff>
    </xdr:from>
    <xdr:to>
      <xdr:col>41</xdr:col>
      <xdr:colOff>101600</xdr:colOff>
      <xdr:row>64</xdr:row>
      <xdr:rowOff>80899</xdr:rowOff>
    </xdr:to>
    <xdr:sp macro="" textlink="">
      <xdr:nvSpPr>
        <xdr:cNvPr id="227" name="楕円 226"/>
        <xdr:cNvSpPr/>
      </xdr:nvSpPr>
      <xdr:spPr>
        <a:xfrm>
          <a:off x="7810500" y="1095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30099</xdr:rowOff>
    </xdr:from>
    <xdr:to>
      <xdr:col>45</xdr:col>
      <xdr:colOff>177800</xdr:colOff>
      <xdr:row>64</xdr:row>
      <xdr:rowOff>30099</xdr:rowOff>
    </xdr:to>
    <xdr:cxnSp macro="">
      <xdr:nvCxnSpPr>
        <xdr:cNvPr id="228" name="直線コネクタ 227"/>
        <xdr:cNvCxnSpPr/>
      </xdr:nvCxnSpPr>
      <xdr:spPr>
        <a:xfrm>
          <a:off x="7861300" y="110028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71645</xdr:rowOff>
    </xdr:from>
    <xdr:ext cx="469744" cy="259045"/>
    <xdr:sp macro="" textlink="">
      <xdr:nvSpPr>
        <xdr:cNvPr id="229" name="n_1mainValue【体育館・プール】&#10;一人当たり面積"/>
        <xdr:cNvSpPr txBox="1"/>
      </xdr:nvSpPr>
      <xdr:spPr>
        <a:xfrm>
          <a:off x="9391727"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72026</xdr:rowOff>
    </xdr:from>
    <xdr:ext cx="469744" cy="259045"/>
    <xdr:sp macro="" textlink="">
      <xdr:nvSpPr>
        <xdr:cNvPr id="230" name="n_2mainValue【体育館・プール】&#10;一人当たり面積"/>
        <xdr:cNvSpPr txBox="1"/>
      </xdr:nvSpPr>
      <xdr:spPr>
        <a:xfrm>
          <a:off x="8515427"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72026</xdr:rowOff>
    </xdr:from>
    <xdr:ext cx="469744" cy="259045"/>
    <xdr:sp macro="" textlink="">
      <xdr:nvSpPr>
        <xdr:cNvPr id="231" name="n_3mainValue【体育館・プール】&#10;一人当たり面積"/>
        <xdr:cNvSpPr txBox="1"/>
      </xdr:nvSpPr>
      <xdr:spPr>
        <a:xfrm>
          <a:off x="7626427"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56" name="直線コネクタ 255"/>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57"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58" name="直線コネクタ 257"/>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9"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0" name="直線コネクタ 259"/>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61" name="【福祉施設】&#10;有形固定資産減価償却率平均値テキスト"/>
        <xdr:cNvSpPr txBox="1"/>
      </xdr:nvSpPr>
      <xdr:spPr>
        <a:xfrm>
          <a:off x="4673600" y="1409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62" name="フローチャート: 判断 261"/>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63" name="フローチャート: 判断 262"/>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22877</xdr:rowOff>
    </xdr:from>
    <xdr:ext cx="405111" cy="259045"/>
    <xdr:sp macro="" textlink="">
      <xdr:nvSpPr>
        <xdr:cNvPr id="264" name="n_1aveValue【福祉施設】&#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74930</xdr:rowOff>
    </xdr:from>
    <xdr:to>
      <xdr:col>15</xdr:col>
      <xdr:colOff>101600</xdr:colOff>
      <xdr:row>83</xdr:row>
      <xdr:rowOff>5080</xdr:rowOff>
    </xdr:to>
    <xdr:sp macro="" textlink="">
      <xdr:nvSpPr>
        <xdr:cNvPr id="265" name="フローチャート: 判断 264"/>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167657</xdr:rowOff>
    </xdr:from>
    <xdr:ext cx="405111" cy="259045"/>
    <xdr:sp macro="" textlink="">
      <xdr:nvSpPr>
        <xdr:cNvPr id="266" name="n_2aveValue【福祉施設】&#10;有形固定資産減価償却率"/>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170180</xdr:rowOff>
    </xdr:from>
    <xdr:to>
      <xdr:col>10</xdr:col>
      <xdr:colOff>165100</xdr:colOff>
      <xdr:row>83</xdr:row>
      <xdr:rowOff>100330</xdr:rowOff>
    </xdr:to>
    <xdr:sp macro="" textlink="">
      <xdr:nvSpPr>
        <xdr:cNvPr id="267" name="フローチャート: 判断 266"/>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91457</xdr:rowOff>
    </xdr:from>
    <xdr:ext cx="405111" cy="259045"/>
    <xdr:sp macro="" textlink="">
      <xdr:nvSpPr>
        <xdr:cNvPr id="268" name="n_3aveValue【福祉施設】&#10;有形固定資産減価償却率"/>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105411</xdr:rowOff>
    </xdr:from>
    <xdr:to>
      <xdr:col>20</xdr:col>
      <xdr:colOff>38100</xdr:colOff>
      <xdr:row>82</xdr:row>
      <xdr:rowOff>35561</xdr:rowOff>
    </xdr:to>
    <xdr:sp macro="" textlink="">
      <xdr:nvSpPr>
        <xdr:cNvPr id="274" name="楕円 273"/>
        <xdr:cNvSpPr/>
      </xdr:nvSpPr>
      <xdr:spPr>
        <a:xfrm>
          <a:off x="3746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57786</xdr:rowOff>
    </xdr:from>
    <xdr:to>
      <xdr:col>15</xdr:col>
      <xdr:colOff>101600</xdr:colOff>
      <xdr:row>81</xdr:row>
      <xdr:rowOff>159386</xdr:rowOff>
    </xdr:to>
    <xdr:sp macro="" textlink="">
      <xdr:nvSpPr>
        <xdr:cNvPr id="275" name="楕円 274"/>
        <xdr:cNvSpPr/>
      </xdr:nvSpPr>
      <xdr:spPr>
        <a:xfrm>
          <a:off x="28575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108586</xdr:rowOff>
    </xdr:from>
    <xdr:to>
      <xdr:col>19</xdr:col>
      <xdr:colOff>177800</xdr:colOff>
      <xdr:row>81</xdr:row>
      <xdr:rowOff>156211</xdr:rowOff>
    </xdr:to>
    <xdr:cxnSp macro="">
      <xdr:nvCxnSpPr>
        <xdr:cNvPr id="276" name="直線コネクタ 275"/>
        <xdr:cNvCxnSpPr/>
      </xdr:nvCxnSpPr>
      <xdr:spPr>
        <a:xfrm>
          <a:off x="2908300" y="1399603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139700</xdr:rowOff>
    </xdr:from>
    <xdr:to>
      <xdr:col>10</xdr:col>
      <xdr:colOff>165100</xdr:colOff>
      <xdr:row>81</xdr:row>
      <xdr:rowOff>69850</xdr:rowOff>
    </xdr:to>
    <xdr:sp macro="" textlink="">
      <xdr:nvSpPr>
        <xdr:cNvPr id="277" name="楕円 276"/>
        <xdr:cNvSpPr/>
      </xdr:nvSpPr>
      <xdr:spPr>
        <a:xfrm>
          <a:off x="1968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19050</xdr:rowOff>
    </xdr:from>
    <xdr:to>
      <xdr:col>15</xdr:col>
      <xdr:colOff>50800</xdr:colOff>
      <xdr:row>81</xdr:row>
      <xdr:rowOff>108586</xdr:rowOff>
    </xdr:to>
    <xdr:cxnSp macro="">
      <xdr:nvCxnSpPr>
        <xdr:cNvPr id="278" name="直線コネクタ 277"/>
        <xdr:cNvCxnSpPr/>
      </xdr:nvCxnSpPr>
      <xdr:spPr>
        <a:xfrm>
          <a:off x="2019300" y="13906500"/>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279" name="n_1mainValue【福祉施設】&#10;有形固定資産減価償却率"/>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4463</xdr:rowOff>
    </xdr:from>
    <xdr:ext cx="405111" cy="259045"/>
    <xdr:sp macro="" textlink="">
      <xdr:nvSpPr>
        <xdr:cNvPr id="280" name="n_2mainValue【福祉施設】&#10;有形固定資産減価償却率"/>
        <xdr:cNvSpPr txBox="1"/>
      </xdr:nvSpPr>
      <xdr:spPr>
        <a:xfrm>
          <a:off x="2705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86377</xdr:rowOff>
    </xdr:from>
    <xdr:ext cx="405111" cy="259045"/>
    <xdr:sp macro="" textlink="">
      <xdr:nvSpPr>
        <xdr:cNvPr id="281" name="n_3mainValue【福祉施設】&#10;有形固定資産減価償却率"/>
        <xdr:cNvSpPr txBox="1"/>
      </xdr:nvSpPr>
      <xdr:spPr>
        <a:xfrm>
          <a:off x="18167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3" name="テキスト ボックス 30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07" name="直線コネクタ 306"/>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08"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09" name="直線コネクタ 308"/>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10"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11" name="直線コネクタ 310"/>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12" name="【福祉施設】&#10;一人当たり面積平均値テキスト"/>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13" name="フローチャート: 判断 312"/>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14" name="フローチャート: 判断 313"/>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107785</xdr:rowOff>
    </xdr:from>
    <xdr:ext cx="469744" cy="259045"/>
    <xdr:sp macro="" textlink="">
      <xdr:nvSpPr>
        <xdr:cNvPr id="315" name="n_1aveValue【福祉施設】&#10;一人当たり面積"/>
        <xdr:cNvSpPr txBox="1"/>
      </xdr:nvSpPr>
      <xdr:spPr>
        <a:xfrm>
          <a:off x="93917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34652</xdr:rowOff>
    </xdr:from>
    <xdr:to>
      <xdr:col>46</xdr:col>
      <xdr:colOff>38100</xdr:colOff>
      <xdr:row>85</xdr:row>
      <xdr:rowOff>136252</xdr:rowOff>
    </xdr:to>
    <xdr:sp macro="" textlink="">
      <xdr:nvSpPr>
        <xdr:cNvPr id="316" name="フローチャート: 判断 315"/>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127379</xdr:rowOff>
    </xdr:from>
    <xdr:ext cx="469744" cy="259045"/>
    <xdr:sp macro="" textlink="">
      <xdr:nvSpPr>
        <xdr:cNvPr id="317" name="n_2aveValue【福祉施設】&#10;一人当たり面積"/>
        <xdr:cNvSpPr txBox="1"/>
      </xdr:nvSpPr>
      <xdr:spPr>
        <a:xfrm>
          <a:off x="8515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28121</xdr:rowOff>
    </xdr:from>
    <xdr:to>
      <xdr:col>41</xdr:col>
      <xdr:colOff>101600</xdr:colOff>
      <xdr:row>85</xdr:row>
      <xdr:rowOff>129721</xdr:rowOff>
    </xdr:to>
    <xdr:sp macro="" textlink="">
      <xdr:nvSpPr>
        <xdr:cNvPr id="318" name="フローチャート: 判断 317"/>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120848</xdr:rowOff>
    </xdr:from>
    <xdr:ext cx="469744" cy="259045"/>
    <xdr:sp macro="" textlink="">
      <xdr:nvSpPr>
        <xdr:cNvPr id="319" name="n_3aveValue【福祉施設】&#10;一人当たり面積"/>
        <xdr:cNvSpPr txBox="1"/>
      </xdr:nvSpPr>
      <xdr:spPr>
        <a:xfrm>
          <a:off x="7626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20" name="テキスト ボックス 31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1" name="テキスト ボックス 32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2" name="テキスト ボックス 32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3" name="テキスト ボックス 32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4" name="テキスト ボックス 32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16692</xdr:rowOff>
    </xdr:from>
    <xdr:to>
      <xdr:col>50</xdr:col>
      <xdr:colOff>165100</xdr:colOff>
      <xdr:row>84</xdr:row>
      <xdr:rowOff>118292</xdr:rowOff>
    </xdr:to>
    <xdr:sp macro="" textlink="">
      <xdr:nvSpPr>
        <xdr:cNvPr id="325" name="楕円 324"/>
        <xdr:cNvSpPr/>
      </xdr:nvSpPr>
      <xdr:spPr>
        <a:xfrm>
          <a:off x="9588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19957</xdr:rowOff>
    </xdr:from>
    <xdr:to>
      <xdr:col>46</xdr:col>
      <xdr:colOff>38100</xdr:colOff>
      <xdr:row>84</xdr:row>
      <xdr:rowOff>121557</xdr:rowOff>
    </xdr:to>
    <xdr:sp macro="" textlink="">
      <xdr:nvSpPr>
        <xdr:cNvPr id="326" name="楕円 325"/>
        <xdr:cNvSpPr/>
      </xdr:nvSpPr>
      <xdr:spPr>
        <a:xfrm>
          <a:off x="8699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67492</xdr:rowOff>
    </xdr:from>
    <xdr:to>
      <xdr:col>50</xdr:col>
      <xdr:colOff>114300</xdr:colOff>
      <xdr:row>84</xdr:row>
      <xdr:rowOff>70757</xdr:rowOff>
    </xdr:to>
    <xdr:cxnSp macro="">
      <xdr:nvCxnSpPr>
        <xdr:cNvPr id="327" name="直線コネクタ 326"/>
        <xdr:cNvCxnSpPr/>
      </xdr:nvCxnSpPr>
      <xdr:spPr>
        <a:xfrm flipV="1">
          <a:off x="8750300" y="144692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16692</xdr:rowOff>
    </xdr:from>
    <xdr:to>
      <xdr:col>41</xdr:col>
      <xdr:colOff>101600</xdr:colOff>
      <xdr:row>84</xdr:row>
      <xdr:rowOff>118292</xdr:rowOff>
    </xdr:to>
    <xdr:sp macro="" textlink="">
      <xdr:nvSpPr>
        <xdr:cNvPr id="328" name="楕円 327"/>
        <xdr:cNvSpPr/>
      </xdr:nvSpPr>
      <xdr:spPr>
        <a:xfrm>
          <a:off x="7810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67492</xdr:rowOff>
    </xdr:from>
    <xdr:to>
      <xdr:col>45</xdr:col>
      <xdr:colOff>177800</xdr:colOff>
      <xdr:row>84</xdr:row>
      <xdr:rowOff>70757</xdr:rowOff>
    </xdr:to>
    <xdr:cxnSp macro="">
      <xdr:nvCxnSpPr>
        <xdr:cNvPr id="329" name="直線コネクタ 328"/>
        <xdr:cNvCxnSpPr/>
      </xdr:nvCxnSpPr>
      <xdr:spPr>
        <a:xfrm>
          <a:off x="7861300" y="144692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134819</xdr:rowOff>
    </xdr:from>
    <xdr:ext cx="469744" cy="259045"/>
    <xdr:sp macro="" textlink="">
      <xdr:nvSpPr>
        <xdr:cNvPr id="330" name="n_1mainValue【福祉施設】&#10;一人当たり面積"/>
        <xdr:cNvSpPr txBox="1"/>
      </xdr:nvSpPr>
      <xdr:spPr>
        <a:xfrm>
          <a:off x="93917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138084</xdr:rowOff>
    </xdr:from>
    <xdr:ext cx="469744" cy="259045"/>
    <xdr:sp macro="" textlink="">
      <xdr:nvSpPr>
        <xdr:cNvPr id="331" name="n_2mainValue【福祉施設】&#10;一人当たり面積"/>
        <xdr:cNvSpPr txBox="1"/>
      </xdr:nvSpPr>
      <xdr:spPr>
        <a:xfrm>
          <a:off x="8515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134819</xdr:rowOff>
    </xdr:from>
    <xdr:ext cx="469744" cy="259045"/>
    <xdr:sp macro="" textlink="">
      <xdr:nvSpPr>
        <xdr:cNvPr id="332" name="n_3mainValue【福祉施設】&#10;一人当たり面積"/>
        <xdr:cNvSpPr txBox="1"/>
      </xdr:nvSpPr>
      <xdr:spPr>
        <a:xfrm>
          <a:off x="76264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3" name="直線コネクタ 34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4" name="テキスト ボックス 34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5" name="直線コネクタ 34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6" name="テキスト ボックス 34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7" name="直線コネクタ 34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8" name="テキスト ボックス 34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9" name="直線コネクタ 34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0" name="テキスト ボックス 34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1" name="直線コネクタ 35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2" name="テキスト ボックス 35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3" name="直線コネクタ 35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4" name="テキスト ボックス 35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5" name="直線コネクタ 35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6" name="テキスト ボックス 35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58" name="直線コネクタ 357"/>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59"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60" name="直線コネクタ 359"/>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61"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62" name="直線コネクタ 361"/>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63" name="【市民会館】&#10;有形固定資産減価償却率平均値テキスト"/>
        <xdr:cNvSpPr txBox="1"/>
      </xdr:nvSpPr>
      <xdr:spPr>
        <a:xfrm>
          <a:off x="4673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64" name="フローチャート: 判断 363"/>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65" name="フローチャート: 判断 364"/>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127925</xdr:rowOff>
    </xdr:from>
    <xdr:ext cx="405111" cy="259045"/>
    <xdr:sp macro="" textlink="">
      <xdr:nvSpPr>
        <xdr:cNvPr id="366" name="n_1aveValue【市民会館】&#10;有形固定資産減価償却率"/>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20501</xdr:rowOff>
    </xdr:from>
    <xdr:to>
      <xdr:col>15</xdr:col>
      <xdr:colOff>101600</xdr:colOff>
      <xdr:row>104</xdr:row>
      <xdr:rowOff>122101</xdr:rowOff>
    </xdr:to>
    <xdr:sp macro="" textlink="">
      <xdr:nvSpPr>
        <xdr:cNvPr id="367" name="フローチャート: 判断 366"/>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113228</xdr:rowOff>
    </xdr:from>
    <xdr:ext cx="405111" cy="259045"/>
    <xdr:sp macro="" textlink="">
      <xdr:nvSpPr>
        <xdr:cNvPr id="368" name="n_2aveValue【市民会館】&#10;有形固定資産減価償却率"/>
        <xdr:cNvSpPr txBox="1"/>
      </xdr:nvSpPr>
      <xdr:spPr>
        <a:xfrm>
          <a:off x="2705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15602</xdr:rowOff>
    </xdr:from>
    <xdr:to>
      <xdr:col>10</xdr:col>
      <xdr:colOff>165100</xdr:colOff>
      <xdr:row>104</xdr:row>
      <xdr:rowOff>117202</xdr:rowOff>
    </xdr:to>
    <xdr:sp macro="" textlink="">
      <xdr:nvSpPr>
        <xdr:cNvPr id="369" name="フローチャート: 判断 368"/>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108329</xdr:rowOff>
    </xdr:from>
    <xdr:ext cx="405111" cy="259045"/>
    <xdr:sp macro="" textlink="">
      <xdr:nvSpPr>
        <xdr:cNvPr id="370" name="n_3aveValue【市民会館】&#10;有形固定資産減価償却率"/>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71" name="テキスト ボックス 37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2" name="テキスト ボックス 37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3" name="テキスト ボックス 37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4" name="テキスト ボックス 37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5" name="テキスト ボックス 37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97245</xdr:rowOff>
    </xdr:from>
    <xdr:to>
      <xdr:col>20</xdr:col>
      <xdr:colOff>38100</xdr:colOff>
      <xdr:row>104</xdr:row>
      <xdr:rowOff>27395</xdr:rowOff>
    </xdr:to>
    <xdr:sp macro="" textlink="">
      <xdr:nvSpPr>
        <xdr:cNvPr id="376" name="楕円 375"/>
        <xdr:cNvSpPr/>
      </xdr:nvSpPr>
      <xdr:spPr>
        <a:xfrm>
          <a:off x="3746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133169</xdr:rowOff>
    </xdr:from>
    <xdr:to>
      <xdr:col>15</xdr:col>
      <xdr:colOff>101600</xdr:colOff>
      <xdr:row>104</xdr:row>
      <xdr:rowOff>63319</xdr:rowOff>
    </xdr:to>
    <xdr:sp macro="" textlink="">
      <xdr:nvSpPr>
        <xdr:cNvPr id="377" name="楕円 376"/>
        <xdr:cNvSpPr/>
      </xdr:nvSpPr>
      <xdr:spPr>
        <a:xfrm>
          <a:off x="2857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148045</xdr:rowOff>
    </xdr:from>
    <xdr:to>
      <xdr:col>19</xdr:col>
      <xdr:colOff>177800</xdr:colOff>
      <xdr:row>104</xdr:row>
      <xdr:rowOff>12519</xdr:rowOff>
    </xdr:to>
    <xdr:cxnSp macro="">
      <xdr:nvCxnSpPr>
        <xdr:cNvPr id="378" name="直線コネクタ 377"/>
        <xdr:cNvCxnSpPr/>
      </xdr:nvCxnSpPr>
      <xdr:spPr>
        <a:xfrm flipV="1">
          <a:off x="2908300" y="1780739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379" name="楕円 378"/>
        <xdr:cNvSpPr/>
      </xdr:nvSpPr>
      <xdr:spPr>
        <a:xfrm>
          <a:off x="1968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12519</xdr:rowOff>
    </xdr:from>
    <xdr:to>
      <xdr:col>15</xdr:col>
      <xdr:colOff>50800</xdr:colOff>
      <xdr:row>104</xdr:row>
      <xdr:rowOff>46808</xdr:rowOff>
    </xdr:to>
    <xdr:cxnSp macro="">
      <xdr:nvCxnSpPr>
        <xdr:cNvPr id="380" name="直線コネクタ 379"/>
        <xdr:cNvCxnSpPr/>
      </xdr:nvCxnSpPr>
      <xdr:spPr>
        <a:xfrm flipV="1">
          <a:off x="2019300" y="1784331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43922</xdr:rowOff>
    </xdr:from>
    <xdr:ext cx="405111" cy="259045"/>
    <xdr:sp macro="" textlink="">
      <xdr:nvSpPr>
        <xdr:cNvPr id="381" name="n_1mainValue【市民会館】&#10;有形固定資産減価償却率"/>
        <xdr:cNvSpPr txBox="1"/>
      </xdr:nvSpPr>
      <xdr:spPr>
        <a:xfrm>
          <a:off x="3582044" y="175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79846</xdr:rowOff>
    </xdr:from>
    <xdr:ext cx="405111" cy="259045"/>
    <xdr:sp macro="" textlink="">
      <xdr:nvSpPr>
        <xdr:cNvPr id="382" name="n_2mainValue【市民会館】&#10;有形固定資産減価償却率"/>
        <xdr:cNvSpPr txBox="1"/>
      </xdr:nvSpPr>
      <xdr:spPr>
        <a:xfrm>
          <a:off x="2705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114135</xdr:rowOff>
    </xdr:from>
    <xdr:ext cx="405111" cy="259045"/>
    <xdr:sp macro="" textlink="">
      <xdr:nvSpPr>
        <xdr:cNvPr id="383" name="n_3mainValue【市民会館】&#10;有形固定資産減価償却率"/>
        <xdr:cNvSpPr txBox="1"/>
      </xdr:nvSpPr>
      <xdr:spPr>
        <a:xfrm>
          <a:off x="1816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2" name="テキスト ボックス 39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3" name="直線コネクタ 39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4" name="直線コネクタ 39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5" name="テキスト ボックス 39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6" name="直線コネクタ 39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7" name="テキスト ボックス 39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8" name="直線コネクタ 39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9" name="テキスト ボックス 39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0" name="直線コネクタ 39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1" name="テキスト ボックス 40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2" name="直線コネクタ 40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03" name="テキスト ボックス 40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4" name="直線コネクタ 40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5" name="テキスト ボックス 40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7" name="テキスト ボックス 40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09" name="直線コネクタ 408"/>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10"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11" name="直線コネクタ 410"/>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12"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13" name="直線コネクタ 412"/>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39750</xdr:rowOff>
    </xdr:from>
    <xdr:ext cx="469744" cy="259045"/>
    <xdr:sp macro="" textlink="">
      <xdr:nvSpPr>
        <xdr:cNvPr id="414" name="【市民会館】&#10;一人当たり面積平均値テキスト"/>
        <xdr:cNvSpPr txBox="1"/>
      </xdr:nvSpPr>
      <xdr:spPr>
        <a:xfrm>
          <a:off x="10515600"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15" name="フローチャート: 判断 414"/>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16" name="フローチャート: 判断 415"/>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169653</xdr:rowOff>
    </xdr:from>
    <xdr:ext cx="469744" cy="259045"/>
    <xdr:sp macro="" textlink="">
      <xdr:nvSpPr>
        <xdr:cNvPr id="417" name="n_1aveValue【市民会館】&#10;一人当たり面積"/>
        <xdr:cNvSpPr txBox="1"/>
      </xdr:nvSpPr>
      <xdr:spPr>
        <a:xfrm>
          <a:off x="9391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58057</xdr:rowOff>
    </xdr:from>
    <xdr:to>
      <xdr:col>46</xdr:col>
      <xdr:colOff>38100</xdr:colOff>
      <xdr:row>106</xdr:row>
      <xdr:rowOff>159657</xdr:rowOff>
    </xdr:to>
    <xdr:sp macro="" textlink="">
      <xdr:nvSpPr>
        <xdr:cNvPr id="418" name="フローチャート: 判断 41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4734</xdr:rowOff>
    </xdr:from>
    <xdr:ext cx="469744" cy="259045"/>
    <xdr:sp macro="" textlink="">
      <xdr:nvSpPr>
        <xdr:cNvPr id="419"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58057</xdr:rowOff>
    </xdr:from>
    <xdr:to>
      <xdr:col>41</xdr:col>
      <xdr:colOff>101600</xdr:colOff>
      <xdr:row>106</xdr:row>
      <xdr:rowOff>159657</xdr:rowOff>
    </xdr:to>
    <xdr:sp macro="" textlink="">
      <xdr:nvSpPr>
        <xdr:cNvPr id="420" name="フローチャート: 判断 419"/>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4734</xdr:rowOff>
    </xdr:from>
    <xdr:ext cx="469744" cy="259045"/>
    <xdr:sp macro="" textlink="">
      <xdr:nvSpPr>
        <xdr:cNvPr id="421"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22" name="テキスト ボックス 42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3" name="テキスト ボックス 42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4" name="テキスト ボックス 42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5" name="テキスト ボックス 42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6" name="テキスト ボックス 42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123371</xdr:rowOff>
    </xdr:from>
    <xdr:to>
      <xdr:col>50</xdr:col>
      <xdr:colOff>165100</xdr:colOff>
      <xdr:row>107</xdr:row>
      <xdr:rowOff>53521</xdr:rowOff>
    </xdr:to>
    <xdr:sp macro="" textlink="">
      <xdr:nvSpPr>
        <xdr:cNvPr id="427" name="楕円 426"/>
        <xdr:cNvSpPr/>
      </xdr:nvSpPr>
      <xdr:spPr>
        <a:xfrm>
          <a:off x="9588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126637</xdr:rowOff>
    </xdr:from>
    <xdr:to>
      <xdr:col>46</xdr:col>
      <xdr:colOff>38100</xdr:colOff>
      <xdr:row>107</xdr:row>
      <xdr:rowOff>56787</xdr:rowOff>
    </xdr:to>
    <xdr:sp macro="" textlink="">
      <xdr:nvSpPr>
        <xdr:cNvPr id="428" name="楕円 427"/>
        <xdr:cNvSpPr/>
      </xdr:nvSpPr>
      <xdr:spPr>
        <a:xfrm>
          <a:off x="8699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2721</xdr:rowOff>
    </xdr:from>
    <xdr:to>
      <xdr:col>50</xdr:col>
      <xdr:colOff>114300</xdr:colOff>
      <xdr:row>107</xdr:row>
      <xdr:rowOff>5987</xdr:rowOff>
    </xdr:to>
    <xdr:cxnSp macro="">
      <xdr:nvCxnSpPr>
        <xdr:cNvPr id="429" name="直線コネクタ 428"/>
        <xdr:cNvCxnSpPr/>
      </xdr:nvCxnSpPr>
      <xdr:spPr>
        <a:xfrm flipV="1">
          <a:off x="8750300" y="183478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126637</xdr:rowOff>
    </xdr:from>
    <xdr:to>
      <xdr:col>41</xdr:col>
      <xdr:colOff>101600</xdr:colOff>
      <xdr:row>107</xdr:row>
      <xdr:rowOff>56787</xdr:rowOff>
    </xdr:to>
    <xdr:sp macro="" textlink="">
      <xdr:nvSpPr>
        <xdr:cNvPr id="430" name="楕円 429"/>
        <xdr:cNvSpPr/>
      </xdr:nvSpPr>
      <xdr:spPr>
        <a:xfrm>
          <a:off x="7810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5987</xdr:rowOff>
    </xdr:from>
    <xdr:to>
      <xdr:col>45</xdr:col>
      <xdr:colOff>177800</xdr:colOff>
      <xdr:row>107</xdr:row>
      <xdr:rowOff>5987</xdr:rowOff>
    </xdr:to>
    <xdr:cxnSp macro="">
      <xdr:nvCxnSpPr>
        <xdr:cNvPr id="431" name="直線コネクタ 430"/>
        <xdr:cNvCxnSpPr/>
      </xdr:nvCxnSpPr>
      <xdr:spPr>
        <a:xfrm>
          <a:off x="7861300" y="183511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44648</xdr:rowOff>
    </xdr:from>
    <xdr:ext cx="469744" cy="259045"/>
    <xdr:sp macro="" textlink="">
      <xdr:nvSpPr>
        <xdr:cNvPr id="432" name="n_1mainValue【市民会館】&#10;一人当たり面積"/>
        <xdr:cNvSpPr txBox="1"/>
      </xdr:nvSpPr>
      <xdr:spPr>
        <a:xfrm>
          <a:off x="93917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47914</xdr:rowOff>
    </xdr:from>
    <xdr:ext cx="469744" cy="259045"/>
    <xdr:sp macro="" textlink="">
      <xdr:nvSpPr>
        <xdr:cNvPr id="433" name="n_2mainValue【市民会館】&#10;一人当たり面積"/>
        <xdr:cNvSpPr txBox="1"/>
      </xdr:nvSpPr>
      <xdr:spPr>
        <a:xfrm>
          <a:off x="8515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47914</xdr:rowOff>
    </xdr:from>
    <xdr:ext cx="469744" cy="259045"/>
    <xdr:sp macro="" textlink="">
      <xdr:nvSpPr>
        <xdr:cNvPr id="434" name="n_3mainValue【市民会館】&#10;一人当たり面積"/>
        <xdr:cNvSpPr txBox="1"/>
      </xdr:nvSpPr>
      <xdr:spPr>
        <a:xfrm>
          <a:off x="7626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5" name="正方形/長方形 4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6" name="正方形/長方形 4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7" name="正方形/長方形 4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8" name="正方形/長方形 4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9" name="正方形/長方形 4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0" name="正方形/長方形 4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1" name="正方形/長方形 4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3" name="テキスト ボックス 4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4" name="直線コネクタ 4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5" name="直線コネクタ 44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6" name="テキスト ボックス 44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7" name="直線コネクタ 44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8" name="テキスト ボックス 44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9" name="直線コネクタ 44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0" name="テキスト ボックス 44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1" name="直線コネクタ 45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2" name="テキスト ボックス 45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3" name="直線コネクタ 45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4" name="テキスト ボックス 45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5" name="直線コネクタ 45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6" name="テキスト ボックス 45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7" name="直線コネクタ 4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8" name="テキスト ボックス 4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60" name="直線コネクタ 459"/>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61"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62" name="直線コネクタ 461"/>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63"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64" name="直線コネクタ 463"/>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154050</xdr:rowOff>
    </xdr:from>
    <xdr:ext cx="405111" cy="259045"/>
    <xdr:sp macro="" textlink="">
      <xdr:nvSpPr>
        <xdr:cNvPr id="465" name="【一般廃棄物処理施設】&#10;有形固定資産減価償却率平均値テキスト"/>
        <xdr:cNvSpPr txBox="1"/>
      </xdr:nvSpPr>
      <xdr:spPr>
        <a:xfrm>
          <a:off x="16357600" y="6154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66" name="フローチャート: 判断 465"/>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67" name="フローチャート: 判断 466"/>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72407</xdr:rowOff>
    </xdr:from>
    <xdr:ext cx="405111" cy="259045"/>
    <xdr:sp macro="" textlink="">
      <xdr:nvSpPr>
        <xdr:cNvPr id="468" name="n_1aveValue【一般廃棄物処理施設】&#10;有形固定資産減価償却率"/>
        <xdr:cNvSpPr txBox="1"/>
      </xdr:nvSpPr>
      <xdr:spPr>
        <a:xfrm>
          <a:off x="15266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17236</xdr:rowOff>
    </xdr:from>
    <xdr:to>
      <xdr:col>76</xdr:col>
      <xdr:colOff>165100</xdr:colOff>
      <xdr:row>36</xdr:row>
      <xdr:rowOff>118836</xdr:rowOff>
    </xdr:to>
    <xdr:sp macro="" textlink="">
      <xdr:nvSpPr>
        <xdr:cNvPr id="469" name="フローチャート: 判断 468"/>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109963</xdr:rowOff>
    </xdr:from>
    <xdr:ext cx="405111" cy="259045"/>
    <xdr:sp macro="" textlink="">
      <xdr:nvSpPr>
        <xdr:cNvPr id="470" name="n_2aveValue【一般廃棄物処理施設】&#10;有形固定資産減価償却率"/>
        <xdr:cNvSpPr txBox="1"/>
      </xdr:nvSpPr>
      <xdr:spPr>
        <a:xfrm>
          <a:off x="143897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102144</xdr:rowOff>
    </xdr:from>
    <xdr:to>
      <xdr:col>72</xdr:col>
      <xdr:colOff>38100</xdr:colOff>
      <xdr:row>37</xdr:row>
      <xdr:rowOff>32294</xdr:rowOff>
    </xdr:to>
    <xdr:sp macro="" textlink="">
      <xdr:nvSpPr>
        <xdr:cNvPr id="471" name="フローチャート: 判断 470"/>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23421</xdr:rowOff>
    </xdr:from>
    <xdr:ext cx="405111" cy="259045"/>
    <xdr:sp macro="" textlink="">
      <xdr:nvSpPr>
        <xdr:cNvPr id="472" name="n_3aveValue【一般廃棄物処理施設】&#10;有形固定資産減価償却率"/>
        <xdr:cNvSpPr txBox="1"/>
      </xdr:nvSpPr>
      <xdr:spPr>
        <a:xfrm>
          <a:off x="135007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73" name="テキスト ボックス 47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4" name="テキスト ボックス 47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5" name="テキスト ボックス 47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6" name="テキスト ボックス 47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7" name="テキスト ボックス 47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46627</xdr:rowOff>
    </xdr:from>
    <xdr:to>
      <xdr:col>81</xdr:col>
      <xdr:colOff>101600</xdr:colOff>
      <xdr:row>35</xdr:row>
      <xdr:rowOff>148227</xdr:rowOff>
    </xdr:to>
    <xdr:sp macro="" textlink="">
      <xdr:nvSpPr>
        <xdr:cNvPr id="478" name="楕円 477"/>
        <xdr:cNvSpPr/>
      </xdr:nvSpPr>
      <xdr:spPr>
        <a:xfrm>
          <a:off x="15430500" y="60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66222</xdr:rowOff>
    </xdr:from>
    <xdr:to>
      <xdr:col>76</xdr:col>
      <xdr:colOff>165100</xdr:colOff>
      <xdr:row>35</xdr:row>
      <xdr:rowOff>167822</xdr:rowOff>
    </xdr:to>
    <xdr:sp macro="" textlink="">
      <xdr:nvSpPr>
        <xdr:cNvPr id="479" name="楕円 478"/>
        <xdr:cNvSpPr/>
      </xdr:nvSpPr>
      <xdr:spPr>
        <a:xfrm>
          <a:off x="14541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97427</xdr:rowOff>
    </xdr:from>
    <xdr:to>
      <xdr:col>81</xdr:col>
      <xdr:colOff>50800</xdr:colOff>
      <xdr:row>35</xdr:row>
      <xdr:rowOff>117022</xdr:rowOff>
    </xdr:to>
    <xdr:cxnSp macro="">
      <xdr:nvCxnSpPr>
        <xdr:cNvPr id="480" name="直線コネクタ 479"/>
        <xdr:cNvCxnSpPr/>
      </xdr:nvCxnSpPr>
      <xdr:spPr>
        <a:xfrm flipV="1">
          <a:off x="14592300" y="609817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85816</xdr:rowOff>
    </xdr:from>
    <xdr:to>
      <xdr:col>72</xdr:col>
      <xdr:colOff>38100</xdr:colOff>
      <xdr:row>36</xdr:row>
      <xdr:rowOff>15966</xdr:rowOff>
    </xdr:to>
    <xdr:sp macro="" textlink="">
      <xdr:nvSpPr>
        <xdr:cNvPr id="481" name="楕円 480"/>
        <xdr:cNvSpPr/>
      </xdr:nvSpPr>
      <xdr:spPr>
        <a:xfrm>
          <a:off x="13652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117022</xdr:rowOff>
    </xdr:from>
    <xdr:to>
      <xdr:col>76</xdr:col>
      <xdr:colOff>114300</xdr:colOff>
      <xdr:row>35</xdr:row>
      <xdr:rowOff>136616</xdr:rowOff>
    </xdr:to>
    <xdr:cxnSp macro="">
      <xdr:nvCxnSpPr>
        <xdr:cNvPr id="482" name="直線コネクタ 481"/>
        <xdr:cNvCxnSpPr/>
      </xdr:nvCxnSpPr>
      <xdr:spPr>
        <a:xfrm flipV="1">
          <a:off x="13703300" y="611777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164754</xdr:rowOff>
    </xdr:from>
    <xdr:ext cx="405111" cy="259045"/>
    <xdr:sp macro="" textlink="">
      <xdr:nvSpPr>
        <xdr:cNvPr id="483" name="n_1mainValue【一般廃棄物処理施設】&#10;有形固定資産減価償却率"/>
        <xdr:cNvSpPr txBox="1"/>
      </xdr:nvSpPr>
      <xdr:spPr>
        <a:xfrm>
          <a:off x="15266044" y="582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12899</xdr:rowOff>
    </xdr:from>
    <xdr:ext cx="405111" cy="259045"/>
    <xdr:sp macro="" textlink="">
      <xdr:nvSpPr>
        <xdr:cNvPr id="484" name="n_2mainValue【一般廃棄物処理施設】&#10;有形固定資産減価償却率"/>
        <xdr:cNvSpPr txBox="1"/>
      </xdr:nvSpPr>
      <xdr:spPr>
        <a:xfrm>
          <a:off x="14389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32493</xdr:rowOff>
    </xdr:from>
    <xdr:ext cx="405111" cy="259045"/>
    <xdr:sp macro="" textlink="">
      <xdr:nvSpPr>
        <xdr:cNvPr id="485" name="n_3mainValue【一般廃棄物処理施設】&#10;有形固定資産減価償却率"/>
        <xdr:cNvSpPr txBox="1"/>
      </xdr:nvSpPr>
      <xdr:spPr>
        <a:xfrm>
          <a:off x="13500744" y="586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6" name="正方形/長方形 4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7" name="正方形/長方形 4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8" name="正方形/長方形 4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9" name="正方形/長方形 4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0" name="正方形/長方形 4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1" name="正方形/長方形 4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2" name="正方形/長方形 4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3" name="正方形/長方形 4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4" name="テキスト ボックス 4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5" name="直線コネクタ 4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6" name="直線コネクタ 49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7" name="テキスト ボックス 49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8" name="直線コネクタ 49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99" name="テキスト ボックス 49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0" name="直線コネクタ 49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1" name="テキスト ボックス 50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2" name="直線コネクタ 50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03" name="テキスト ボックス 50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4" name="直線コネクタ 50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05" name="テキスト ボックス 50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6" name="直線コネクタ 5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07" name="テキスト ボックス 50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09" name="直線コネクタ 508"/>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10"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11" name="直線コネクタ 510"/>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12"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13" name="直線コネクタ 512"/>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126758</xdr:rowOff>
    </xdr:from>
    <xdr:ext cx="534377" cy="259045"/>
    <xdr:sp macro="" textlink="">
      <xdr:nvSpPr>
        <xdr:cNvPr id="514" name="【一般廃棄物処理施設】&#10;一人当たり有形固定資産（償却資産）額平均値テキスト"/>
        <xdr:cNvSpPr txBox="1"/>
      </xdr:nvSpPr>
      <xdr:spPr>
        <a:xfrm>
          <a:off x="22199600" y="6984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15" name="フローチャート: 判断 514"/>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16" name="フローチャート: 判断 515"/>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109879</xdr:rowOff>
    </xdr:from>
    <xdr:ext cx="534377" cy="259045"/>
    <xdr:sp macro="" textlink="">
      <xdr:nvSpPr>
        <xdr:cNvPr id="517" name="n_1aveValue【一般廃棄物処理施設】&#10;一人当たり有形固定資産（償却資産）額"/>
        <xdr:cNvSpPr txBox="1"/>
      </xdr:nvSpPr>
      <xdr:spPr>
        <a:xfrm>
          <a:off x="210434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2664</xdr:rowOff>
    </xdr:from>
    <xdr:to>
      <xdr:col>107</xdr:col>
      <xdr:colOff>101600</xdr:colOff>
      <xdr:row>41</xdr:row>
      <xdr:rowOff>104264</xdr:rowOff>
    </xdr:to>
    <xdr:sp macro="" textlink="">
      <xdr:nvSpPr>
        <xdr:cNvPr id="518" name="フローチャート: 判断 517"/>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120791</xdr:rowOff>
    </xdr:from>
    <xdr:ext cx="534377" cy="259045"/>
    <xdr:sp macro="" textlink="">
      <xdr:nvSpPr>
        <xdr:cNvPr id="519" name="n_2aveValue【一般廃棄物処理施設】&#10;一人当たり有形固定資産（償却資産）額"/>
        <xdr:cNvSpPr txBox="1"/>
      </xdr:nvSpPr>
      <xdr:spPr>
        <a:xfrm>
          <a:off x="20167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8062</xdr:rowOff>
    </xdr:from>
    <xdr:to>
      <xdr:col>102</xdr:col>
      <xdr:colOff>165100</xdr:colOff>
      <xdr:row>41</xdr:row>
      <xdr:rowOff>109662</xdr:rowOff>
    </xdr:to>
    <xdr:sp macro="" textlink="">
      <xdr:nvSpPr>
        <xdr:cNvPr id="520" name="フローチャート: 判断 519"/>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126189</xdr:rowOff>
    </xdr:from>
    <xdr:ext cx="534377" cy="259045"/>
    <xdr:sp macro="" textlink="">
      <xdr:nvSpPr>
        <xdr:cNvPr id="521" name="n_3aveValue【一般廃棄物処理施設】&#10;一人当たり有形固定資産（償却資産）額"/>
        <xdr:cNvSpPr txBox="1"/>
      </xdr:nvSpPr>
      <xdr:spPr>
        <a:xfrm>
          <a:off x="19278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22" name="テキスト ボックス 5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3" name="テキスト ボックス 5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4" name="テキスト ボックス 5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5" name="テキスト ボックス 5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6" name="テキスト ボックス 5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82070</xdr:rowOff>
    </xdr:from>
    <xdr:to>
      <xdr:col>112</xdr:col>
      <xdr:colOff>38100</xdr:colOff>
      <xdr:row>42</xdr:row>
      <xdr:rowOff>12220</xdr:rowOff>
    </xdr:to>
    <xdr:sp macro="" textlink="">
      <xdr:nvSpPr>
        <xdr:cNvPr id="527" name="楕円 526"/>
        <xdr:cNvSpPr/>
      </xdr:nvSpPr>
      <xdr:spPr>
        <a:xfrm>
          <a:off x="21272500" y="71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82546</xdr:rowOff>
    </xdr:from>
    <xdr:to>
      <xdr:col>107</xdr:col>
      <xdr:colOff>101600</xdr:colOff>
      <xdr:row>42</xdr:row>
      <xdr:rowOff>12696</xdr:rowOff>
    </xdr:to>
    <xdr:sp macro="" textlink="">
      <xdr:nvSpPr>
        <xdr:cNvPr id="528" name="楕円 527"/>
        <xdr:cNvSpPr/>
      </xdr:nvSpPr>
      <xdr:spPr>
        <a:xfrm>
          <a:off x="20383500" y="711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132870</xdr:rowOff>
    </xdr:from>
    <xdr:to>
      <xdr:col>111</xdr:col>
      <xdr:colOff>177800</xdr:colOff>
      <xdr:row>41</xdr:row>
      <xdr:rowOff>133346</xdr:rowOff>
    </xdr:to>
    <xdr:cxnSp macro="">
      <xdr:nvCxnSpPr>
        <xdr:cNvPr id="529" name="直線コネクタ 528"/>
        <xdr:cNvCxnSpPr/>
      </xdr:nvCxnSpPr>
      <xdr:spPr>
        <a:xfrm flipV="1">
          <a:off x="20434300" y="7162320"/>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82955</xdr:rowOff>
    </xdr:from>
    <xdr:to>
      <xdr:col>102</xdr:col>
      <xdr:colOff>165100</xdr:colOff>
      <xdr:row>42</xdr:row>
      <xdr:rowOff>13105</xdr:rowOff>
    </xdr:to>
    <xdr:sp macro="" textlink="">
      <xdr:nvSpPr>
        <xdr:cNvPr id="530" name="楕円 529"/>
        <xdr:cNvSpPr/>
      </xdr:nvSpPr>
      <xdr:spPr>
        <a:xfrm>
          <a:off x="19494500" y="711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133346</xdr:rowOff>
    </xdr:from>
    <xdr:to>
      <xdr:col>107</xdr:col>
      <xdr:colOff>50800</xdr:colOff>
      <xdr:row>41</xdr:row>
      <xdr:rowOff>133755</xdr:rowOff>
    </xdr:to>
    <xdr:cxnSp macro="">
      <xdr:nvCxnSpPr>
        <xdr:cNvPr id="531" name="直線コネクタ 530"/>
        <xdr:cNvCxnSpPr/>
      </xdr:nvCxnSpPr>
      <xdr:spPr>
        <a:xfrm flipV="1">
          <a:off x="19545300" y="7162796"/>
          <a:ext cx="889000" cy="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3347</xdr:rowOff>
    </xdr:from>
    <xdr:ext cx="534377" cy="259045"/>
    <xdr:sp macro="" textlink="">
      <xdr:nvSpPr>
        <xdr:cNvPr id="532" name="n_1mainValue【一般廃棄物処理施設】&#10;一人当たり有形固定資産（償却資産）額"/>
        <xdr:cNvSpPr txBox="1"/>
      </xdr:nvSpPr>
      <xdr:spPr>
        <a:xfrm>
          <a:off x="21043411" y="720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3823</xdr:rowOff>
    </xdr:from>
    <xdr:ext cx="534377" cy="259045"/>
    <xdr:sp macro="" textlink="">
      <xdr:nvSpPr>
        <xdr:cNvPr id="533" name="n_2mainValue【一般廃棄物処理施設】&#10;一人当たり有形固定資産（償却資産）額"/>
        <xdr:cNvSpPr txBox="1"/>
      </xdr:nvSpPr>
      <xdr:spPr>
        <a:xfrm>
          <a:off x="20167111" y="72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4232</xdr:rowOff>
    </xdr:from>
    <xdr:ext cx="534377" cy="259045"/>
    <xdr:sp macro="" textlink="">
      <xdr:nvSpPr>
        <xdr:cNvPr id="534" name="n_3mainValue【一般廃棄物処理施設】&#10;一人当たり有形固定資産（償却資産）額"/>
        <xdr:cNvSpPr txBox="1"/>
      </xdr:nvSpPr>
      <xdr:spPr>
        <a:xfrm>
          <a:off x="19278111" y="720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5" name="正方形/長方形 5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6" name="正方形/長方形 5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7" name="正方形/長方形 5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8" name="正方形/長方形 5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9" name="正方形/長方形 5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0" name="正方形/長方形 5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1" name="正方形/長方形 5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2" name="正方形/長方形 5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3" name="テキスト ボックス 5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4" name="直線コネクタ 5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45" name="直線コネクタ 54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46" name="テキスト ボックス 54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7" name="直線コネクタ 54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8" name="テキスト ボックス 54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9" name="直線コネクタ 54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0" name="テキスト ボックス 54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1" name="直線コネクタ 55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2" name="テキスト ボックス 55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53" name="直線コネクタ 55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4" name="テキスト ボックス 55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55" name="直線コネクタ 55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56" name="テキスト ボックス 55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7" name="直線コネクタ 5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8" name="テキスト ボックス 55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60" name="直線コネクタ 559"/>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61"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62" name="直線コネクタ 561"/>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6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64" name="直線コネクタ 56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65"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66" name="フローチャート: 判断 565"/>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67" name="フローチャート: 判断 566"/>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76217</xdr:rowOff>
    </xdr:from>
    <xdr:ext cx="405111" cy="259045"/>
    <xdr:sp macro="" textlink="">
      <xdr:nvSpPr>
        <xdr:cNvPr id="568" name="n_1aveValue【保健センター・保健所】&#10;有形固定資産減価償却率"/>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xdr:rowOff>
    </xdr:from>
    <xdr:to>
      <xdr:col>76</xdr:col>
      <xdr:colOff>165100</xdr:colOff>
      <xdr:row>60</xdr:row>
      <xdr:rowOff>103051</xdr:rowOff>
    </xdr:to>
    <xdr:sp macro="" textlink="">
      <xdr:nvSpPr>
        <xdr:cNvPr id="569" name="フローチャート: 判断 568"/>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94178</xdr:rowOff>
    </xdr:from>
    <xdr:ext cx="405111" cy="259045"/>
    <xdr:sp macro="" textlink="">
      <xdr:nvSpPr>
        <xdr:cNvPr id="570" name="n_2aveValue【保健センター・保健所】&#10;有形固定資産減価償却率"/>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153307</xdr:rowOff>
    </xdr:from>
    <xdr:to>
      <xdr:col>72</xdr:col>
      <xdr:colOff>38100</xdr:colOff>
      <xdr:row>60</xdr:row>
      <xdr:rowOff>83457</xdr:rowOff>
    </xdr:to>
    <xdr:sp macro="" textlink="">
      <xdr:nvSpPr>
        <xdr:cNvPr id="571" name="フローチャート: 判断 570"/>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74584</xdr:rowOff>
    </xdr:from>
    <xdr:ext cx="405111" cy="259045"/>
    <xdr:sp macro="" textlink="">
      <xdr:nvSpPr>
        <xdr:cNvPr id="572" name="n_3aveValue【保健センター・保健所】&#10;有形固定資産減価償却率"/>
        <xdr:cNvSpPr txBox="1"/>
      </xdr:nvSpPr>
      <xdr:spPr>
        <a:xfrm>
          <a:off x="13500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73" name="テキスト ボックス 57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4" name="テキスト ボックス 57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5" name="テキスト ボックス 57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6" name="テキスト ボックス 57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7" name="テキスト ボックス 57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22678</xdr:rowOff>
    </xdr:from>
    <xdr:to>
      <xdr:col>81</xdr:col>
      <xdr:colOff>101600</xdr:colOff>
      <xdr:row>59</xdr:row>
      <xdr:rowOff>124278</xdr:rowOff>
    </xdr:to>
    <xdr:sp macro="" textlink="">
      <xdr:nvSpPr>
        <xdr:cNvPr id="578" name="楕円 577"/>
        <xdr:cNvSpPr/>
      </xdr:nvSpPr>
      <xdr:spPr>
        <a:xfrm>
          <a:off x="15430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579" name="楕円 578"/>
        <xdr:cNvSpPr/>
      </xdr:nvSpPr>
      <xdr:spPr>
        <a:xfrm>
          <a:off x="14541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73478</xdr:rowOff>
    </xdr:from>
    <xdr:to>
      <xdr:col>81</xdr:col>
      <xdr:colOff>50800</xdr:colOff>
      <xdr:row>59</xdr:row>
      <xdr:rowOff>106135</xdr:rowOff>
    </xdr:to>
    <xdr:cxnSp macro="">
      <xdr:nvCxnSpPr>
        <xdr:cNvPr id="580" name="直線コネクタ 579"/>
        <xdr:cNvCxnSpPr/>
      </xdr:nvCxnSpPr>
      <xdr:spPr>
        <a:xfrm flipV="1">
          <a:off x="14592300" y="10189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87993</xdr:rowOff>
    </xdr:from>
    <xdr:to>
      <xdr:col>72</xdr:col>
      <xdr:colOff>38100</xdr:colOff>
      <xdr:row>60</xdr:row>
      <xdr:rowOff>18143</xdr:rowOff>
    </xdr:to>
    <xdr:sp macro="" textlink="">
      <xdr:nvSpPr>
        <xdr:cNvPr id="581" name="楕円 580"/>
        <xdr:cNvSpPr/>
      </xdr:nvSpPr>
      <xdr:spPr>
        <a:xfrm>
          <a:off x="13652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106135</xdr:rowOff>
    </xdr:from>
    <xdr:to>
      <xdr:col>76</xdr:col>
      <xdr:colOff>114300</xdr:colOff>
      <xdr:row>59</xdr:row>
      <xdr:rowOff>138793</xdr:rowOff>
    </xdr:to>
    <xdr:cxnSp macro="">
      <xdr:nvCxnSpPr>
        <xdr:cNvPr id="582" name="直線コネクタ 581"/>
        <xdr:cNvCxnSpPr/>
      </xdr:nvCxnSpPr>
      <xdr:spPr>
        <a:xfrm flipV="1">
          <a:off x="13703300" y="10221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140805</xdr:rowOff>
    </xdr:from>
    <xdr:ext cx="405111" cy="259045"/>
    <xdr:sp macro="" textlink="">
      <xdr:nvSpPr>
        <xdr:cNvPr id="583" name="n_1mainValue【保健センター・保健所】&#10;有形固定資産減価償却率"/>
        <xdr:cNvSpPr txBox="1"/>
      </xdr:nvSpPr>
      <xdr:spPr>
        <a:xfrm>
          <a:off x="152660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584" name="n_2mainValue【保健センター・保健所】&#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34670</xdr:rowOff>
    </xdr:from>
    <xdr:ext cx="405111" cy="259045"/>
    <xdr:sp macro="" textlink="">
      <xdr:nvSpPr>
        <xdr:cNvPr id="585" name="n_3mainValue【保健センター・保健所】&#10;有形固定資産減価償却率"/>
        <xdr:cNvSpPr txBox="1"/>
      </xdr:nvSpPr>
      <xdr:spPr>
        <a:xfrm>
          <a:off x="13500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6" name="正方形/長方形 5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7" name="正方形/長方形 5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8" name="正方形/長方形 5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9" name="正方形/長方形 5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0" name="正方形/長方形 5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1" name="正方形/長方形 5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2" name="正方形/長方形 5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3" name="正方形/長方形 5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4" name="テキスト ボックス 5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5" name="直線コネクタ 5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96" name="直線コネクタ 59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7" name="テキスト ボックス 59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8" name="直線コネクタ 59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99" name="テキスト ボックス 59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00" name="直線コネクタ 59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01" name="テキスト ボックス 60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02" name="直線コネクタ 60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03" name="テキスト ボックス 60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04" name="直線コネクタ 60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05" name="テキスト ボックス 60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6" name="直線コネクタ 60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07" name="テキスト ボックス 60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8" name="直線コネクタ 6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9" name="テキスト ボックス 6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11" name="直線コネクタ 610"/>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12"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13" name="直線コネクタ 612"/>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14"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15" name="直線コネクタ 614"/>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616" name="【保健センター・保健所】&#10;一人当たり面積平均値テキスト"/>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17" name="フローチャート: 判断 616"/>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18" name="フローチャート: 判断 617"/>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94542</xdr:rowOff>
    </xdr:from>
    <xdr:ext cx="469744" cy="259045"/>
    <xdr:sp macro="" textlink="">
      <xdr:nvSpPr>
        <xdr:cNvPr id="619" name="n_1aveValue【保健センター・保健所】&#10;一人当たり面積"/>
        <xdr:cNvSpPr txBox="1"/>
      </xdr:nvSpPr>
      <xdr:spPr>
        <a:xfrm>
          <a:off x="210757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158750</xdr:rowOff>
    </xdr:from>
    <xdr:to>
      <xdr:col>107</xdr:col>
      <xdr:colOff>101600</xdr:colOff>
      <xdr:row>62</xdr:row>
      <xdr:rowOff>88900</xdr:rowOff>
    </xdr:to>
    <xdr:sp macro="" textlink="">
      <xdr:nvSpPr>
        <xdr:cNvPr id="620" name="フローチャート: 判断 619"/>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105427</xdr:rowOff>
    </xdr:from>
    <xdr:ext cx="469744" cy="259045"/>
    <xdr:sp macro="" textlink="">
      <xdr:nvSpPr>
        <xdr:cNvPr id="621" name="n_2aveValue【保健センター・保健所】&#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147865</xdr:rowOff>
    </xdr:from>
    <xdr:to>
      <xdr:col>102</xdr:col>
      <xdr:colOff>165100</xdr:colOff>
      <xdr:row>62</xdr:row>
      <xdr:rowOff>78015</xdr:rowOff>
    </xdr:to>
    <xdr:sp macro="" textlink="">
      <xdr:nvSpPr>
        <xdr:cNvPr id="622" name="フローチャート: 判断 621"/>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94542</xdr:rowOff>
    </xdr:from>
    <xdr:ext cx="469744" cy="259045"/>
    <xdr:sp macro="" textlink="">
      <xdr:nvSpPr>
        <xdr:cNvPr id="623" name="n_3aveValue【保健センター・保健所】&#10;一人当たり面積"/>
        <xdr:cNvSpPr txBox="1"/>
      </xdr:nvSpPr>
      <xdr:spPr>
        <a:xfrm>
          <a:off x="19310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24" name="テキスト ボックス 6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5" name="テキスト ボックス 6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6" name="テキスト ボックス 6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7" name="テキスト ボックス 6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8" name="テキスト ボックス 6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55335</xdr:rowOff>
    </xdr:from>
    <xdr:to>
      <xdr:col>112</xdr:col>
      <xdr:colOff>38100</xdr:colOff>
      <xdr:row>63</xdr:row>
      <xdr:rowOff>156935</xdr:rowOff>
    </xdr:to>
    <xdr:sp macro="" textlink="">
      <xdr:nvSpPr>
        <xdr:cNvPr id="629" name="楕円 628"/>
        <xdr:cNvSpPr/>
      </xdr:nvSpPr>
      <xdr:spPr>
        <a:xfrm>
          <a:off x="21272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55335</xdr:rowOff>
    </xdr:from>
    <xdr:to>
      <xdr:col>107</xdr:col>
      <xdr:colOff>101600</xdr:colOff>
      <xdr:row>63</xdr:row>
      <xdr:rowOff>156935</xdr:rowOff>
    </xdr:to>
    <xdr:sp macro="" textlink="">
      <xdr:nvSpPr>
        <xdr:cNvPr id="630" name="楕円 629"/>
        <xdr:cNvSpPr/>
      </xdr:nvSpPr>
      <xdr:spPr>
        <a:xfrm>
          <a:off x="20383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106135</xdr:rowOff>
    </xdr:from>
    <xdr:to>
      <xdr:col>111</xdr:col>
      <xdr:colOff>177800</xdr:colOff>
      <xdr:row>63</xdr:row>
      <xdr:rowOff>106135</xdr:rowOff>
    </xdr:to>
    <xdr:cxnSp macro="">
      <xdr:nvCxnSpPr>
        <xdr:cNvPr id="631" name="直線コネクタ 630"/>
        <xdr:cNvCxnSpPr/>
      </xdr:nvCxnSpPr>
      <xdr:spPr>
        <a:xfrm>
          <a:off x="20434300" y="10907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55335</xdr:rowOff>
    </xdr:from>
    <xdr:to>
      <xdr:col>102</xdr:col>
      <xdr:colOff>165100</xdr:colOff>
      <xdr:row>63</xdr:row>
      <xdr:rowOff>156935</xdr:rowOff>
    </xdr:to>
    <xdr:sp macro="" textlink="">
      <xdr:nvSpPr>
        <xdr:cNvPr id="632" name="楕円 631"/>
        <xdr:cNvSpPr/>
      </xdr:nvSpPr>
      <xdr:spPr>
        <a:xfrm>
          <a:off x="19494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106135</xdr:rowOff>
    </xdr:from>
    <xdr:to>
      <xdr:col>107</xdr:col>
      <xdr:colOff>50800</xdr:colOff>
      <xdr:row>63</xdr:row>
      <xdr:rowOff>106135</xdr:rowOff>
    </xdr:to>
    <xdr:cxnSp macro="">
      <xdr:nvCxnSpPr>
        <xdr:cNvPr id="633" name="直線コネクタ 632"/>
        <xdr:cNvCxnSpPr/>
      </xdr:nvCxnSpPr>
      <xdr:spPr>
        <a:xfrm>
          <a:off x="19545300" y="10907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148062</xdr:rowOff>
    </xdr:from>
    <xdr:ext cx="469744" cy="259045"/>
    <xdr:sp macro="" textlink="">
      <xdr:nvSpPr>
        <xdr:cNvPr id="634" name="n_1mainValue【保健センター・保健所】&#10;一人当たり面積"/>
        <xdr:cNvSpPr txBox="1"/>
      </xdr:nvSpPr>
      <xdr:spPr>
        <a:xfrm>
          <a:off x="210757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148062</xdr:rowOff>
    </xdr:from>
    <xdr:ext cx="469744" cy="259045"/>
    <xdr:sp macro="" textlink="">
      <xdr:nvSpPr>
        <xdr:cNvPr id="635" name="n_2mainValue【保健センター・保健所】&#10;一人当たり面積"/>
        <xdr:cNvSpPr txBox="1"/>
      </xdr:nvSpPr>
      <xdr:spPr>
        <a:xfrm>
          <a:off x="201994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148062</xdr:rowOff>
    </xdr:from>
    <xdr:ext cx="469744" cy="259045"/>
    <xdr:sp macro="" textlink="">
      <xdr:nvSpPr>
        <xdr:cNvPr id="636" name="n_3mainValue【保健センター・保健所】&#10;一人当たり面積"/>
        <xdr:cNvSpPr txBox="1"/>
      </xdr:nvSpPr>
      <xdr:spPr>
        <a:xfrm>
          <a:off x="193104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7" name="正方形/長方形 6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8" name="正方形/長方形 6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9" name="正方形/長方形 6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0" name="正方形/長方形 6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1" name="正方形/長方形 6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2" name="正方形/長方形 6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3" name="正方形/長方形 6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正方形/長方形 6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5" name="テキスト ボックス 6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6" name="直線コネクタ 6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47" name="直線コネクタ 64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48" name="テキスト ボックス 64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9" name="直線コネクタ 64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0" name="テキスト ボックス 64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1" name="直線コネクタ 65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2" name="テキスト ボックス 65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3" name="直線コネクタ 65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4" name="テキスト ボックス 65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5" name="直線コネクタ 65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6" name="テキスト ボックス 65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7" name="直線コネクタ 65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58" name="テキスト ボックス 65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9" name="直線コネクタ 6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0" name="テキスト ボックス 6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62" name="直線コネクタ 661"/>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63"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64" name="直線コネクタ 663"/>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65"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66" name="直線コネクタ 665"/>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143708</xdr:rowOff>
    </xdr:from>
    <xdr:ext cx="405111" cy="259045"/>
    <xdr:sp macro="" textlink="">
      <xdr:nvSpPr>
        <xdr:cNvPr id="667" name="【消防施設】&#10;有形固定資産減価償却率平均値テキスト"/>
        <xdr:cNvSpPr txBox="1"/>
      </xdr:nvSpPr>
      <xdr:spPr>
        <a:xfrm>
          <a:off x="16357600" y="1385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68" name="フローチャート: 判断 667"/>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69" name="フローチャート: 判断 668"/>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106153</xdr:rowOff>
    </xdr:from>
    <xdr:ext cx="405111" cy="259045"/>
    <xdr:sp macro="" textlink="">
      <xdr:nvSpPr>
        <xdr:cNvPr id="670" name="n_1aveValue【消防施設】&#10;有形固定資産減価償却率"/>
        <xdr:cNvSpPr txBox="1"/>
      </xdr:nvSpPr>
      <xdr:spPr>
        <a:xfrm>
          <a:off x="152660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134257</xdr:rowOff>
    </xdr:from>
    <xdr:to>
      <xdr:col>76</xdr:col>
      <xdr:colOff>165100</xdr:colOff>
      <xdr:row>82</xdr:row>
      <xdr:rowOff>64407</xdr:rowOff>
    </xdr:to>
    <xdr:sp macro="" textlink="">
      <xdr:nvSpPr>
        <xdr:cNvPr id="671" name="フローチャート: 判断 670"/>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55534</xdr:rowOff>
    </xdr:from>
    <xdr:ext cx="405111" cy="259045"/>
    <xdr:sp macro="" textlink="">
      <xdr:nvSpPr>
        <xdr:cNvPr id="672" name="n_2aveValue【消防施設】&#10;有形固定資産減価償却率"/>
        <xdr:cNvSpPr txBox="1"/>
      </xdr:nvSpPr>
      <xdr:spPr>
        <a:xfrm>
          <a:off x="143897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83638</xdr:rowOff>
    </xdr:from>
    <xdr:to>
      <xdr:col>72</xdr:col>
      <xdr:colOff>38100</xdr:colOff>
      <xdr:row>82</xdr:row>
      <xdr:rowOff>13788</xdr:rowOff>
    </xdr:to>
    <xdr:sp macro="" textlink="">
      <xdr:nvSpPr>
        <xdr:cNvPr id="673" name="フローチャート: 判断 672"/>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4915</xdr:rowOff>
    </xdr:from>
    <xdr:ext cx="405111" cy="259045"/>
    <xdr:sp macro="" textlink="">
      <xdr:nvSpPr>
        <xdr:cNvPr id="674" name="n_3aveValue【消防施設】&#10;有形固定資産減価償却率"/>
        <xdr:cNvSpPr txBox="1"/>
      </xdr:nvSpPr>
      <xdr:spPr>
        <a:xfrm>
          <a:off x="13500744"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75" name="テキスト ボックス 6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6" name="テキスト ボックス 6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7" name="テキスト ボックス 6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8" name="テキスト ボックス 6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9" name="テキスト ボックス 6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165281</xdr:rowOff>
    </xdr:from>
    <xdr:to>
      <xdr:col>81</xdr:col>
      <xdr:colOff>101600</xdr:colOff>
      <xdr:row>81</xdr:row>
      <xdr:rowOff>95431</xdr:rowOff>
    </xdr:to>
    <xdr:sp macro="" textlink="">
      <xdr:nvSpPr>
        <xdr:cNvPr id="680" name="楕円 679"/>
        <xdr:cNvSpPr/>
      </xdr:nvSpPr>
      <xdr:spPr>
        <a:xfrm>
          <a:off x="15430500" y="1388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28121</xdr:rowOff>
    </xdr:from>
    <xdr:to>
      <xdr:col>76</xdr:col>
      <xdr:colOff>165100</xdr:colOff>
      <xdr:row>81</xdr:row>
      <xdr:rowOff>129721</xdr:rowOff>
    </xdr:to>
    <xdr:sp macro="" textlink="">
      <xdr:nvSpPr>
        <xdr:cNvPr id="681" name="楕円 680"/>
        <xdr:cNvSpPr/>
      </xdr:nvSpPr>
      <xdr:spPr>
        <a:xfrm>
          <a:off x="14541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44631</xdr:rowOff>
    </xdr:from>
    <xdr:to>
      <xdr:col>81</xdr:col>
      <xdr:colOff>50800</xdr:colOff>
      <xdr:row>81</xdr:row>
      <xdr:rowOff>78921</xdr:rowOff>
    </xdr:to>
    <xdr:cxnSp macro="">
      <xdr:nvCxnSpPr>
        <xdr:cNvPr id="682" name="直線コネクタ 681"/>
        <xdr:cNvCxnSpPr/>
      </xdr:nvCxnSpPr>
      <xdr:spPr>
        <a:xfrm flipV="1">
          <a:off x="14592300" y="1393208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60779</xdr:rowOff>
    </xdr:from>
    <xdr:to>
      <xdr:col>72</xdr:col>
      <xdr:colOff>38100</xdr:colOff>
      <xdr:row>81</xdr:row>
      <xdr:rowOff>162379</xdr:rowOff>
    </xdr:to>
    <xdr:sp macro="" textlink="">
      <xdr:nvSpPr>
        <xdr:cNvPr id="683" name="楕円 682"/>
        <xdr:cNvSpPr/>
      </xdr:nvSpPr>
      <xdr:spPr>
        <a:xfrm>
          <a:off x="13652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78921</xdr:rowOff>
    </xdr:from>
    <xdr:to>
      <xdr:col>76</xdr:col>
      <xdr:colOff>114300</xdr:colOff>
      <xdr:row>81</xdr:row>
      <xdr:rowOff>111579</xdr:rowOff>
    </xdr:to>
    <xdr:cxnSp macro="">
      <xdr:nvCxnSpPr>
        <xdr:cNvPr id="684" name="直線コネクタ 683"/>
        <xdr:cNvCxnSpPr/>
      </xdr:nvCxnSpPr>
      <xdr:spPr>
        <a:xfrm flipV="1">
          <a:off x="13703300" y="139663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111958</xdr:rowOff>
    </xdr:from>
    <xdr:ext cx="405111" cy="259045"/>
    <xdr:sp macro="" textlink="">
      <xdr:nvSpPr>
        <xdr:cNvPr id="685" name="n_1mainValue【消防施設】&#10;有形固定資産減価償却率"/>
        <xdr:cNvSpPr txBox="1"/>
      </xdr:nvSpPr>
      <xdr:spPr>
        <a:xfrm>
          <a:off x="152660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146248</xdr:rowOff>
    </xdr:from>
    <xdr:ext cx="405111" cy="259045"/>
    <xdr:sp macro="" textlink="">
      <xdr:nvSpPr>
        <xdr:cNvPr id="686" name="n_2mainValue【消防施設】&#10;有形固定資産減価償却率"/>
        <xdr:cNvSpPr txBox="1"/>
      </xdr:nvSpPr>
      <xdr:spPr>
        <a:xfrm>
          <a:off x="143897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7456</xdr:rowOff>
    </xdr:from>
    <xdr:ext cx="405111" cy="259045"/>
    <xdr:sp macro="" textlink="">
      <xdr:nvSpPr>
        <xdr:cNvPr id="687" name="n_3mainValue【消防施設】&#10;有形固定資産減価償却率"/>
        <xdr:cNvSpPr txBox="1"/>
      </xdr:nvSpPr>
      <xdr:spPr>
        <a:xfrm>
          <a:off x="13500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8" name="直線コネクタ 6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9" name="テキスト ボックス 6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0" name="直線コネクタ 6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1" name="テキスト ボックス 7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2" name="直線コネクタ 7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3" name="テキスト ボックス 7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4" name="直線コネクタ 7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5" name="テキスト ボックス 7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09" name="直線コネクタ 708"/>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10"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11" name="直線コネクタ 710"/>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12"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13" name="直線コネクタ 712"/>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59453</xdr:rowOff>
    </xdr:from>
    <xdr:ext cx="469744" cy="259045"/>
    <xdr:sp macro="" textlink="">
      <xdr:nvSpPr>
        <xdr:cNvPr id="714" name="【消防施設】&#10;一人当たり面積平均値テキスト"/>
        <xdr:cNvSpPr txBox="1"/>
      </xdr:nvSpPr>
      <xdr:spPr>
        <a:xfrm>
          <a:off x="22199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15" name="フローチャート: 判断 714"/>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16" name="フローチャート: 判断 715"/>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11447</xdr:rowOff>
    </xdr:from>
    <xdr:ext cx="469744" cy="259045"/>
    <xdr:sp macro="" textlink="">
      <xdr:nvSpPr>
        <xdr:cNvPr id="717" name="n_1aveValue【消防施設】&#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108458</xdr:rowOff>
    </xdr:from>
    <xdr:to>
      <xdr:col>107</xdr:col>
      <xdr:colOff>101600</xdr:colOff>
      <xdr:row>84</xdr:row>
      <xdr:rowOff>38608</xdr:rowOff>
    </xdr:to>
    <xdr:sp macro="" textlink="">
      <xdr:nvSpPr>
        <xdr:cNvPr id="718" name="フローチャート: 判断 717"/>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29735</xdr:rowOff>
    </xdr:from>
    <xdr:ext cx="469744" cy="259045"/>
    <xdr:sp macro="" textlink="">
      <xdr:nvSpPr>
        <xdr:cNvPr id="719" name="n_2aveValue【消防施設】&#10;一人当たり面積"/>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108458</xdr:rowOff>
    </xdr:from>
    <xdr:to>
      <xdr:col>102</xdr:col>
      <xdr:colOff>165100</xdr:colOff>
      <xdr:row>84</xdr:row>
      <xdr:rowOff>38608</xdr:rowOff>
    </xdr:to>
    <xdr:sp macro="" textlink="">
      <xdr:nvSpPr>
        <xdr:cNvPr id="720" name="フローチャート: 判断 719"/>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29735</xdr:rowOff>
    </xdr:from>
    <xdr:ext cx="469744" cy="259045"/>
    <xdr:sp macro="" textlink="">
      <xdr:nvSpPr>
        <xdr:cNvPr id="721" name="n_3aveValue【消防施設】&#10;一人当たり面積"/>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22" name="テキスト ボックス 7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74168</xdr:rowOff>
    </xdr:from>
    <xdr:to>
      <xdr:col>112</xdr:col>
      <xdr:colOff>38100</xdr:colOff>
      <xdr:row>81</xdr:row>
      <xdr:rowOff>4318</xdr:rowOff>
    </xdr:to>
    <xdr:sp macro="" textlink="">
      <xdr:nvSpPr>
        <xdr:cNvPr id="727" name="楕円 726"/>
        <xdr:cNvSpPr/>
      </xdr:nvSpPr>
      <xdr:spPr>
        <a:xfrm>
          <a:off x="21272500" y="137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80</xdr:row>
      <xdr:rowOff>78739</xdr:rowOff>
    </xdr:from>
    <xdr:to>
      <xdr:col>107</xdr:col>
      <xdr:colOff>101600</xdr:colOff>
      <xdr:row>81</xdr:row>
      <xdr:rowOff>8889</xdr:rowOff>
    </xdr:to>
    <xdr:sp macro="" textlink="">
      <xdr:nvSpPr>
        <xdr:cNvPr id="728" name="楕円 727"/>
        <xdr:cNvSpPr/>
      </xdr:nvSpPr>
      <xdr:spPr>
        <a:xfrm>
          <a:off x="20383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124968</xdr:rowOff>
    </xdr:from>
    <xdr:to>
      <xdr:col>111</xdr:col>
      <xdr:colOff>177800</xdr:colOff>
      <xdr:row>80</xdr:row>
      <xdr:rowOff>129539</xdr:rowOff>
    </xdr:to>
    <xdr:cxnSp macro="">
      <xdr:nvCxnSpPr>
        <xdr:cNvPr id="729" name="直線コネクタ 728"/>
        <xdr:cNvCxnSpPr/>
      </xdr:nvCxnSpPr>
      <xdr:spPr>
        <a:xfrm flipV="1">
          <a:off x="20434300" y="138409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83313</xdr:rowOff>
    </xdr:from>
    <xdr:to>
      <xdr:col>102</xdr:col>
      <xdr:colOff>165100</xdr:colOff>
      <xdr:row>81</xdr:row>
      <xdr:rowOff>13463</xdr:rowOff>
    </xdr:to>
    <xdr:sp macro="" textlink="">
      <xdr:nvSpPr>
        <xdr:cNvPr id="730" name="楕円 729"/>
        <xdr:cNvSpPr/>
      </xdr:nvSpPr>
      <xdr:spPr>
        <a:xfrm>
          <a:off x="19494500" y="137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129539</xdr:rowOff>
    </xdr:from>
    <xdr:to>
      <xdr:col>107</xdr:col>
      <xdr:colOff>50800</xdr:colOff>
      <xdr:row>80</xdr:row>
      <xdr:rowOff>134113</xdr:rowOff>
    </xdr:to>
    <xdr:cxnSp macro="">
      <xdr:nvCxnSpPr>
        <xdr:cNvPr id="731" name="直線コネクタ 730"/>
        <xdr:cNvCxnSpPr/>
      </xdr:nvCxnSpPr>
      <xdr:spPr>
        <a:xfrm flipV="1">
          <a:off x="19545300" y="138455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20845</xdr:rowOff>
    </xdr:from>
    <xdr:ext cx="469744" cy="259045"/>
    <xdr:sp macro="" textlink="">
      <xdr:nvSpPr>
        <xdr:cNvPr id="732" name="n_1mainValue【消防施設】&#10;一人当たり面積"/>
        <xdr:cNvSpPr txBox="1"/>
      </xdr:nvSpPr>
      <xdr:spPr>
        <a:xfrm>
          <a:off x="21075727" y="1356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25416</xdr:rowOff>
    </xdr:from>
    <xdr:ext cx="469744" cy="259045"/>
    <xdr:sp macro="" textlink="">
      <xdr:nvSpPr>
        <xdr:cNvPr id="733" name="n_2mainValue【消防施設】&#10;一人当たり面積"/>
        <xdr:cNvSpPr txBox="1"/>
      </xdr:nvSpPr>
      <xdr:spPr>
        <a:xfrm>
          <a:off x="20199427" y="1356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29990</xdr:rowOff>
    </xdr:from>
    <xdr:ext cx="469744" cy="259045"/>
    <xdr:sp macro="" textlink="">
      <xdr:nvSpPr>
        <xdr:cNvPr id="734" name="n_3mainValue【消防施設】&#10;一人当たり面積"/>
        <xdr:cNvSpPr txBox="1"/>
      </xdr:nvSpPr>
      <xdr:spPr>
        <a:xfrm>
          <a:off x="19310427" y="1357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46" name="テキスト ボックス 74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56" name="テキスト ボックス 75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8" name="テキスト ボックス 7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60" name="直線コネクタ 759"/>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61"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62" name="直線コネクタ 761"/>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6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4" name="直線コネクタ 76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765" name="【庁舎】&#10;有形固定資産減価償却率平均値テキスト"/>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766" name="フローチャート: 判断 765"/>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767" name="フローチャート: 判断 766"/>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12898</xdr:rowOff>
    </xdr:from>
    <xdr:ext cx="405111" cy="259045"/>
    <xdr:sp macro="" textlink="">
      <xdr:nvSpPr>
        <xdr:cNvPr id="768" name="n_1aveValue【庁舎】&#10;有形固定資産減価償却率"/>
        <xdr:cNvSpPr txBox="1"/>
      </xdr:nvSpPr>
      <xdr:spPr>
        <a:xfrm>
          <a:off x="15266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36830</xdr:rowOff>
    </xdr:from>
    <xdr:to>
      <xdr:col>76</xdr:col>
      <xdr:colOff>165100</xdr:colOff>
      <xdr:row>103</xdr:row>
      <xdr:rowOff>138430</xdr:rowOff>
    </xdr:to>
    <xdr:sp macro="" textlink="">
      <xdr:nvSpPr>
        <xdr:cNvPr id="769" name="フローチャート: 判断 768"/>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154957</xdr:rowOff>
    </xdr:from>
    <xdr:ext cx="405111" cy="259045"/>
    <xdr:sp macro="" textlink="">
      <xdr:nvSpPr>
        <xdr:cNvPr id="770" name="n_2aveValue【庁舎】&#10;有形固定資産減価償却率"/>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74386</xdr:rowOff>
    </xdr:from>
    <xdr:to>
      <xdr:col>72</xdr:col>
      <xdr:colOff>38100</xdr:colOff>
      <xdr:row>104</xdr:row>
      <xdr:rowOff>4536</xdr:rowOff>
    </xdr:to>
    <xdr:sp macro="" textlink="">
      <xdr:nvSpPr>
        <xdr:cNvPr id="771" name="フローチャート: 判断 770"/>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21063</xdr:rowOff>
    </xdr:from>
    <xdr:ext cx="405111" cy="259045"/>
    <xdr:sp macro="" textlink="">
      <xdr:nvSpPr>
        <xdr:cNvPr id="772" name="n_3aveValue【庁舎】&#10;有形固定資産減価償却率"/>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28666</xdr:rowOff>
    </xdr:from>
    <xdr:to>
      <xdr:col>81</xdr:col>
      <xdr:colOff>101600</xdr:colOff>
      <xdr:row>105</xdr:row>
      <xdr:rowOff>130266</xdr:rowOff>
    </xdr:to>
    <xdr:sp macro="" textlink="">
      <xdr:nvSpPr>
        <xdr:cNvPr id="778" name="楕円 777"/>
        <xdr:cNvSpPr/>
      </xdr:nvSpPr>
      <xdr:spPr>
        <a:xfrm>
          <a:off x="15430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62956</xdr:rowOff>
    </xdr:from>
    <xdr:to>
      <xdr:col>76</xdr:col>
      <xdr:colOff>165100</xdr:colOff>
      <xdr:row>105</xdr:row>
      <xdr:rowOff>164556</xdr:rowOff>
    </xdr:to>
    <xdr:sp macro="" textlink="">
      <xdr:nvSpPr>
        <xdr:cNvPr id="779" name="楕円 778"/>
        <xdr:cNvSpPr/>
      </xdr:nvSpPr>
      <xdr:spPr>
        <a:xfrm>
          <a:off x="14541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79466</xdr:rowOff>
    </xdr:from>
    <xdr:to>
      <xdr:col>81</xdr:col>
      <xdr:colOff>50800</xdr:colOff>
      <xdr:row>105</xdr:row>
      <xdr:rowOff>113756</xdr:rowOff>
    </xdr:to>
    <xdr:cxnSp macro="">
      <xdr:nvCxnSpPr>
        <xdr:cNvPr id="780" name="直線コネクタ 779"/>
        <xdr:cNvCxnSpPr/>
      </xdr:nvCxnSpPr>
      <xdr:spPr>
        <a:xfrm flipV="1">
          <a:off x="14592300" y="180817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97245</xdr:rowOff>
    </xdr:from>
    <xdr:to>
      <xdr:col>72</xdr:col>
      <xdr:colOff>38100</xdr:colOff>
      <xdr:row>106</xdr:row>
      <xdr:rowOff>27395</xdr:rowOff>
    </xdr:to>
    <xdr:sp macro="" textlink="">
      <xdr:nvSpPr>
        <xdr:cNvPr id="781" name="楕円 780"/>
        <xdr:cNvSpPr/>
      </xdr:nvSpPr>
      <xdr:spPr>
        <a:xfrm>
          <a:off x="13652500" y="180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113756</xdr:rowOff>
    </xdr:from>
    <xdr:to>
      <xdr:col>76</xdr:col>
      <xdr:colOff>114300</xdr:colOff>
      <xdr:row>105</xdr:row>
      <xdr:rowOff>148045</xdr:rowOff>
    </xdr:to>
    <xdr:cxnSp macro="">
      <xdr:nvCxnSpPr>
        <xdr:cNvPr id="782" name="直線コネクタ 781"/>
        <xdr:cNvCxnSpPr/>
      </xdr:nvCxnSpPr>
      <xdr:spPr>
        <a:xfrm flipV="1">
          <a:off x="13703300" y="1811600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121393</xdr:rowOff>
    </xdr:from>
    <xdr:ext cx="405111" cy="259045"/>
    <xdr:sp macro="" textlink="">
      <xdr:nvSpPr>
        <xdr:cNvPr id="783" name="n_1mainValue【庁舎】&#10;有形固定資産減価償却率"/>
        <xdr:cNvSpPr txBox="1"/>
      </xdr:nvSpPr>
      <xdr:spPr>
        <a:xfrm>
          <a:off x="152660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155683</xdr:rowOff>
    </xdr:from>
    <xdr:ext cx="405111" cy="259045"/>
    <xdr:sp macro="" textlink="">
      <xdr:nvSpPr>
        <xdr:cNvPr id="784" name="n_2mainValue【庁舎】&#10;有形固定資産減価償却率"/>
        <xdr:cNvSpPr txBox="1"/>
      </xdr:nvSpPr>
      <xdr:spPr>
        <a:xfrm>
          <a:off x="1438974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18522</xdr:rowOff>
    </xdr:from>
    <xdr:ext cx="405111" cy="259045"/>
    <xdr:sp macro="" textlink="">
      <xdr:nvSpPr>
        <xdr:cNvPr id="785" name="n_3mainValue【庁舎】&#10;有形固定資産減価償却率"/>
        <xdr:cNvSpPr txBox="1"/>
      </xdr:nvSpPr>
      <xdr:spPr>
        <a:xfrm>
          <a:off x="13500744" y="1819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6" name="テキスト ボックス 79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97" name="直線コネクタ 79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8" name="テキスト ボックス 79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9" name="直線コネクタ 79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0" name="テキスト ボックス 79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1" name="直線コネクタ 80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2" name="テキスト ボックス 80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3" name="直線コネクタ 80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4" name="テキスト ボックス 80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5" name="直線コネクタ 80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6" name="テキスト ボックス 80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7" name="直線コネクタ 80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8" name="テキスト ボックス 80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12" name="直線コネクタ 811"/>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13"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14" name="直線コネクタ 813"/>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15"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16" name="直線コネクタ 815"/>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817" name="【庁舎】&#10;一人当たり面積平均値テキスト"/>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18" name="フローチャート: 判断 817"/>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19" name="フローチャート: 判断 818"/>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89643</xdr:rowOff>
    </xdr:from>
    <xdr:ext cx="469744" cy="259045"/>
    <xdr:sp macro="" textlink="">
      <xdr:nvSpPr>
        <xdr:cNvPr id="820"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152763</xdr:rowOff>
    </xdr:from>
    <xdr:to>
      <xdr:col>107</xdr:col>
      <xdr:colOff>101600</xdr:colOff>
      <xdr:row>107</xdr:row>
      <xdr:rowOff>82913</xdr:rowOff>
    </xdr:to>
    <xdr:sp macro="" textlink="">
      <xdr:nvSpPr>
        <xdr:cNvPr id="821" name="フローチャート: 判断 820"/>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99440</xdr:rowOff>
    </xdr:from>
    <xdr:ext cx="469744" cy="259045"/>
    <xdr:sp macro="" textlink="">
      <xdr:nvSpPr>
        <xdr:cNvPr id="822" name="n_2aveValue【庁舎】&#10;一人当たり面積"/>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120106</xdr:rowOff>
    </xdr:from>
    <xdr:to>
      <xdr:col>102</xdr:col>
      <xdr:colOff>165100</xdr:colOff>
      <xdr:row>107</xdr:row>
      <xdr:rowOff>50256</xdr:rowOff>
    </xdr:to>
    <xdr:sp macro="" textlink="">
      <xdr:nvSpPr>
        <xdr:cNvPr id="823" name="フローチャート: 判断 822"/>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66783</xdr:rowOff>
    </xdr:from>
    <xdr:ext cx="469744" cy="259045"/>
    <xdr:sp macro="" textlink="">
      <xdr:nvSpPr>
        <xdr:cNvPr id="824" name="n_3aveValue【庁舎】&#10;一人当たり面積"/>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25" name="テキスト ボックス 8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66221</xdr:rowOff>
    </xdr:from>
    <xdr:to>
      <xdr:col>112</xdr:col>
      <xdr:colOff>38100</xdr:colOff>
      <xdr:row>107</xdr:row>
      <xdr:rowOff>167821</xdr:rowOff>
    </xdr:to>
    <xdr:sp macro="" textlink="">
      <xdr:nvSpPr>
        <xdr:cNvPr id="830" name="楕円 829"/>
        <xdr:cNvSpPr/>
      </xdr:nvSpPr>
      <xdr:spPr>
        <a:xfrm>
          <a:off x="21272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69487</xdr:rowOff>
    </xdr:from>
    <xdr:to>
      <xdr:col>107</xdr:col>
      <xdr:colOff>101600</xdr:colOff>
      <xdr:row>107</xdr:row>
      <xdr:rowOff>171087</xdr:rowOff>
    </xdr:to>
    <xdr:sp macro="" textlink="">
      <xdr:nvSpPr>
        <xdr:cNvPr id="831" name="楕円 830"/>
        <xdr:cNvSpPr/>
      </xdr:nvSpPr>
      <xdr:spPr>
        <a:xfrm>
          <a:off x="20383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117021</xdr:rowOff>
    </xdr:from>
    <xdr:to>
      <xdr:col>111</xdr:col>
      <xdr:colOff>177800</xdr:colOff>
      <xdr:row>107</xdr:row>
      <xdr:rowOff>120287</xdr:rowOff>
    </xdr:to>
    <xdr:cxnSp macro="">
      <xdr:nvCxnSpPr>
        <xdr:cNvPr id="832" name="直線コネクタ 831"/>
        <xdr:cNvCxnSpPr/>
      </xdr:nvCxnSpPr>
      <xdr:spPr>
        <a:xfrm flipV="1">
          <a:off x="20434300" y="184621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72752</xdr:rowOff>
    </xdr:from>
    <xdr:to>
      <xdr:col>102</xdr:col>
      <xdr:colOff>165100</xdr:colOff>
      <xdr:row>108</xdr:row>
      <xdr:rowOff>2902</xdr:rowOff>
    </xdr:to>
    <xdr:sp macro="" textlink="">
      <xdr:nvSpPr>
        <xdr:cNvPr id="833" name="楕円 832"/>
        <xdr:cNvSpPr/>
      </xdr:nvSpPr>
      <xdr:spPr>
        <a:xfrm>
          <a:off x="19494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120287</xdr:rowOff>
    </xdr:from>
    <xdr:to>
      <xdr:col>107</xdr:col>
      <xdr:colOff>50800</xdr:colOff>
      <xdr:row>107</xdr:row>
      <xdr:rowOff>123552</xdr:rowOff>
    </xdr:to>
    <xdr:cxnSp macro="">
      <xdr:nvCxnSpPr>
        <xdr:cNvPr id="834" name="直線コネクタ 833"/>
        <xdr:cNvCxnSpPr/>
      </xdr:nvCxnSpPr>
      <xdr:spPr>
        <a:xfrm flipV="1">
          <a:off x="19545300" y="184654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158948</xdr:rowOff>
    </xdr:from>
    <xdr:ext cx="469744" cy="259045"/>
    <xdr:sp macro="" textlink="">
      <xdr:nvSpPr>
        <xdr:cNvPr id="835" name="n_1mainValue【庁舎】&#10;一人当たり面積"/>
        <xdr:cNvSpPr txBox="1"/>
      </xdr:nvSpPr>
      <xdr:spPr>
        <a:xfrm>
          <a:off x="210757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162214</xdr:rowOff>
    </xdr:from>
    <xdr:ext cx="469744" cy="259045"/>
    <xdr:sp macro="" textlink="">
      <xdr:nvSpPr>
        <xdr:cNvPr id="836" name="n_2mainValue【庁舎】&#10;一人当たり面積"/>
        <xdr:cNvSpPr txBox="1"/>
      </xdr:nvSpPr>
      <xdr:spPr>
        <a:xfrm>
          <a:off x="20199427"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165479</xdr:rowOff>
    </xdr:from>
    <xdr:ext cx="469744" cy="259045"/>
    <xdr:sp macro="" textlink="">
      <xdr:nvSpPr>
        <xdr:cNvPr id="837" name="n_3mainValue【庁舎】&#10;一人当たり面積"/>
        <xdr:cNvSpPr txBox="1"/>
      </xdr:nvSpPr>
      <xdr:spPr>
        <a:xfrm>
          <a:off x="19310427" y="1851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8" name="正方形/長方形 8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9" name="正方形/長方形 8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0" name="テキスト ボックス 8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体育館・プールにおける有形固定資産減価償却率は、昨年度から</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ポイント増加し</a:t>
          </a:r>
          <a:r>
            <a:rPr kumimoji="1" lang="en-US" altLang="ja-JP" sz="1200">
              <a:latin typeface="ＭＳ Ｐゴシック" panose="020B0600070205080204" pitchFamily="50" charset="-128"/>
              <a:ea typeface="ＭＳ Ｐゴシック" panose="020B0600070205080204" pitchFamily="50" charset="-128"/>
            </a:rPr>
            <a:t>74.2</a:t>
          </a:r>
          <a:r>
            <a:rPr kumimoji="1" lang="ja-JP" altLang="en-US" sz="1200">
              <a:latin typeface="ＭＳ Ｐゴシック" panose="020B0600070205080204" pitchFamily="50" charset="-128"/>
              <a:ea typeface="ＭＳ Ｐゴシック" panose="020B0600070205080204" pitchFamily="50" charset="-128"/>
            </a:rPr>
            <a:t>％となり、類似団体や県内他市との比較においては、他団体を大きく上回っている状況である。各施設とも、建設からの経年による老朽化が見られるため、将来的には施設の集約化や市の垣根を越えた近隣市との広域的な施設整備についての検討をはじめ、民間施設による代替という観点からの施設のあり方についても検討する必要が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福祉施設における有形固定資産減価償却率は、昨年度から</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ポイント減少し、</a:t>
          </a:r>
          <a:r>
            <a:rPr kumimoji="1" lang="en-US" altLang="ja-JP" sz="1200">
              <a:latin typeface="ＭＳ Ｐゴシック" panose="020B0600070205080204" pitchFamily="50" charset="-128"/>
              <a:ea typeface="ＭＳ Ｐゴシック" panose="020B0600070205080204" pitchFamily="50" charset="-128"/>
            </a:rPr>
            <a:t>62.8</a:t>
          </a:r>
          <a:r>
            <a:rPr kumimoji="1" lang="ja-JP" altLang="en-US" sz="1200">
              <a:latin typeface="ＭＳ Ｐゴシック" panose="020B0600070205080204" pitchFamily="50" charset="-128"/>
              <a:ea typeface="ＭＳ Ｐゴシック" panose="020B0600070205080204" pitchFamily="50" charset="-128"/>
            </a:rPr>
            <a:t>％となったものの、類似団体や県内他市との比較においては、他団体を上回っている状況である。各福祉会館については、老朽化が進んでおり、今後、施設の大規模修繕等に係る費用の増嵩が懸念されるため、適正配置等の検討が必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庁舎における有形固定資産減価償却率については、昨年度から</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ポイント増加し</a:t>
          </a:r>
          <a:r>
            <a:rPr kumimoji="1" lang="en-US" altLang="ja-JP" sz="1200">
              <a:latin typeface="ＭＳ Ｐゴシック" panose="020B0600070205080204" pitchFamily="50" charset="-128"/>
              <a:ea typeface="ＭＳ Ｐゴシック" panose="020B0600070205080204" pitchFamily="50" charset="-128"/>
            </a:rPr>
            <a:t>39.3</a:t>
          </a:r>
          <a:r>
            <a:rPr kumimoji="1" lang="ja-JP" altLang="en-US" sz="1200">
              <a:latin typeface="ＭＳ Ｐゴシック" panose="020B0600070205080204" pitchFamily="50" charset="-128"/>
              <a:ea typeface="ＭＳ Ｐゴシック" panose="020B0600070205080204" pitchFamily="50" charset="-128"/>
            </a:rPr>
            <a:t>％となったものの、類似団体や県内他市との比較においては、他団体を大きく下回っている状況である。これは、旧施設を解体し平成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年２月に供用開始した総合事務所を計上していることが要因である。</a:t>
          </a:r>
          <a:r>
            <a:rPr kumimoji="1" lang="ja-JP" altLang="ja-JP" sz="1200">
              <a:solidFill>
                <a:schemeClr val="dk1"/>
              </a:solidFill>
              <a:effectLst/>
              <a:latin typeface="+mn-lt"/>
              <a:ea typeface="+mn-ea"/>
              <a:cs typeface="+mn-cs"/>
            </a:rPr>
            <a:t>建物・設備とも老朽化が</a:t>
          </a:r>
          <a:r>
            <a:rPr kumimoji="1" lang="ja-JP" altLang="en-US" sz="1200">
              <a:solidFill>
                <a:schemeClr val="dk1"/>
              </a:solidFill>
              <a:effectLst/>
              <a:latin typeface="+mn-lt"/>
              <a:ea typeface="+mn-ea"/>
              <a:cs typeface="+mn-cs"/>
            </a:rPr>
            <a:t>進んでいる</a:t>
          </a:r>
          <a:r>
            <a:rPr kumimoji="1" lang="ja-JP" altLang="en-US" sz="1200">
              <a:latin typeface="ＭＳ Ｐゴシック" panose="020B0600070205080204" pitchFamily="50" charset="-128"/>
              <a:ea typeface="ＭＳ Ｐゴシック" panose="020B0600070205080204" pitchFamily="50" charset="-128"/>
            </a:rPr>
            <a:t>市役所本庁舎については、耐震化工事を含めた長寿命化対策を講じることから、今後において、有形固定資産減価償却率は減少していくものと推測される。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63,168
62,410
133.09
32,444,444
31,256,171
1,136,827
17,442,589
38,928,469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平成</a:t>
          </a:r>
          <a:r>
            <a:rPr kumimoji="1" lang="en-US" altLang="ja-JP" sz="950">
              <a:latin typeface="ＭＳ Ｐゴシック" panose="020B0600070205080204" pitchFamily="50" charset="-128"/>
              <a:ea typeface="ＭＳ Ｐゴシック" panose="020B0600070205080204" pitchFamily="50" charset="-128"/>
            </a:rPr>
            <a:t>30</a:t>
          </a:r>
          <a:r>
            <a:rPr kumimoji="1" lang="ja-JP" altLang="en-US" sz="950">
              <a:latin typeface="ＭＳ Ｐゴシック" panose="020B0600070205080204" pitchFamily="50" charset="-128"/>
              <a:ea typeface="ＭＳ Ｐゴシック" panose="020B0600070205080204" pitchFamily="50" charset="-128"/>
            </a:rPr>
            <a:t>年度の財政力指数（単年度）が、前年度から</a:t>
          </a:r>
          <a:r>
            <a:rPr kumimoji="1" lang="en-US" altLang="ja-JP" sz="950">
              <a:latin typeface="ＭＳ Ｐゴシック" panose="020B0600070205080204" pitchFamily="50" charset="-128"/>
              <a:ea typeface="ＭＳ Ｐゴシック" panose="020B0600070205080204" pitchFamily="50" charset="-128"/>
            </a:rPr>
            <a:t>0.002</a:t>
          </a:r>
          <a:r>
            <a:rPr kumimoji="1" lang="ja-JP" altLang="en-US" sz="950">
              <a:latin typeface="ＭＳ Ｐゴシック" panose="020B0600070205080204" pitchFamily="50" charset="-128"/>
              <a:ea typeface="ＭＳ Ｐゴシック" panose="020B0600070205080204" pitchFamily="50" charset="-128"/>
            </a:rPr>
            <a:t>ポイント上昇したものの、平成</a:t>
          </a:r>
          <a:r>
            <a:rPr kumimoji="1" lang="en-US" altLang="ja-JP" sz="950">
              <a:latin typeface="ＭＳ Ｐゴシック" panose="020B0600070205080204" pitchFamily="50" charset="-128"/>
              <a:ea typeface="ＭＳ Ｐゴシック" panose="020B0600070205080204" pitchFamily="50" charset="-128"/>
            </a:rPr>
            <a:t>30</a:t>
          </a:r>
          <a:r>
            <a:rPr kumimoji="1" lang="ja-JP" altLang="en-US" sz="950">
              <a:latin typeface="ＭＳ Ｐゴシック" panose="020B0600070205080204" pitchFamily="50" charset="-128"/>
              <a:ea typeface="ＭＳ Ｐゴシック" panose="020B0600070205080204" pitchFamily="50" charset="-128"/>
            </a:rPr>
            <a:t>年度の財政力指数（</a:t>
          </a:r>
          <a:r>
            <a:rPr kumimoji="1" lang="en-US" altLang="ja-JP" sz="950">
              <a:latin typeface="ＭＳ Ｐゴシック" panose="020B0600070205080204" pitchFamily="50" charset="-128"/>
              <a:ea typeface="ＭＳ Ｐゴシック" panose="020B0600070205080204" pitchFamily="50" charset="-128"/>
            </a:rPr>
            <a:t>3</a:t>
          </a:r>
          <a:r>
            <a:rPr kumimoji="1" lang="ja-JP" altLang="en-US" sz="950">
              <a:latin typeface="ＭＳ Ｐゴシック" panose="020B0600070205080204" pitchFamily="50" charset="-128"/>
              <a:ea typeface="ＭＳ Ｐゴシック" panose="020B0600070205080204" pitchFamily="50" charset="-128"/>
            </a:rPr>
            <a:t>か年平均）は、前年度から</a:t>
          </a:r>
          <a:r>
            <a:rPr kumimoji="1" lang="en-US" altLang="ja-JP" sz="950">
              <a:latin typeface="ＭＳ Ｐゴシック" panose="020B0600070205080204" pitchFamily="50" charset="-128"/>
              <a:ea typeface="ＭＳ Ｐゴシック" panose="020B0600070205080204" pitchFamily="50" charset="-128"/>
            </a:rPr>
            <a:t>0.02</a:t>
          </a:r>
          <a:r>
            <a:rPr kumimoji="1" lang="ja-JP" altLang="en-US" sz="950">
              <a:latin typeface="ＭＳ Ｐゴシック" panose="020B0600070205080204" pitchFamily="50" charset="-128"/>
              <a:ea typeface="ＭＳ Ｐゴシック" panose="020B0600070205080204" pitchFamily="50" charset="-128"/>
            </a:rPr>
            <a:t>ポイント低下し、</a:t>
          </a:r>
          <a:r>
            <a:rPr kumimoji="1" lang="en-US" altLang="ja-JP" sz="950">
              <a:latin typeface="ＭＳ Ｐゴシック" panose="020B0600070205080204" pitchFamily="50" charset="-128"/>
              <a:ea typeface="ＭＳ Ｐゴシック" panose="020B0600070205080204" pitchFamily="50" charset="-128"/>
            </a:rPr>
            <a:t>0.62</a:t>
          </a:r>
          <a:r>
            <a:rPr kumimoji="1" lang="ja-JP" altLang="en-US" sz="950">
              <a:latin typeface="ＭＳ Ｐゴシック" panose="020B0600070205080204" pitchFamily="50" charset="-128"/>
              <a:ea typeface="ＭＳ Ｐゴシック" panose="020B0600070205080204" pitchFamily="50" charset="-128"/>
            </a:rPr>
            <a:t>となった。</a:t>
          </a:r>
        </a:p>
        <a:p>
          <a:r>
            <a:rPr kumimoji="1" lang="ja-JP" altLang="en-US" sz="950">
              <a:latin typeface="ＭＳ Ｐゴシック" panose="020B0600070205080204" pitchFamily="50" charset="-128"/>
              <a:ea typeface="ＭＳ Ｐゴシック" panose="020B0600070205080204" pitchFamily="50" charset="-128"/>
            </a:rPr>
            <a:t>　これは、市立山口東京理科大学薬学部の設置によるその他の教育費の増などにより基準財政需要額が増加したことに加え、市町村民税（法人税割）や固定資産税（償却資産）の増などにより、基準財政収入額が増加した結果によるものである。</a:t>
          </a:r>
        </a:p>
        <a:p>
          <a:r>
            <a:rPr kumimoji="1" lang="ja-JP" altLang="en-US" sz="950">
              <a:latin typeface="ＭＳ Ｐゴシック" panose="020B0600070205080204" pitchFamily="50" charset="-128"/>
              <a:ea typeface="ＭＳ Ｐゴシック" panose="020B0600070205080204" pitchFamily="50" charset="-128"/>
            </a:rPr>
            <a:t>　類似団体より低い数値となっているのは、前年度までの傾向と同様、個人住民税の低迷などにより、地方税が類似団体より低い水準にあること、また、これに加えて、大学の公立化及び薬学部の設置により基準財政需要額の規模が拡大していることが主な要因となっている。このため、企業誘致や転入促進策による定住人口増を図る取組を進めることにより税収の確保を図るとともに、予算編成においては、事業の「選択と集中」の観点から歳出の重点化を図り、財政運営の効率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159455</xdr:rowOff>
    </xdr:to>
    <xdr:cxnSp macro="">
      <xdr:nvCxnSpPr>
        <xdr:cNvPr id="69" name="直線コネクタ 68"/>
        <xdr:cNvCxnSpPr/>
      </xdr:nvCxnSpPr>
      <xdr:spPr>
        <a:xfrm>
          <a:off x="4114800" y="733354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132645</xdr:rowOff>
    </xdr:to>
    <xdr:cxnSp macro="">
      <xdr:nvCxnSpPr>
        <xdr:cNvPr id="72" name="直線コネクタ 71"/>
        <xdr:cNvCxnSpPr/>
      </xdr:nvCxnSpPr>
      <xdr:spPr>
        <a:xfrm>
          <a:off x="3225800" y="73067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79022</xdr:rowOff>
    </xdr:from>
    <xdr:to>
      <xdr:col>15</xdr:col>
      <xdr:colOff>82550</xdr:colOff>
      <xdr:row>42</xdr:row>
      <xdr:rowOff>105833</xdr:rowOff>
    </xdr:to>
    <xdr:cxnSp macro="">
      <xdr:nvCxnSpPr>
        <xdr:cNvPr id="75" name="直線コネクタ 74"/>
        <xdr:cNvCxnSpPr/>
      </xdr:nvCxnSpPr>
      <xdr:spPr>
        <a:xfrm>
          <a:off x="2336800" y="72799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79022</xdr:rowOff>
    </xdr:from>
    <xdr:to>
      <xdr:col>11</xdr:col>
      <xdr:colOff>31750</xdr:colOff>
      <xdr:row>42</xdr:row>
      <xdr:rowOff>79022</xdr:rowOff>
    </xdr:to>
    <xdr:cxnSp macro="">
      <xdr:nvCxnSpPr>
        <xdr:cNvPr id="78" name="直線コネクタ 77"/>
        <xdr:cNvCxnSpPr/>
      </xdr:nvCxnSpPr>
      <xdr:spPr>
        <a:xfrm>
          <a:off x="1447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1" name="フローチャート: 判断 80"/>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2" name="テキスト ボックス 81"/>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108655</xdr:rowOff>
    </xdr:from>
    <xdr:to>
      <xdr:col>23</xdr:col>
      <xdr:colOff>184150</xdr:colOff>
      <xdr:row>43</xdr:row>
      <xdr:rowOff>38805</xdr:rowOff>
    </xdr:to>
    <xdr:sp macro="" textlink="">
      <xdr:nvSpPr>
        <xdr:cNvPr id="88" name="楕円 87"/>
        <xdr:cNvSpPr/>
      </xdr:nvSpPr>
      <xdr:spPr>
        <a:xfrm>
          <a:off x="4902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80732</xdr:rowOff>
    </xdr:from>
    <xdr:ext cx="762000" cy="259045"/>
    <xdr:sp macro="" textlink="">
      <xdr:nvSpPr>
        <xdr:cNvPr id="89" name="財政力該当値テキスト"/>
        <xdr:cNvSpPr txBox="1"/>
      </xdr:nvSpPr>
      <xdr:spPr>
        <a:xfrm>
          <a:off x="5041900" y="72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28222</xdr:rowOff>
    </xdr:from>
    <xdr:to>
      <xdr:col>11</xdr:col>
      <xdr:colOff>82550</xdr:colOff>
      <xdr:row>42</xdr:row>
      <xdr:rowOff>129822</xdr:rowOff>
    </xdr:to>
    <xdr:sp macro="" textlink="">
      <xdr:nvSpPr>
        <xdr:cNvPr id="94" name="楕円 93"/>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95" name="テキスト ボックス 94"/>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96" name="楕円 95"/>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97" name="テキスト ボックス 96"/>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平成</a:t>
          </a:r>
          <a:r>
            <a:rPr kumimoji="1" lang="en-US" altLang="ja-JP" sz="950">
              <a:latin typeface="ＭＳ Ｐゴシック" panose="020B0600070205080204" pitchFamily="50" charset="-128"/>
              <a:ea typeface="ＭＳ Ｐゴシック" panose="020B0600070205080204" pitchFamily="50" charset="-128"/>
            </a:rPr>
            <a:t>30</a:t>
          </a:r>
          <a:r>
            <a:rPr kumimoji="1" lang="ja-JP" altLang="en-US" sz="950">
              <a:latin typeface="ＭＳ Ｐゴシック" panose="020B0600070205080204" pitchFamily="50" charset="-128"/>
              <a:ea typeface="ＭＳ Ｐゴシック" panose="020B0600070205080204" pitchFamily="50" charset="-128"/>
            </a:rPr>
            <a:t>年度の経常収支比率は</a:t>
          </a:r>
          <a:r>
            <a:rPr kumimoji="1" lang="en-US" altLang="ja-JP" sz="950">
              <a:latin typeface="ＭＳ Ｐゴシック" panose="020B0600070205080204" pitchFamily="50" charset="-128"/>
              <a:ea typeface="ＭＳ Ｐゴシック" panose="020B0600070205080204" pitchFamily="50" charset="-128"/>
            </a:rPr>
            <a:t>91.8</a:t>
          </a:r>
          <a:r>
            <a:rPr kumimoji="1" lang="ja-JP" altLang="en-US" sz="950">
              <a:latin typeface="ＭＳ Ｐゴシック" panose="020B0600070205080204" pitchFamily="50" charset="-128"/>
              <a:ea typeface="ＭＳ Ｐゴシック" panose="020B0600070205080204" pitchFamily="50" charset="-128"/>
            </a:rPr>
            <a:t>％で、前年度から</a:t>
          </a:r>
          <a:r>
            <a:rPr kumimoji="1" lang="en-US" altLang="ja-JP" sz="950">
              <a:latin typeface="ＭＳ Ｐゴシック" panose="020B0600070205080204" pitchFamily="50" charset="-128"/>
              <a:ea typeface="ＭＳ Ｐゴシック" panose="020B0600070205080204" pitchFamily="50" charset="-128"/>
            </a:rPr>
            <a:t>1.5</a:t>
          </a:r>
          <a:r>
            <a:rPr kumimoji="1" lang="ja-JP" altLang="en-US" sz="950">
              <a:latin typeface="ＭＳ Ｐゴシック" panose="020B0600070205080204" pitchFamily="50" charset="-128"/>
              <a:ea typeface="ＭＳ Ｐゴシック" panose="020B0600070205080204" pitchFamily="50" charset="-128"/>
            </a:rPr>
            <a:t>ポイント上昇した。</a:t>
          </a:r>
        </a:p>
        <a:p>
          <a:r>
            <a:rPr kumimoji="1" lang="ja-JP" altLang="en-US" sz="950">
              <a:latin typeface="ＭＳ Ｐゴシック" panose="020B0600070205080204" pitchFamily="50" charset="-128"/>
              <a:ea typeface="ＭＳ Ｐゴシック" panose="020B0600070205080204" pitchFamily="50" charset="-128"/>
            </a:rPr>
            <a:t>　分母となる歳入における経常一般財源等は、対前年度で、株式等譲渡所得割交付金が</a:t>
          </a:r>
          <a:r>
            <a:rPr kumimoji="1" lang="en-US" altLang="ja-JP" sz="950">
              <a:latin typeface="ＭＳ Ｐゴシック" panose="020B0600070205080204" pitchFamily="50" charset="-128"/>
              <a:ea typeface="ＭＳ Ｐゴシック" panose="020B0600070205080204" pitchFamily="50" charset="-128"/>
            </a:rPr>
            <a:t>14</a:t>
          </a:r>
          <a:r>
            <a:rPr kumimoji="1" lang="ja-JP" altLang="en-US" sz="950">
              <a:latin typeface="ＭＳ Ｐゴシック" panose="020B0600070205080204" pitchFamily="50" charset="-128"/>
              <a:ea typeface="ＭＳ Ｐゴシック" panose="020B0600070205080204" pitchFamily="50" charset="-128"/>
            </a:rPr>
            <a:t>百万円の減となったものの、地方税が</a:t>
          </a:r>
          <a:r>
            <a:rPr kumimoji="1" lang="en-US" altLang="ja-JP" sz="950">
              <a:latin typeface="ＭＳ Ｐゴシック" panose="020B0600070205080204" pitchFamily="50" charset="-128"/>
              <a:ea typeface="ＭＳ Ｐゴシック" panose="020B0600070205080204" pitchFamily="50" charset="-128"/>
            </a:rPr>
            <a:t>552</a:t>
          </a:r>
          <a:r>
            <a:rPr kumimoji="1" lang="ja-JP" altLang="en-US" sz="950">
              <a:latin typeface="ＭＳ Ｐゴシック" panose="020B0600070205080204" pitchFamily="50" charset="-128"/>
              <a:ea typeface="ＭＳ Ｐゴシック" panose="020B0600070205080204" pitchFamily="50" charset="-128"/>
            </a:rPr>
            <a:t>百万円の増となったことなどにより、合計で</a:t>
          </a:r>
          <a:r>
            <a:rPr kumimoji="1" lang="en-US" altLang="ja-JP" sz="950">
              <a:latin typeface="ＭＳ Ｐゴシック" panose="020B0600070205080204" pitchFamily="50" charset="-128"/>
              <a:ea typeface="ＭＳ Ｐゴシック" panose="020B0600070205080204" pitchFamily="50" charset="-128"/>
            </a:rPr>
            <a:t>597</a:t>
          </a:r>
          <a:r>
            <a:rPr kumimoji="1" lang="ja-JP" altLang="en-US" sz="950">
              <a:latin typeface="ＭＳ Ｐゴシック" panose="020B0600070205080204" pitchFamily="50" charset="-128"/>
              <a:ea typeface="ＭＳ Ｐゴシック" panose="020B0600070205080204" pitchFamily="50" charset="-128"/>
            </a:rPr>
            <a:t>百万円の増となった。一方、分子となる経常経費充当一般財源等は、対前年度で、人件費が</a:t>
          </a:r>
          <a:r>
            <a:rPr kumimoji="1" lang="en-US" altLang="ja-JP" sz="950">
              <a:latin typeface="ＭＳ Ｐゴシック" panose="020B0600070205080204" pitchFamily="50" charset="-128"/>
              <a:ea typeface="ＭＳ Ｐゴシック" panose="020B0600070205080204" pitchFamily="50" charset="-128"/>
            </a:rPr>
            <a:t>50</a:t>
          </a:r>
          <a:r>
            <a:rPr kumimoji="1" lang="ja-JP" altLang="en-US" sz="950">
              <a:latin typeface="ＭＳ Ｐゴシック" panose="020B0600070205080204" pitchFamily="50" charset="-128"/>
              <a:ea typeface="ＭＳ Ｐゴシック" panose="020B0600070205080204" pitchFamily="50" charset="-128"/>
            </a:rPr>
            <a:t>百万円の減、公債費が</a:t>
          </a:r>
          <a:r>
            <a:rPr kumimoji="1" lang="en-US" altLang="ja-JP" sz="950">
              <a:latin typeface="ＭＳ Ｐゴシック" panose="020B0600070205080204" pitchFamily="50" charset="-128"/>
              <a:ea typeface="ＭＳ Ｐゴシック" panose="020B0600070205080204" pitchFamily="50" charset="-128"/>
            </a:rPr>
            <a:t>98</a:t>
          </a:r>
          <a:r>
            <a:rPr kumimoji="1" lang="ja-JP" altLang="en-US" sz="950">
              <a:latin typeface="ＭＳ Ｐゴシック" panose="020B0600070205080204" pitchFamily="50" charset="-128"/>
              <a:ea typeface="ＭＳ Ｐゴシック" panose="020B0600070205080204" pitchFamily="50" charset="-128"/>
            </a:rPr>
            <a:t>百万円の減となったものの、物件費が</a:t>
          </a:r>
          <a:r>
            <a:rPr kumimoji="1" lang="en-US" altLang="ja-JP" sz="950">
              <a:latin typeface="ＭＳ Ｐゴシック" panose="020B0600070205080204" pitchFamily="50" charset="-128"/>
              <a:ea typeface="ＭＳ Ｐゴシック" panose="020B0600070205080204" pitchFamily="50" charset="-128"/>
            </a:rPr>
            <a:t>156</a:t>
          </a:r>
          <a:r>
            <a:rPr kumimoji="1" lang="ja-JP" altLang="en-US" sz="950">
              <a:latin typeface="ＭＳ Ｐゴシック" panose="020B0600070205080204" pitchFamily="50" charset="-128"/>
              <a:ea typeface="ＭＳ Ｐゴシック" panose="020B0600070205080204" pitchFamily="50" charset="-128"/>
            </a:rPr>
            <a:t>百万円の増、補助費等が</a:t>
          </a:r>
          <a:r>
            <a:rPr kumimoji="1" lang="en-US" altLang="ja-JP" sz="950">
              <a:latin typeface="ＭＳ Ｐゴシック" panose="020B0600070205080204" pitchFamily="50" charset="-128"/>
              <a:ea typeface="ＭＳ Ｐゴシック" panose="020B0600070205080204" pitchFamily="50" charset="-128"/>
            </a:rPr>
            <a:t>707</a:t>
          </a:r>
          <a:r>
            <a:rPr kumimoji="1" lang="ja-JP" altLang="en-US" sz="950">
              <a:latin typeface="ＭＳ Ｐゴシック" panose="020B0600070205080204" pitchFamily="50" charset="-128"/>
              <a:ea typeface="ＭＳ Ｐゴシック" panose="020B0600070205080204" pitchFamily="50" charset="-128"/>
            </a:rPr>
            <a:t>百万円の増となったことなどにより、合計で</a:t>
          </a:r>
          <a:r>
            <a:rPr kumimoji="1" lang="en-US" altLang="ja-JP" sz="950">
              <a:latin typeface="ＭＳ Ｐゴシック" panose="020B0600070205080204" pitchFamily="50" charset="-128"/>
              <a:ea typeface="ＭＳ Ｐゴシック" panose="020B0600070205080204" pitchFamily="50" charset="-128"/>
            </a:rPr>
            <a:t>714</a:t>
          </a:r>
          <a:r>
            <a:rPr kumimoji="1" lang="ja-JP" altLang="en-US" sz="950">
              <a:latin typeface="ＭＳ Ｐゴシック" panose="020B0600070205080204" pitchFamily="50" charset="-128"/>
              <a:ea typeface="ＭＳ Ｐゴシック" panose="020B0600070205080204" pitchFamily="50" charset="-128"/>
            </a:rPr>
            <a:t>百万円の増となった。</a:t>
          </a:r>
        </a:p>
        <a:p>
          <a:r>
            <a:rPr kumimoji="1" lang="ja-JP" altLang="en-US" sz="950">
              <a:latin typeface="ＭＳ Ｐゴシック" panose="020B0600070205080204" pitchFamily="50" charset="-128"/>
              <a:ea typeface="ＭＳ Ｐゴシック" panose="020B0600070205080204" pitchFamily="50" charset="-128"/>
            </a:rPr>
            <a:t>　市町合併以後、職員数の削減による人件費の抑制等を行ってきたが、今後、公共施設等の老朽化に伴う物件費の増加や高齢化に伴う扶助費の増加が見込まれており、また、近年の大型建設事業の実施により、これまで減少傾向にあった公債費が増加に転じることが予測されている。このため、第一次行政改革プランに基づき、経営的視点に立った行財政運営を行うため、行政評価・予算編成手法の見直しや公共施設の適正配置・長寿命化などにより将来的な財政負担の軽減と平準化に取り組む。</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77978</xdr:rowOff>
    </xdr:from>
    <xdr:to>
      <xdr:col>23</xdr:col>
      <xdr:colOff>133350</xdr:colOff>
      <xdr:row>64</xdr:row>
      <xdr:rowOff>150368</xdr:rowOff>
    </xdr:to>
    <xdr:cxnSp macro="">
      <xdr:nvCxnSpPr>
        <xdr:cNvPr id="130" name="直線コネクタ 129"/>
        <xdr:cNvCxnSpPr/>
      </xdr:nvCxnSpPr>
      <xdr:spPr>
        <a:xfrm>
          <a:off x="4114800" y="1105077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96791</xdr:rowOff>
    </xdr:from>
    <xdr:ext cx="762000" cy="259045"/>
    <xdr:sp macro="" textlink="">
      <xdr:nvSpPr>
        <xdr:cNvPr id="131" name="財政構造の弾力性平均値テキスト"/>
        <xdr:cNvSpPr txBox="1"/>
      </xdr:nvSpPr>
      <xdr:spPr>
        <a:xfrm>
          <a:off x="5041900" y="1089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77978</xdr:rowOff>
    </xdr:from>
    <xdr:to>
      <xdr:col>19</xdr:col>
      <xdr:colOff>133350</xdr:colOff>
      <xdr:row>64</xdr:row>
      <xdr:rowOff>126238</xdr:rowOff>
    </xdr:to>
    <xdr:cxnSp macro="">
      <xdr:nvCxnSpPr>
        <xdr:cNvPr id="133" name="直線コネクタ 132"/>
        <xdr:cNvCxnSpPr/>
      </xdr:nvCxnSpPr>
      <xdr:spPr>
        <a:xfrm flipV="1">
          <a:off x="3225800" y="1105077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35" name="テキスト ボックス 134"/>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126238</xdr:rowOff>
    </xdr:from>
    <xdr:to>
      <xdr:col>15</xdr:col>
      <xdr:colOff>82550</xdr:colOff>
      <xdr:row>64</xdr:row>
      <xdr:rowOff>164846</xdr:rowOff>
    </xdr:to>
    <xdr:cxnSp macro="">
      <xdr:nvCxnSpPr>
        <xdr:cNvPr id="136" name="直線コネクタ 135"/>
        <xdr:cNvCxnSpPr/>
      </xdr:nvCxnSpPr>
      <xdr:spPr>
        <a:xfrm flipV="1">
          <a:off x="2336800" y="1109903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164846</xdr:rowOff>
    </xdr:from>
    <xdr:to>
      <xdr:col>11</xdr:col>
      <xdr:colOff>31750</xdr:colOff>
      <xdr:row>65</xdr:row>
      <xdr:rowOff>32004</xdr:rowOff>
    </xdr:to>
    <xdr:cxnSp macro="">
      <xdr:nvCxnSpPr>
        <xdr:cNvPr id="139" name="直線コネクタ 138"/>
        <xdr:cNvCxnSpPr/>
      </xdr:nvCxnSpPr>
      <xdr:spPr>
        <a:xfrm flipV="1">
          <a:off x="1447800" y="1113764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43" name="テキスト ボックス 142"/>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99568</xdr:rowOff>
    </xdr:from>
    <xdr:to>
      <xdr:col>23</xdr:col>
      <xdr:colOff>184150</xdr:colOff>
      <xdr:row>65</xdr:row>
      <xdr:rowOff>29718</xdr:rowOff>
    </xdr:to>
    <xdr:sp macro="" textlink="">
      <xdr:nvSpPr>
        <xdr:cNvPr id="149" name="楕円 148"/>
        <xdr:cNvSpPr/>
      </xdr:nvSpPr>
      <xdr:spPr>
        <a:xfrm>
          <a:off x="49022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71645</xdr:rowOff>
    </xdr:from>
    <xdr:ext cx="762000" cy="259045"/>
    <xdr:sp macro="" textlink="">
      <xdr:nvSpPr>
        <xdr:cNvPr id="150" name="財政構造の弾力性該当値テキスト"/>
        <xdr:cNvSpPr txBox="1"/>
      </xdr:nvSpPr>
      <xdr:spPr>
        <a:xfrm>
          <a:off x="5041900" y="1104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27178</xdr:rowOff>
    </xdr:from>
    <xdr:to>
      <xdr:col>19</xdr:col>
      <xdr:colOff>184150</xdr:colOff>
      <xdr:row>64</xdr:row>
      <xdr:rowOff>128778</xdr:rowOff>
    </xdr:to>
    <xdr:sp macro="" textlink="">
      <xdr:nvSpPr>
        <xdr:cNvPr id="151" name="楕円 150"/>
        <xdr:cNvSpPr/>
      </xdr:nvSpPr>
      <xdr:spPr>
        <a:xfrm>
          <a:off x="4064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138955</xdr:rowOff>
    </xdr:from>
    <xdr:ext cx="736600" cy="259045"/>
    <xdr:sp macro="" textlink="">
      <xdr:nvSpPr>
        <xdr:cNvPr id="152" name="テキスト ボックス 151"/>
        <xdr:cNvSpPr txBox="1"/>
      </xdr:nvSpPr>
      <xdr:spPr>
        <a:xfrm>
          <a:off x="3733800" y="10768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75438</xdr:rowOff>
    </xdr:from>
    <xdr:to>
      <xdr:col>15</xdr:col>
      <xdr:colOff>133350</xdr:colOff>
      <xdr:row>65</xdr:row>
      <xdr:rowOff>5588</xdr:rowOff>
    </xdr:to>
    <xdr:sp macro="" textlink="">
      <xdr:nvSpPr>
        <xdr:cNvPr id="153" name="楕円 152"/>
        <xdr:cNvSpPr/>
      </xdr:nvSpPr>
      <xdr:spPr>
        <a:xfrm>
          <a:off x="3175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161815</xdr:rowOff>
    </xdr:from>
    <xdr:ext cx="762000" cy="259045"/>
    <xdr:sp macro="" textlink="">
      <xdr:nvSpPr>
        <xdr:cNvPr id="154" name="テキスト ボックス 153"/>
        <xdr:cNvSpPr txBox="1"/>
      </xdr:nvSpPr>
      <xdr:spPr>
        <a:xfrm>
          <a:off x="2844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114046</xdr:rowOff>
    </xdr:from>
    <xdr:to>
      <xdr:col>11</xdr:col>
      <xdr:colOff>82550</xdr:colOff>
      <xdr:row>65</xdr:row>
      <xdr:rowOff>44196</xdr:rowOff>
    </xdr:to>
    <xdr:sp macro="" textlink="">
      <xdr:nvSpPr>
        <xdr:cNvPr id="155" name="楕円 154"/>
        <xdr:cNvSpPr/>
      </xdr:nvSpPr>
      <xdr:spPr>
        <a:xfrm>
          <a:off x="2286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28973</xdr:rowOff>
    </xdr:from>
    <xdr:ext cx="762000" cy="259045"/>
    <xdr:sp macro="" textlink="">
      <xdr:nvSpPr>
        <xdr:cNvPr id="156" name="テキスト ボックス 155"/>
        <xdr:cNvSpPr txBox="1"/>
      </xdr:nvSpPr>
      <xdr:spPr>
        <a:xfrm>
          <a:off x="1955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152654</xdr:rowOff>
    </xdr:from>
    <xdr:to>
      <xdr:col>7</xdr:col>
      <xdr:colOff>31750</xdr:colOff>
      <xdr:row>65</xdr:row>
      <xdr:rowOff>82804</xdr:rowOff>
    </xdr:to>
    <xdr:sp macro="" textlink="">
      <xdr:nvSpPr>
        <xdr:cNvPr id="157" name="楕円 156"/>
        <xdr:cNvSpPr/>
      </xdr:nvSpPr>
      <xdr:spPr>
        <a:xfrm>
          <a:off x="1397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67581</xdr:rowOff>
    </xdr:from>
    <xdr:ext cx="762000" cy="259045"/>
    <xdr:sp macro="" textlink="">
      <xdr:nvSpPr>
        <xdr:cNvPr id="158" name="テキスト ボックス 157"/>
        <xdr:cNvSpPr txBox="1"/>
      </xdr:nvSpPr>
      <xdr:spPr>
        <a:xfrm>
          <a:off x="1066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人件費については、議員報酬の増などがあるものの、基本給や退職手当の減などにより、対前年度で</a:t>
          </a:r>
          <a:r>
            <a:rPr kumimoji="1" lang="en-US" altLang="ja-JP" sz="1000">
              <a:latin typeface="ＭＳ Ｐゴシック" panose="020B0600070205080204" pitchFamily="50" charset="-128"/>
              <a:ea typeface="ＭＳ Ｐゴシック" panose="020B0600070205080204" pitchFamily="50" charset="-128"/>
            </a:rPr>
            <a:t>76</a:t>
          </a:r>
          <a:r>
            <a:rPr kumimoji="1" lang="ja-JP" altLang="en-US" sz="1000">
              <a:latin typeface="ＭＳ Ｐゴシック" panose="020B0600070205080204" pitchFamily="50" charset="-128"/>
              <a:ea typeface="ＭＳ Ｐゴシック" panose="020B0600070205080204" pitchFamily="50" charset="-128"/>
            </a:rPr>
            <a:t>百万円の減となった。</a:t>
          </a:r>
        </a:p>
        <a:p>
          <a:r>
            <a:rPr kumimoji="1" lang="ja-JP" altLang="en-US" sz="1000">
              <a:latin typeface="ＭＳ Ｐゴシック" panose="020B0600070205080204" pitchFamily="50" charset="-128"/>
              <a:ea typeface="ＭＳ Ｐゴシック" panose="020B0600070205080204" pitchFamily="50" charset="-128"/>
            </a:rPr>
            <a:t>　また、物件費については、学校給食共同調理場に係る校用器具費の増や当施設の供用開始に伴う給食配送委託料の皆増などにより、対前年度で</a:t>
          </a:r>
          <a:r>
            <a:rPr kumimoji="1" lang="en-US" altLang="ja-JP" sz="1000">
              <a:latin typeface="ＭＳ Ｐゴシック" panose="020B0600070205080204" pitchFamily="50" charset="-128"/>
              <a:ea typeface="ＭＳ Ｐゴシック" panose="020B0600070205080204" pitchFamily="50" charset="-128"/>
            </a:rPr>
            <a:t>144</a:t>
          </a:r>
          <a:r>
            <a:rPr kumimoji="1" lang="ja-JP" altLang="en-US" sz="1000">
              <a:latin typeface="ＭＳ Ｐゴシック" panose="020B0600070205080204" pitchFamily="50" charset="-128"/>
              <a:ea typeface="ＭＳ Ｐゴシック" panose="020B0600070205080204" pitchFamily="50" charset="-128"/>
            </a:rPr>
            <a:t>百万円の増となった。</a:t>
          </a:r>
        </a:p>
        <a:p>
          <a:r>
            <a:rPr kumimoji="1" lang="ja-JP" altLang="en-US" sz="1000">
              <a:latin typeface="ＭＳ Ｐゴシック" panose="020B0600070205080204" pitchFamily="50" charset="-128"/>
              <a:ea typeface="ＭＳ Ｐゴシック" panose="020B0600070205080204" pitchFamily="50" charset="-128"/>
            </a:rPr>
            <a:t>　本市においては、公立保育所、市民館・文化会館、ごみ処理施設・し尿処理施設などの公共施設等を有しており、施設維持に係る物件費、維持補修費を押し上げる要因となっている。</a:t>
          </a:r>
        </a:p>
        <a:p>
          <a:r>
            <a:rPr kumimoji="1" lang="ja-JP" altLang="en-US" sz="1000">
              <a:latin typeface="ＭＳ Ｐゴシック" panose="020B0600070205080204" pitchFamily="50" charset="-128"/>
              <a:ea typeface="ＭＳ Ｐゴシック" panose="020B0600070205080204" pitchFamily="50" charset="-128"/>
            </a:rPr>
            <a:t>　事務事業の見直しに取り組むとともに、施設管理に係る現行の指定管理者制度の更なる推進に加え、業務の民間委託を含めた</a:t>
          </a:r>
          <a:r>
            <a:rPr kumimoji="1" lang="en-US" altLang="ja-JP" sz="1000">
              <a:latin typeface="ＭＳ Ｐゴシック" panose="020B0600070205080204" pitchFamily="50" charset="-128"/>
              <a:ea typeface="ＭＳ Ｐゴシック" panose="020B0600070205080204" pitchFamily="50" charset="-128"/>
            </a:rPr>
            <a:t>PPP</a:t>
          </a:r>
          <a:r>
            <a:rPr kumimoji="1" lang="ja-JP" altLang="en-US" sz="1000">
              <a:latin typeface="ＭＳ Ｐゴシック" panose="020B0600070205080204" pitchFamily="50" charset="-128"/>
              <a:ea typeface="ＭＳ Ｐゴシック" panose="020B0600070205080204" pitchFamily="50" charset="-128"/>
            </a:rPr>
            <a:t>を推進し、積極的な民間能力や資金の活用を図り、更なるコスト削減に努める。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27056</xdr:rowOff>
    </xdr:from>
    <xdr:to>
      <xdr:col>23</xdr:col>
      <xdr:colOff>133350</xdr:colOff>
      <xdr:row>81</xdr:row>
      <xdr:rowOff>49718</xdr:rowOff>
    </xdr:to>
    <xdr:cxnSp macro="">
      <xdr:nvCxnSpPr>
        <xdr:cNvPr id="191" name="直線コネクタ 190"/>
        <xdr:cNvCxnSpPr/>
      </xdr:nvCxnSpPr>
      <xdr:spPr>
        <a:xfrm>
          <a:off x="4114800" y="13914506"/>
          <a:ext cx="838200" cy="2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2" name="人件費・物件費等の状況平均値テキスト"/>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27056</xdr:rowOff>
    </xdr:from>
    <xdr:to>
      <xdr:col>19</xdr:col>
      <xdr:colOff>133350</xdr:colOff>
      <xdr:row>81</xdr:row>
      <xdr:rowOff>35771</xdr:rowOff>
    </xdr:to>
    <xdr:cxnSp macro="">
      <xdr:nvCxnSpPr>
        <xdr:cNvPr id="194" name="直線コネクタ 193"/>
        <xdr:cNvCxnSpPr/>
      </xdr:nvCxnSpPr>
      <xdr:spPr>
        <a:xfrm flipV="1">
          <a:off x="3225800" y="13914506"/>
          <a:ext cx="889000" cy="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20878</xdr:rowOff>
    </xdr:from>
    <xdr:to>
      <xdr:col>15</xdr:col>
      <xdr:colOff>82550</xdr:colOff>
      <xdr:row>81</xdr:row>
      <xdr:rowOff>35771</xdr:rowOff>
    </xdr:to>
    <xdr:cxnSp macro="">
      <xdr:nvCxnSpPr>
        <xdr:cNvPr id="197" name="直線コネクタ 196"/>
        <xdr:cNvCxnSpPr/>
      </xdr:nvCxnSpPr>
      <xdr:spPr>
        <a:xfrm>
          <a:off x="2336800" y="13908328"/>
          <a:ext cx="889000" cy="1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168672</xdr:rowOff>
    </xdr:from>
    <xdr:to>
      <xdr:col>11</xdr:col>
      <xdr:colOff>31750</xdr:colOff>
      <xdr:row>81</xdr:row>
      <xdr:rowOff>20878</xdr:rowOff>
    </xdr:to>
    <xdr:cxnSp macro="">
      <xdr:nvCxnSpPr>
        <xdr:cNvPr id="200" name="直線コネクタ 199"/>
        <xdr:cNvCxnSpPr/>
      </xdr:nvCxnSpPr>
      <xdr:spPr>
        <a:xfrm>
          <a:off x="1447800" y="13884672"/>
          <a:ext cx="889000" cy="2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2" name="テキスト ボックス 201"/>
        <xdr:cNvSpPr txBox="1"/>
      </xdr:nvSpPr>
      <xdr:spPr>
        <a:xfrm>
          <a:off x="1955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43366</xdr:rowOff>
    </xdr:from>
    <xdr:to>
      <xdr:col>7</xdr:col>
      <xdr:colOff>31750</xdr:colOff>
      <xdr:row>81</xdr:row>
      <xdr:rowOff>144966</xdr:rowOff>
    </xdr:to>
    <xdr:sp macro="" textlink="">
      <xdr:nvSpPr>
        <xdr:cNvPr id="203" name="フローチャート: 判断 202"/>
        <xdr:cNvSpPr/>
      </xdr:nvSpPr>
      <xdr:spPr>
        <a:xfrm>
          <a:off x="1397000" y="1393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129743</xdr:rowOff>
    </xdr:from>
    <xdr:ext cx="762000" cy="259045"/>
    <xdr:sp macro="" textlink="">
      <xdr:nvSpPr>
        <xdr:cNvPr id="204" name="テキスト ボックス 203"/>
        <xdr:cNvSpPr txBox="1"/>
      </xdr:nvSpPr>
      <xdr:spPr>
        <a:xfrm>
          <a:off x="1066800" y="1401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170368</xdr:rowOff>
    </xdr:from>
    <xdr:to>
      <xdr:col>23</xdr:col>
      <xdr:colOff>184150</xdr:colOff>
      <xdr:row>81</xdr:row>
      <xdr:rowOff>100518</xdr:rowOff>
    </xdr:to>
    <xdr:sp macro="" textlink="">
      <xdr:nvSpPr>
        <xdr:cNvPr id="210" name="楕円 209"/>
        <xdr:cNvSpPr/>
      </xdr:nvSpPr>
      <xdr:spPr>
        <a:xfrm>
          <a:off x="4902200" y="1388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15445</xdr:rowOff>
    </xdr:from>
    <xdr:ext cx="762000" cy="259045"/>
    <xdr:sp macro="" textlink="">
      <xdr:nvSpPr>
        <xdr:cNvPr id="211" name="人件費・物件費等の状況該当値テキスト"/>
        <xdr:cNvSpPr txBox="1"/>
      </xdr:nvSpPr>
      <xdr:spPr>
        <a:xfrm>
          <a:off x="5041900" y="1373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147706</xdr:rowOff>
    </xdr:from>
    <xdr:to>
      <xdr:col>19</xdr:col>
      <xdr:colOff>184150</xdr:colOff>
      <xdr:row>81</xdr:row>
      <xdr:rowOff>77856</xdr:rowOff>
    </xdr:to>
    <xdr:sp macro="" textlink="">
      <xdr:nvSpPr>
        <xdr:cNvPr id="212" name="楕円 211"/>
        <xdr:cNvSpPr/>
      </xdr:nvSpPr>
      <xdr:spPr>
        <a:xfrm>
          <a:off x="4064000" y="138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88033</xdr:rowOff>
    </xdr:from>
    <xdr:ext cx="736600" cy="259045"/>
    <xdr:sp macro="" textlink="">
      <xdr:nvSpPr>
        <xdr:cNvPr id="213" name="テキスト ボックス 212"/>
        <xdr:cNvSpPr txBox="1"/>
      </xdr:nvSpPr>
      <xdr:spPr>
        <a:xfrm>
          <a:off x="3733800" y="13632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156421</xdr:rowOff>
    </xdr:from>
    <xdr:to>
      <xdr:col>15</xdr:col>
      <xdr:colOff>133350</xdr:colOff>
      <xdr:row>81</xdr:row>
      <xdr:rowOff>86571</xdr:rowOff>
    </xdr:to>
    <xdr:sp macro="" textlink="">
      <xdr:nvSpPr>
        <xdr:cNvPr id="214" name="楕円 213"/>
        <xdr:cNvSpPr/>
      </xdr:nvSpPr>
      <xdr:spPr>
        <a:xfrm>
          <a:off x="3175000" y="138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96748</xdr:rowOff>
    </xdr:from>
    <xdr:ext cx="762000" cy="259045"/>
    <xdr:sp macro="" textlink="">
      <xdr:nvSpPr>
        <xdr:cNvPr id="215" name="テキスト ボックス 214"/>
        <xdr:cNvSpPr txBox="1"/>
      </xdr:nvSpPr>
      <xdr:spPr>
        <a:xfrm>
          <a:off x="2844800" y="1364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141528</xdr:rowOff>
    </xdr:from>
    <xdr:to>
      <xdr:col>11</xdr:col>
      <xdr:colOff>82550</xdr:colOff>
      <xdr:row>81</xdr:row>
      <xdr:rowOff>71678</xdr:rowOff>
    </xdr:to>
    <xdr:sp macro="" textlink="">
      <xdr:nvSpPr>
        <xdr:cNvPr id="216" name="楕円 215"/>
        <xdr:cNvSpPr/>
      </xdr:nvSpPr>
      <xdr:spPr>
        <a:xfrm>
          <a:off x="2286000" y="1385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81855</xdr:rowOff>
    </xdr:from>
    <xdr:ext cx="762000" cy="259045"/>
    <xdr:sp macro="" textlink="">
      <xdr:nvSpPr>
        <xdr:cNvPr id="217" name="テキスト ボックス 216"/>
        <xdr:cNvSpPr txBox="1"/>
      </xdr:nvSpPr>
      <xdr:spPr>
        <a:xfrm>
          <a:off x="1955800" y="1362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117872</xdr:rowOff>
    </xdr:from>
    <xdr:to>
      <xdr:col>7</xdr:col>
      <xdr:colOff>31750</xdr:colOff>
      <xdr:row>81</xdr:row>
      <xdr:rowOff>48022</xdr:rowOff>
    </xdr:to>
    <xdr:sp macro="" textlink="">
      <xdr:nvSpPr>
        <xdr:cNvPr id="218" name="楕円 217"/>
        <xdr:cNvSpPr/>
      </xdr:nvSpPr>
      <xdr:spPr>
        <a:xfrm>
          <a:off x="1397000" y="1383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58199</xdr:rowOff>
    </xdr:from>
    <xdr:ext cx="762000" cy="259045"/>
    <xdr:sp macro="" textlink="">
      <xdr:nvSpPr>
        <xdr:cNvPr id="219" name="テキスト ボックス 218"/>
        <xdr:cNvSpPr txBox="1"/>
      </xdr:nvSpPr>
      <xdr:spPr>
        <a:xfrm>
          <a:off x="1066800" y="1360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給与については、平成</a:t>
          </a:r>
          <a:r>
            <a:rPr kumimoji="1" lang="en-US" altLang="ja-JP" sz="1000">
              <a:latin typeface="ＭＳ Ｐゴシック" panose="020B0600070205080204" pitchFamily="50" charset="-128"/>
              <a:ea typeface="ＭＳ Ｐゴシック" panose="020B0600070205080204" pitchFamily="50" charset="-128"/>
            </a:rPr>
            <a:t>18</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月</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日から独自給料カットを行ってきたが、平成</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月</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日をもって給料カットを廃止したため、それ以降はラスパイレス指数が</a:t>
          </a:r>
          <a:r>
            <a:rPr kumimoji="1" lang="en-US" altLang="ja-JP" sz="1000">
              <a:latin typeface="ＭＳ Ｐゴシック" panose="020B0600070205080204" pitchFamily="50" charset="-128"/>
              <a:ea typeface="ＭＳ Ｐゴシック" panose="020B0600070205080204" pitchFamily="50" charset="-128"/>
            </a:rPr>
            <a:t>100</a:t>
          </a:r>
          <a:r>
            <a:rPr kumimoji="1" lang="ja-JP" altLang="en-US" sz="1000">
              <a:latin typeface="ＭＳ Ｐゴシック" panose="020B0600070205080204" pitchFamily="50" charset="-128"/>
              <a:ea typeface="ＭＳ Ｐゴシック" panose="020B0600070205080204" pitchFamily="50" charset="-128"/>
            </a:rPr>
            <a:t>を超えている状況であり、平成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年度においても前年度と同数の</a:t>
          </a:r>
          <a:r>
            <a:rPr kumimoji="1" lang="en-US" altLang="ja-JP" sz="1000">
              <a:latin typeface="ＭＳ Ｐゴシック" panose="020B0600070205080204" pitchFamily="50" charset="-128"/>
              <a:ea typeface="ＭＳ Ｐゴシック" panose="020B0600070205080204" pitchFamily="50" charset="-128"/>
            </a:rPr>
            <a:t>100.5</a:t>
          </a:r>
          <a:r>
            <a:rPr kumimoji="1" lang="ja-JP" altLang="en-US" sz="1000">
              <a:latin typeface="ＭＳ Ｐゴシック" panose="020B0600070205080204" pitchFamily="50" charset="-128"/>
              <a:ea typeface="ＭＳ Ｐゴシック" panose="020B0600070205080204" pitchFamily="50" charset="-128"/>
            </a:rPr>
            <a:t>となった。</a:t>
          </a:r>
        </a:p>
        <a:p>
          <a:r>
            <a:rPr kumimoji="1" lang="ja-JP" altLang="en-US" sz="1000">
              <a:latin typeface="ＭＳ Ｐゴシック" panose="020B0600070205080204" pitchFamily="50" charset="-128"/>
              <a:ea typeface="ＭＳ Ｐゴシック" panose="020B0600070205080204" pitchFamily="50" charset="-128"/>
            </a:rPr>
            <a:t>　類似団体、全国平均と比較しても、高い指数となっているため、給料構造等の見直しなどにより給与水準の適正化に努める。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118836</xdr:rowOff>
    </xdr:from>
    <xdr:to>
      <xdr:col>81</xdr:col>
      <xdr:colOff>44450</xdr:colOff>
      <xdr:row>86</xdr:row>
      <xdr:rowOff>118836</xdr:rowOff>
    </xdr:to>
    <xdr:cxnSp macro="">
      <xdr:nvCxnSpPr>
        <xdr:cNvPr id="255" name="直線コネクタ 254"/>
        <xdr:cNvCxnSpPr/>
      </xdr:nvCxnSpPr>
      <xdr:spPr>
        <a:xfrm>
          <a:off x="16179800" y="148635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118836</xdr:rowOff>
    </xdr:from>
    <xdr:to>
      <xdr:col>77</xdr:col>
      <xdr:colOff>44450</xdr:colOff>
      <xdr:row>86</xdr:row>
      <xdr:rowOff>153307</xdr:rowOff>
    </xdr:to>
    <xdr:cxnSp macro="">
      <xdr:nvCxnSpPr>
        <xdr:cNvPr id="258" name="直線コネクタ 257"/>
        <xdr:cNvCxnSpPr/>
      </xdr:nvCxnSpPr>
      <xdr:spPr>
        <a:xfrm flipV="1">
          <a:off x="15290800" y="148635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86</xdr:row>
      <xdr:rowOff>153307</xdr:rowOff>
    </xdr:to>
    <xdr:cxnSp macro="">
      <xdr:nvCxnSpPr>
        <xdr:cNvPr id="261" name="直線コネクタ 260"/>
        <xdr:cNvCxnSpPr/>
      </xdr:nvCxnSpPr>
      <xdr:spPr>
        <a:xfrm>
          <a:off x="14401800" y="148807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87</xdr:row>
      <xdr:rowOff>33564</xdr:rowOff>
    </xdr:to>
    <xdr:cxnSp macro="">
      <xdr:nvCxnSpPr>
        <xdr:cNvPr id="264" name="直線コネクタ 263"/>
        <xdr:cNvCxnSpPr/>
      </xdr:nvCxnSpPr>
      <xdr:spPr>
        <a:xfrm flipV="1">
          <a:off x="13512800" y="148807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7" name="フローチャート: 判断 266"/>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68" name="テキスト ボックス 267"/>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74" name="楕円 273"/>
        <xdr:cNvSpPr/>
      </xdr:nvSpPr>
      <xdr:spPr>
        <a:xfrm>
          <a:off x="169672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40113</xdr:rowOff>
    </xdr:from>
    <xdr:ext cx="762000" cy="259045"/>
    <xdr:sp macro="" textlink="">
      <xdr:nvSpPr>
        <xdr:cNvPr id="275" name="給与水準   （国との比較）該当値テキスト"/>
        <xdr:cNvSpPr txBox="1"/>
      </xdr:nvSpPr>
      <xdr:spPr>
        <a:xfrm>
          <a:off x="17106900" y="1478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68036</xdr:rowOff>
    </xdr:from>
    <xdr:to>
      <xdr:col>77</xdr:col>
      <xdr:colOff>95250</xdr:colOff>
      <xdr:row>86</xdr:row>
      <xdr:rowOff>169636</xdr:rowOff>
    </xdr:to>
    <xdr:sp macro="" textlink="">
      <xdr:nvSpPr>
        <xdr:cNvPr id="276" name="楕円 275"/>
        <xdr:cNvSpPr/>
      </xdr:nvSpPr>
      <xdr:spPr>
        <a:xfrm>
          <a:off x="16129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77" name="テキスト ボックス 276"/>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102507</xdr:rowOff>
    </xdr:from>
    <xdr:to>
      <xdr:col>73</xdr:col>
      <xdr:colOff>44450</xdr:colOff>
      <xdr:row>87</xdr:row>
      <xdr:rowOff>32657</xdr:rowOff>
    </xdr:to>
    <xdr:sp macro="" textlink="">
      <xdr:nvSpPr>
        <xdr:cNvPr id="278" name="楕円 277"/>
        <xdr:cNvSpPr/>
      </xdr:nvSpPr>
      <xdr:spPr>
        <a:xfrm>
          <a:off x="15240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79" name="テキスト ボックス 278"/>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0" name="楕円 279"/>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1" name="テキスト ボックス 280"/>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2" name="楕円 281"/>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3" name="テキスト ボックス 282"/>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職員数（公営企業会計部門職員を含む）は、平成</a:t>
          </a:r>
          <a:r>
            <a:rPr kumimoji="1" lang="en-US" altLang="ja-JP" sz="1000">
              <a:latin typeface="ＭＳ Ｐゴシック" panose="020B0600070205080204" pitchFamily="50" charset="-128"/>
              <a:ea typeface="ＭＳ Ｐゴシック" panose="020B0600070205080204" pitchFamily="50" charset="-128"/>
            </a:rPr>
            <a:t>31</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月</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日現在</a:t>
          </a:r>
          <a:r>
            <a:rPr kumimoji="1" lang="en-US" altLang="ja-JP" sz="1000">
              <a:latin typeface="ＭＳ Ｐゴシック" panose="020B0600070205080204" pitchFamily="50" charset="-128"/>
              <a:ea typeface="ＭＳ Ｐゴシック" panose="020B0600070205080204" pitchFamily="50" charset="-128"/>
            </a:rPr>
            <a:t>742</a:t>
          </a:r>
          <a:r>
            <a:rPr kumimoji="1" lang="ja-JP" altLang="en-US" sz="1000">
              <a:latin typeface="ＭＳ Ｐゴシック" panose="020B0600070205080204" pitchFamily="50" charset="-128"/>
              <a:ea typeface="ＭＳ Ｐゴシック" panose="020B0600070205080204" pitchFamily="50" charset="-128"/>
            </a:rPr>
            <a:t>人であり、合併直後の平成</a:t>
          </a:r>
          <a:r>
            <a:rPr kumimoji="1" lang="en-US" altLang="ja-JP" sz="1000">
              <a:latin typeface="ＭＳ Ｐゴシック" panose="020B0600070205080204" pitchFamily="50" charset="-128"/>
              <a:ea typeface="ＭＳ Ｐゴシック" panose="020B0600070205080204" pitchFamily="50" charset="-128"/>
            </a:rPr>
            <a:t>17</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月</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日時点の</a:t>
          </a:r>
          <a:r>
            <a:rPr kumimoji="1" lang="en-US" altLang="ja-JP" sz="1000">
              <a:latin typeface="ＭＳ Ｐゴシック" panose="020B0600070205080204" pitchFamily="50" charset="-128"/>
              <a:ea typeface="ＭＳ Ｐゴシック" panose="020B0600070205080204" pitchFamily="50" charset="-128"/>
            </a:rPr>
            <a:t>1,092</a:t>
          </a:r>
          <a:r>
            <a:rPr kumimoji="1" lang="ja-JP" altLang="en-US" sz="1000">
              <a:latin typeface="ＭＳ Ｐゴシック" panose="020B0600070205080204" pitchFamily="50" charset="-128"/>
              <a:ea typeface="ＭＳ Ｐゴシック" panose="020B0600070205080204" pitchFamily="50" charset="-128"/>
            </a:rPr>
            <a:t>人から</a:t>
          </a:r>
          <a:r>
            <a:rPr kumimoji="1" lang="en-US" altLang="ja-JP" sz="1000">
              <a:latin typeface="ＭＳ Ｐゴシック" panose="020B0600070205080204" pitchFamily="50" charset="-128"/>
              <a:ea typeface="ＭＳ Ｐゴシック" panose="020B0600070205080204" pitchFamily="50" charset="-128"/>
            </a:rPr>
            <a:t>350</a:t>
          </a:r>
          <a:r>
            <a:rPr kumimoji="1" lang="ja-JP" altLang="en-US" sz="1000">
              <a:latin typeface="ＭＳ Ｐゴシック" panose="020B0600070205080204" pitchFamily="50" charset="-128"/>
              <a:ea typeface="ＭＳ Ｐゴシック" panose="020B0600070205080204" pitchFamily="50" charset="-128"/>
            </a:rPr>
            <a:t>人の減となっている。</a:t>
          </a:r>
        </a:p>
        <a:p>
          <a:r>
            <a:rPr kumimoji="1" lang="ja-JP" altLang="en-US" sz="1000">
              <a:latin typeface="ＭＳ Ｐゴシック" panose="020B0600070205080204" pitchFamily="50" charset="-128"/>
              <a:ea typeface="ＭＳ Ｐゴシック" panose="020B0600070205080204" pitchFamily="50" charset="-128"/>
            </a:rPr>
            <a:t>　人口千人当たり職員数は、類似団体との比較において、</a:t>
          </a:r>
          <a:r>
            <a:rPr kumimoji="1" lang="en-US" altLang="ja-JP" sz="1000">
              <a:latin typeface="ＭＳ Ｐゴシック" panose="020B0600070205080204" pitchFamily="50" charset="-128"/>
              <a:ea typeface="ＭＳ Ｐゴシック" panose="020B0600070205080204" pitchFamily="50" charset="-128"/>
            </a:rPr>
            <a:t>0.45</a:t>
          </a:r>
          <a:r>
            <a:rPr kumimoji="1" lang="ja-JP" altLang="en-US" sz="1000">
              <a:latin typeface="ＭＳ Ｐゴシック" panose="020B0600070205080204" pitchFamily="50" charset="-128"/>
              <a:ea typeface="ＭＳ Ｐゴシック" panose="020B0600070205080204" pitchFamily="50" charset="-128"/>
            </a:rPr>
            <a:t>ポイント下回っているが、直営の公共施設等が多いため、施設の運営に相応の職員数を要している。</a:t>
          </a:r>
        </a:p>
        <a:p>
          <a:r>
            <a:rPr kumimoji="1" lang="ja-JP" altLang="en-US" sz="1000">
              <a:latin typeface="ＭＳ Ｐゴシック" panose="020B0600070205080204" pitchFamily="50" charset="-128"/>
              <a:ea typeface="ＭＳ Ｐゴシック" panose="020B0600070205080204" pitchFamily="50" charset="-128"/>
            </a:rPr>
            <a:t>　今後、公共施設の統廃合や組織・機構の見直し、業務の民間委託等を検討するとともに、令和２年度から導入される会計年度任用職員制度を含めた総合的な職員配置についても検討し、行政ニーズや業務量に応じた職員の適正配置を行う。</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97261</xdr:rowOff>
    </xdr:from>
    <xdr:to>
      <xdr:col>81</xdr:col>
      <xdr:colOff>44450</xdr:colOff>
      <xdr:row>61</xdr:row>
      <xdr:rowOff>109326</xdr:rowOff>
    </xdr:to>
    <xdr:cxnSp macro="">
      <xdr:nvCxnSpPr>
        <xdr:cNvPr id="318" name="直線コネクタ 317"/>
        <xdr:cNvCxnSpPr/>
      </xdr:nvCxnSpPr>
      <xdr:spPr>
        <a:xfrm>
          <a:off x="16179800" y="1055571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87206</xdr:rowOff>
    </xdr:from>
    <xdr:to>
      <xdr:col>77</xdr:col>
      <xdr:colOff>44450</xdr:colOff>
      <xdr:row>61</xdr:row>
      <xdr:rowOff>97261</xdr:rowOff>
    </xdr:to>
    <xdr:cxnSp macro="">
      <xdr:nvCxnSpPr>
        <xdr:cNvPr id="321" name="直線コネクタ 320"/>
        <xdr:cNvCxnSpPr/>
      </xdr:nvCxnSpPr>
      <xdr:spPr>
        <a:xfrm>
          <a:off x="15290800" y="10545656"/>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69109</xdr:rowOff>
    </xdr:from>
    <xdr:to>
      <xdr:col>72</xdr:col>
      <xdr:colOff>203200</xdr:colOff>
      <xdr:row>61</xdr:row>
      <xdr:rowOff>87206</xdr:rowOff>
    </xdr:to>
    <xdr:cxnSp macro="">
      <xdr:nvCxnSpPr>
        <xdr:cNvPr id="324" name="直線コネクタ 323"/>
        <xdr:cNvCxnSpPr/>
      </xdr:nvCxnSpPr>
      <xdr:spPr>
        <a:xfrm>
          <a:off x="14401800" y="10527559"/>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6" name="テキスト ボックス 325"/>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61066</xdr:rowOff>
    </xdr:from>
    <xdr:to>
      <xdr:col>68</xdr:col>
      <xdr:colOff>152400</xdr:colOff>
      <xdr:row>61</xdr:row>
      <xdr:rowOff>69109</xdr:rowOff>
    </xdr:to>
    <xdr:cxnSp macro="">
      <xdr:nvCxnSpPr>
        <xdr:cNvPr id="327" name="直線コネクタ 326"/>
        <xdr:cNvCxnSpPr/>
      </xdr:nvCxnSpPr>
      <xdr:spPr>
        <a:xfrm>
          <a:off x="13512800" y="1051951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29" name="テキスト ボックス 328"/>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76623</xdr:rowOff>
    </xdr:from>
    <xdr:to>
      <xdr:col>64</xdr:col>
      <xdr:colOff>152400</xdr:colOff>
      <xdr:row>62</xdr:row>
      <xdr:rowOff>6773</xdr:rowOff>
    </xdr:to>
    <xdr:sp macro="" textlink="">
      <xdr:nvSpPr>
        <xdr:cNvPr id="330" name="フローチャート: 判断 329"/>
        <xdr:cNvSpPr/>
      </xdr:nvSpPr>
      <xdr:spPr>
        <a:xfrm>
          <a:off x="13462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163000</xdr:rowOff>
    </xdr:from>
    <xdr:ext cx="762000" cy="259045"/>
    <xdr:sp macro="" textlink="">
      <xdr:nvSpPr>
        <xdr:cNvPr id="331" name="テキスト ボックス 330"/>
        <xdr:cNvSpPr txBox="1"/>
      </xdr:nvSpPr>
      <xdr:spPr>
        <a:xfrm>
          <a:off x="13131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58526</xdr:rowOff>
    </xdr:from>
    <xdr:to>
      <xdr:col>81</xdr:col>
      <xdr:colOff>95250</xdr:colOff>
      <xdr:row>61</xdr:row>
      <xdr:rowOff>160126</xdr:rowOff>
    </xdr:to>
    <xdr:sp macro="" textlink="">
      <xdr:nvSpPr>
        <xdr:cNvPr id="337" name="楕円 336"/>
        <xdr:cNvSpPr/>
      </xdr:nvSpPr>
      <xdr:spPr>
        <a:xfrm>
          <a:off x="169672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75053</xdr:rowOff>
    </xdr:from>
    <xdr:ext cx="762000" cy="259045"/>
    <xdr:sp macro="" textlink="">
      <xdr:nvSpPr>
        <xdr:cNvPr id="338" name="定員管理の状況該当値テキスト"/>
        <xdr:cNvSpPr txBox="1"/>
      </xdr:nvSpPr>
      <xdr:spPr>
        <a:xfrm>
          <a:off x="17106900" y="1036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46461</xdr:rowOff>
    </xdr:from>
    <xdr:to>
      <xdr:col>77</xdr:col>
      <xdr:colOff>95250</xdr:colOff>
      <xdr:row>61</xdr:row>
      <xdr:rowOff>148061</xdr:rowOff>
    </xdr:to>
    <xdr:sp macro="" textlink="">
      <xdr:nvSpPr>
        <xdr:cNvPr id="339" name="楕円 338"/>
        <xdr:cNvSpPr/>
      </xdr:nvSpPr>
      <xdr:spPr>
        <a:xfrm>
          <a:off x="16129000" y="105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158238</xdr:rowOff>
    </xdr:from>
    <xdr:ext cx="736600" cy="259045"/>
    <xdr:sp macro="" textlink="">
      <xdr:nvSpPr>
        <xdr:cNvPr id="340" name="テキスト ボックス 339"/>
        <xdr:cNvSpPr txBox="1"/>
      </xdr:nvSpPr>
      <xdr:spPr>
        <a:xfrm>
          <a:off x="15798800" y="1027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36406</xdr:rowOff>
    </xdr:from>
    <xdr:to>
      <xdr:col>73</xdr:col>
      <xdr:colOff>44450</xdr:colOff>
      <xdr:row>61</xdr:row>
      <xdr:rowOff>138006</xdr:rowOff>
    </xdr:to>
    <xdr:sp macro="" textlink="">
      <xdr:nvSpPr>
        <xdr:cNvPr id="341" name="楕円 340"/>
        <xdr:cNvSpPr/>
      </xdr:nvSpPr>
      <xdr:spPr>
        <a:xfrm>
          <a:off x="15240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148183</xdr:rowOff>
    </xdr:from>
    <xdr:ext cx="762000" cy="259045"/>
    <xdr:sp macro="" textlink="">
      <xdr:nvSpPr>
        <xdr:cNvPr id="342" name="テキスト ボックス 341"/>
        <xdr:cNvSpPr txBox="1"/>
      </xdr:nvSpPr>
      <xdr:spPr>
        <a:xfrm>
          <a:off x="14909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18309</xdr:rowOff>
    </xdr:from>
    <xdr:to>
      <xdr:col>68</xdr:col>
      <xdr:colOff>203200</xdr:colOff>
      <xdr:row>61</xdr:row>
      <xdr:rowOff>119909</xdr:rowOff>
    </xdr:to>
    <xdr:sp macro="" textlink="">
      <xdr:nvSpPr>
        <xdr:cNvPr id="343" name="楕円 342"/>
        <xdr:cNvSpPr/>
      </xdr:nvSpPr>
      <xdr:spPr>
        <a:xfrm>
          <a:off x="14351000" y="104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130086</xdr:rowOff>
    </xdr:from>
    <xdr:ext cx="762000" cy="259045"/>
    <xdr:sp macro="" textlink="">
      <xdr:nvSpPr>
        <xdr:cNvPr id="344" name="テキスト ボックス 343"/>
        <xdr:cNvSpPr txBox="1"/>
      </xdr:nvSpPr>
      <xdr:spPr>
        <a:xfrm>
          <a:off x="14020800" y="1024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10266</xdr:rowOff>
    </xdr:from>
    <xdr:to>
      <xdr:col>64</xdr:col>
      <xdr:colOff>152400</xdr:colOff>
      <xdr:row>61</xdr:row>
      <xdr:rowOff>111866</xdr:rowOff>
    </xdr:to>
    <xdr:sp macro="" textlink="">
      <xdr:nvSpPr>
        <xdr:cNvPr id="345" name="楕円 344"/>
        <xdr:cNvSpPr/>
      </xdr:nvSpPr>
      <xdr:spPr>
        <a:xfrm>
          <a:off x="13462000" y="1046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122043</xdr:rowOff>
    </xdr:from>
    <xdr:ext cx="762000" cy="259045"/>
    <xdr:sp macro="" textlink="">
      <xdr:nvSpPr>
        <xdr:cNvPr id="346" name="テキスト ボックス 345"/>
        <xdr:cNvSpPr txBox="1"/>
      </xdr:nvSpPr>
      <xdr:spPr>
        <a:xfrm>
          <a:off x="13131800" y="1023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実質公債費比率は、前年度から</a:t>
          </a:r>
          <a:r>
            <a:rPr kumimoji="1" lang="en-US" altLang="ja-JP" sz="1000">
              <a:latin typeface="ＭＳ Ｐゴシック" panose="020B0600070205080204" pitchFamily="50" charset="-128"/>
              <a:ea typeface="ＭＳ Ｐゴシック" panose="020B0600070205080204" pitchFamily="50" charset="-128"/>
            </a:rPr>
            <a:t>0.9</a:t>
          </a:r>
          <a:r>
            <a:rPr kumimoji="1" lang="ja-JP" altLang="en-US" sz="1000">
              <a:latin typeface="ＭＳ Ｐゴシック" panose="020B0600070205080204" pitchFamily="50" charset="-128"/>
              <a:ea typeface="ＭＳ Ｐゴシック" panose="020B0600070205080204" pitchFamily="50" charset="-128"/>
            </a:rPr>
            <a:t>ポイント低下し</a:t>
          </a:r>
          <a:r>
            <a:rPr kumimoji="1" lang="en-US" altLang="ja-JP" sz="1000">
              <a:latin typeface="ＭＳ Ｐゴシック" panose="020B0600070205080204" pitchFamily="50" charset="-128"/>
              <a:ea typeface="ＭＳ Ｐゴシック" panose="020B0600070205080204" pitchFamily="50" charset="-128"/>
            </a:rPr>
            <a:t>8.9</a:t>
          </a:r>
          <a:r>
            <a:rPr kumimoji="1" lang="ja-JP" altLang="en-US" sz="1000">
              <a:latin typeface="ＭＳ Ｐゴシック" panose="020B0600070205080204" pitchFamily="50" charset="-128"/>
              <a:ea typeface="ＭＳ Ｐゴシック" panose="020B0600070205080204" pitchFamily="50" charset="-128"/>
            </a:rPr>
            <a:t>％となった。数値は改善傾向にあるものの、類似団体や県内他市との比較においては、依然として高い水準となっている。</a:t>
          </a:r>
        </a:p>
        <a:p>
          <a:r>
            <a:rPr kumimoji="1" lang="ja-JP" altLang="en-US" sz="1000">
              <a:latin typeface="ＭＳ Ｐゴシック" panose="020B0600070205080204" pitchFamily="50" charset="-128"/>
              <a:ea typeface="ＭＳ Ｐゴシック" panose="020B0600070205080204" pitchFamily="50" charset="-128"/>
            </a:rPr>
            <a:t>　これは、元利償還金、公営企業に要する経費の財源とする地方債の償還の財源に充てたと認められる繰入金や公債費に準ずる債務負担行為に係るものが多額であることが主な要因である。</a:t>
          </a:r>
        </a:p>
        <a:p>
          <a:r>
            <a:rPr kumimoji="1" lang="ja-JP" altLang="en-US" sz="1000">
              <a:latin typeface="ＭＳ Ｐゴシック" panose="020B0600070205080204" pitchFamily="50" charset="-128"/>
              <a:ea typeface="ＭＳ Ｐゴシック" panose="020B0600070205080204" pitchFamily="50" charset="-128"/>
            </a:rPr>
            <a:t>　近年の普通建設事業の実施状況から、将来的な公債費の増加に伴う実質公債費比率の悪化が見込まれている。このため、今後の地方債発行については、交付税算入率を勘案するとともに、一般会計だけでなく、特別会計においても地方債発行の抑制に努め、公債費負担の適正化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114119</xdr:rowOff>
    </xdr:to>
    <xdr:cxnSp macro="">
      <xdr:nvCxnSpPr>
        <xdr:cNvPr id="381" name="直線コネクタ 380"/>
        <xdr:cNvCxnSpPr/>
      </xdr:nvCxnSpPr>
      <xdr:spPr>
        <a:xfrm flipV="1">
          <a:off x="16179800" y="7081520"/>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51361</xdr:rowOff>
    </xdr:from>
    <xdr:ext cx="762000" cy="259045"/>
    <xdr:sp macro="" textlink="">
      <xdr:nvSpPr>
        <xdr:cNvPr id="382" name="公債費負担の状況平均値テキスト"/>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114119</xdr:rowOff>
    </xdr:from>
    <xdr:to>
      <xdr:col>77</xdr:col>
      <xdr:colOff>44450</xdr:colOff>
      <xdr:row>41</xdr:row>
      <xdr:rowOff>134801</xdr:rowOff>
    </xdr:to>
    <xdr:cxnSp macro="">
      <xdr:nvCxnSpPr>
        <xdr:cNvPr id="384" name="直線コネクタ 383"/>
        <xdr:cNvCxnSpPr/>
      </xdr:nvCxnSpPr>
      <xdr:spPr>
        <a:xfrm flipV="1">
          <a:off x="15290800" y="714356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167294</xdr:rowOff>
    </xdr:from>
    <xdr:ext cx="736600" cy="259045"/>
    <xdr:sp macro="" textlink="">
      <xdr:nvSpPr>
        <xdr:cNvPr id="386" name="テキスト ボックス 385"/>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134801</xdr:rowOff>
    </xdr:from>
    <xdr:to>
      <xdr:col>72</xdr:col>
      <xdr:colOff>203200</xdr:colOff>
      <xdr:row>42</xdr:row>
      <xdr:rowOff>66766</xdr:rowOff>
    </xdr:to>
    <xdr:cxnSp macro="">
      <xdr:nvCxnSpPr>
        <xdr:cNvPr id="387" name="直線コネクタ 386"/>
        <xdr:cNvCxnSpPr/>
      </xdr:nvCxnSpPr>
      <xdr:spPr>
        <a:xfrm flipV="1">
          <a:off x="14401800" y="716425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66766</xdr:rowOff>
    </xdr:from>
    <xdr:to>
      <xdr:col>68</xdr:col>
      <xdr:colOff>152400</xdr:colOff>
      <xdr:row>42</xdr:row>
      <xdr:rowOff>149497</xdr:rowOff>
    </xdr:to>
    <xdr:cxnSp macro="">
      <xdr:nvCxnSpPr>
        <xdr:cNvPr id="390" name="直線コネクタ 389"/>
        <xdr:cNvCxnSpPr/>
      </xdr:nvCxnSpPr>
      <xdr:spPr>
        <a:xfrm flipV="1">
          <a:off x="13512800" y="7267666"/>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37210</xdr:rowOff>
    </xdr:from>
    <xdr:ext cx="762000" cy="259045"/>
    <xdr:sp macro="" textlink="">
      <xdr:nvSpPr>
        <xdr:cNvPr id="392" name="テキスト ボックス 391"/>
        <xdr:cNvSpPr txBox="1"/>
      </xdr:nvSpPr>
      <xdr:spPr>
        <a:xfrm>
          <a:off x="14020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35741</xdr:rowOff>
    </xdr:from>
    <xdr:to>
      <xdr:col>64</xdr:col>
      <xdr:colOff>152400</xdr:colOff>
      <xdr:row>41</xdr:row>
      <xdr:rowOff>137341</xdr:rowOff>
    </xdr:to>
    <xdr:sp macro="" textlink="">
      <xdr:nvSpPr>
        <xdr:cNvPr id="393" name="フローチャート: 判断 392"/>
        <xdr:cNvSpPr/>
      </xdr:nvSpPr>
      <xdr:spPr>
        <a:xfrm>
          <a:off x="13462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147518</xdr:rowOff>
    </xdr:from>
    <xdr:ext cx="762000" cy="259045"/>
    <xdr:sp macro="" textlink="">
      <xdr:nvSpPr>
        <xdr:cNvPr id="394" name="テキスト ボックス 393"/>
        <xdr:cNvSpPr txBox="1"/>
      </xdr:nvSpPr>
      <xdr:spPr>
        <a:xfrm>
          <a:off x="13131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400" name="楕円 399"/>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144797</xdr:rowOff>
    </xdr:from>
    <xdr:ext cx="762000" cy="259045"/>
    <xdr:sp macro="" textlink="">
      <xdr:nvSpPr>
        <xdr:cNvPr id="401"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63319</xdr:rowOff>
    </xdr:from>
    <xdr:to>
      <xdr:col>77</xdr:col>
      <xdr:colOff>95250</xdr:colOff>
      <xdr:row>41</xdr:row>
      <xdr:rowOff>164919</xdr:rowOff>
    </xdr:to>
    <xdr:sp macro="" textlink="">
      <xdr:nvSpPr>
        <xdr:cNvPr id="402" name="楕円 401"/>
        <xdr:cNvSpPr/>
      </xdr:nvSpPr>
      <xdr:spPr>
        <a:xfrm>
          <a:off x="16129000" y="709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149696</xdr:rowOff>
    </xdr:from>
    <xdr:ext cx="736600" cy="259045"/>
    <xdr:sp macro="" textlink="">
      <xdr:nvSpPr>
        <xdr:cNvPr id="403" name="テキスト ボックス 402"/>
        <xdr:cNvSpPr txBox="1"/>
      </xdr:nvSpPr>
      <xdr:spPr>
        <a:xfrm>
          <a:off x="15798800" y="717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84001</xdr:rowOff>
    </xdr:from>
    <xdr:to>
      <xdr:col>73</xdr:col>
      <xdr:colOff>44450</xdr:colOff>
      <xdr:row>42</xdr:row>
      <xdr:rowOff>14151</xdr:rowOff>
    </xdr:to>
    <xdr:sp macro="" textlink="">
      <xdr:nvSpPr>
        <xdr:cNvPr id="404" name="楕円 403"/>
        <xdr:cNvSpPr/>
      </xdr:nvSpPr>
      <xdr:spPr>
        <a:xfrm>
          <a:off x="15240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170378</xdr:rowOff>
    </xdr:from>
    <xdr:ext cx="762000" cy="259045"/>
    <xdr:sp macro="" textlink="">
      <xdr:nvSpPr>
        <xdr:cNvPr id="405" name="テキスト ボックス 404"/>
        <xdr:cNvSpPr txBox="1"/>
      </xdr:nvSpPr>
      <xdr:spPr>
        <a:xfrm>
          <a:off x="14909800" y="719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15966</xdr:rowOff>
    </xdr:from>
    <xdr:to>
      <xdr:col>68</xdr:col>
      <xdr:colOff>203200</xdr:colOff>
      <xdr:row>42</xdr:row>
      <xdr:rowOff>117566</xdr:rowOff>
    </xdr:to>
    <xdr:sp macro="" textlink="">
      <xdr:nvSpPr>
        <xdr:cNvPr id="406" name="楕円 405"/>
        <xdr:cNvSpPr/>
      </xdr:nvSpPr>
      <xdr:spPr>
        <a:xfrm>
          <a:off x="14351000" y="72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102343</xdr:rowOff>
    </xdr:from>
    <xdr:ext cx="762000" cy="259045"/>
    <xdr:sp macro="" textlink="">
      <xdr:nvSpPr>
        <xdr:cNvPr id="407" name="テキスト ボックス 406"/>
        <xdr:cNvSpPr txBox="1"/>
      </xdr:nvSpPr>
      <xdr:spPr>
        <a:xfrm>
          <a:off x="14020800" y="73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98697</xdr:rowOff>
    </xdr:from>
    <xdr:to>
      <xdr:col>64</xdr:col>
      <xdr:colOff>152400</xdr:colOff>
      <xdr:row>43</xdr:row>
      <xdr:rowOff>28847</xdr:rowOff>
    </xdr:to>
    <xdr:sp macro="" textlink="">
      <xdr:nvSpPr>
        <xdr:cNvPr id="408" name="楕円 407"/>
        <xdr:cNvSpPr/>
      </xdr:nvSpPr>
      <xdr:spPr>
        <a:xfrm>
          <a:off x="13462000" y="72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13624</xdr:rowOff>
    </xdr:from>
    <xdr:ext cx="762000" cy="259045"/>
    <xdr:sp macro="" textlink="">
      <xdr:nvSpPr>
        <xdr:cNvPr id="409" name="テキスト ボックス 408"/>
        <xdr:cNvSpPr txBox="1"/>
      </xdr:nvSpPr>
      <xdr:spPr>
        <a:xfrm>
          <a:off x="13131800" y="738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将来負担比率は、前年度から</a:t>
          </a:r>
          <a:r>
            <a:rPr kumimoji="1" lang="en-US" altLang="ja-JP" sz="1000">
              <a:latin typeface="ＭＳ Ｐゴシック" panose="020B0600070205080204" pitchFamily="50" charset="-128"/>
              <a:ea typeface="ＭＳ Ｐゴシック" panose="020B0600070205080204" pitchFamily="50" charset="-128"/>
            </a:rPr>
            <a:t>3.2</a:t>
          </a:r>
          <a:r>
            <a:rPr kumimoji="1" lang="ja-JP" altLang="en-US" sz="1000">
              <a:latin typeface="ＭＳ Ｐゴシック" panose="020B0600070205080204" pitchFamily="50" charset="-128"/>
              <a:ea typeface="ＭＳ Ｐゴシック" panose="020B0600070205080204" pitchFamily="50" charset="-128"/>
            </a:rPr>
            <a:t>ポイント上昇し、</a:t>
          </a:r>
          <a:r>
            <a:rPr kumimoji="1" lang="en-US" altLang="ja-JP" sz="1000">
              <a:latin typeface="ＭＳ Ｐゴシック" panose="020B0600070205080204" pitchFamily="50" charset="-128"/>
              <a:ea typeface="ＭＳ Ｐゴシック" panose="020B0600070205080204" pitchFamily="50" charset="-128"/>
            </a:rPr>
            <a:t>74.0</a:t>
          </a:r>
          <a:r>
            <a:rPr kumimoji="1" lang="ja-JP" altLang="en-US" sz="1000">
              <a:latin typeface="ＭＳ Ｐゴシック" panose="020B0600070205080204" pitchFamily="50" charset="-128"/>
              <a:ea typeface="ＭＳ Ｐゴシック" panose="020B0600070205080204" pitchFamily="50" charset="-128"/>
            </a:rPr>
            <a:t>％となった。</a:t>
          </a:r>
        </a:p>
        <a:p>
          <a:r>
            <a:rPr kumimoji="1" lang="ja-JP" altLang="en-US" sz="1000">
              <a:latin typeface="ＭＳ Ｐゴシック" panose="020B0600070205080204" pitchFamily="50" charset="-128"/>
              <a:ea typeface="ＭＳ Ｐゴシック" panose="020B0600070205080204" pitchFamily="50" charset="-128"/>
            </a:rPr>
            <a:t>　将来負担額については、公営企業債等繰入見込額及び設立法人負債額等負担見込額が減となったものの、市立山口東京理科大学薬学部校舎整備事業等に関する借入れにより、地方債現在高が</a:t>
          </a:r>
          <a:r>
            <a:rPr kumimoji="1" lang="en-US" altLang="ja-JP" sz="1000">
              <a:latin typeface="ＭＳ Ｐゴシック" panose="020B0600070205080204" pitchFamily="50" charset="-128"/>
              <a:ea typeface="ＭＳ Ｐゴシック" panose="020B0600070205080204" pitchFamily="50" charset="-128"/>
            </a:rPr>
            <a:t>3,484</a:t>
          </a:r>
          <a:r>
            <a:rPr kumimoji="1" lang="ja-JP" altLang="en-US" sz="1000">
              <a:latin typeface="ＭＳ Ｐゴシック" panose="020B0600070205080204" pitchFamily="50" charset="-128"/>
              <a:ea typeface="ＭＳ Ｐゴシック" panose="020B0600070205080204" pitchFamily="50" charset="-128"/>
            </a:rPr>
            <a:t>百万円の増となったことなどから、</a:t>
          </a:r>
          <a:r>
            <a:rPr kumimoji="1" lang="en-US" altLang="ja-JP" sz="1000">
              <a:latin typeface="ＭＳ Ｐゴシック" panose="020B0600070205080204" pitchFamily="50" charset="-128"/>
              <a:ea typeface="ＭＳ Ｐゴシック" panose="020B0600070205080204" pitchFamily="50" charset="-128"/>
            </a:rPr>
            <a:t>1,810</a:t>
          </a:r>
          <a:r>
            <a:rPr kumimoji="1" lang="ja-JP" altLang="en-US" sz="1000">
              <a:latin typeface="ＭＳ Ｐゴシック" panose="020B0600070205080204" pitchFamily="50" charset="-128"/>
              <a:ea typeface="ＭＳ Ｐゴシック" panose="020B0600070205080204" pitchFamily="50" charset="-128"/>
            </a:rPr>
            <a:t>百万円の増となった。</a:t>
          </a:r>
        </a:p>
        <a:p>
          <a:r>
            <a:rPr kumimoji="1" lang="ja-JP" altLang="en-US" sz="1000">
              <a:latin typeface="ＭＳ Ｐゴシック" panose="020B0600070205080204" pitchFamily="50" charset="-128"/>
              <a:ea typeface="ＭＳ Ｐゴシック" panose="020B0600070205080204" pitchFamily="50" charset="-128"/>
            </a:rPr>
            <a:t>　一方、充当可能財源等については、</a:t>
          </a:r>
          <a:r>
            <a:rPr kumimoji="1" lang="ja-JP" altLang="ja-JP" sz="1000">
              <a:solidFill>
                <a:schemeClr val="dk1"/>
              </a:solidFill>
              <a:effectLst/>
              <a:latin typeface="+mn-lt"/>
              <a:ea typeface="+mn-ea"/>
              <a:cs typeface="+mn-cs"/>
            </a:rPr>
            <a:t>充当可能特定歳入</a:t>
          </a:r>
          <a:r>
            <a:rPr kumimoji="1" lang="ja-JP" altLang="en-US" sz="1000">
              <a:latin typeface="ＭＳ Ｐゴシック" panose="020B0600070205080204" pitchFamily="50" charset="-128"/>
              <a:ea typeface="ＭＳ Ｐゴシック" panose="020B0600070205080204" pitchFamily="50" charset="-128"/>
            </a:rPr>
            <a:t>が</a:t>
          </a:r>
          <a:r>
            <a:rPr kumimoji="1" lang="en-US" altLang="ja-JP" sz="1000">
              <a:latin typeface="ＭＳ Ｐゴシック" panose="020B0600070205080204" pitchFamily="50" charset="-128"/>
              <a:ea typeface="ＭＳ Ｐゴシック" panose="020B0600070205080204" pitchFamily="50" charset="-128"/>
            </a:rPr>
            <a:t>344</a:t>
          </a:r>
          <a:r>
            <a:rPr kumimoji="1" lang="ja-JP" altLang="en-US" sz="1000">
              <a:latin typeface="ＭＳ Ｐゴシック" panose="020B0600070205080204" pitchFamily="50" charset="-128"/>
              <a:ea typeface="ＭＳ Ｐゴシック" panose="020B0600070205080204" pitchFamily="50" charset="-128"/>
            </a:rPr>
            <a:t>百万円の減となったものの、財政調整基金の積立てなどにより充当可能基金が</a:t>
          </a:r>
          <a:r>
            <a:rPr kumimoji="1" lang="en-US" altLang="ja-JP" sz="1000">
              <a:latin typeface="ＭＳ Ｐゴシック" panose="020B0600070205080204" pitchFamily="50" charset="-128"/>
              <a:ea typeface="ＭＳ Ｐゴシック" panose="020B0600070205080204" pitchFamily="50" charset="-128"/>
            </a:rPr>
            <a:t>655</a:t>
          </a:r>
          <a:r>
            <a:rPr kumimoji="1" lang="ja-JP" altLang="en-US" sz="1000">
              <a:latin typeface="ＭＳ Ｐゴシック" panose="020B0600070205080204" pitchFamily="50" charset="-128"/>
              <a:ea typeface="ＭＳ Ｐゴシック" panose="020B0600070205080204" pitchFamily="50" charset="-128"/>
            </a:rPr>
            <a:t>百万円の増に加えて、基準財政需要額算入見込額が</a:t>
          </a:r>
          <a:r>
            <a:rPr kumimoji="1" lang="en-US" altLang="ja-JP" sz="1000">
              <a:latin typeface="ＭＳ Ｐゴシック" panose="020B0600070205080204" pitchFamily="50" charset="-128"/>
              <a:ea typeface="ＭＳ Ｐゴシック" panose="020B0600070205080204" pitchFamily="50" charset="-128"/>
            </a:rPr>
            <a:t>890</a:t>
          </a:r>
          <a:r>
            <a:rPr kumimoji="1" lang="ja-JP" altLang="en-US" sz="1000">
              <a:latin typeface="ＭＳ Ｐゴシック" panose="020B0600070205080204" pitchFamily="50" charset="-128"/>
              <a:ea typeface="ＭＳ Ｐゴシック" panose="020B0600070205080204" pitchFamily="50" charset="-128"/>
            </a:rPr>
            <a:t>百万円の増となったことなどから、</a:t>
          </a:r>
          <a:r>
            <a:rPr kumimoji="1" lang="en-US" altLang="ja-JP" sz="1000">
              <a:latin typeface="ＭＳ Ｐゴシック" panose="020B0600070205080204" pitchFamily="50" charset="-128"/>
              <a:ea typeface="ＭＳ Ｐゴシック" panose="020B0600070205080204" pitchFamily="50" charset="-128"/>
            </a:rPr>
            <a:t>1,201</a:t>
          </a:r>
          <a:r>
            <a:rPr kumimoji="1" lang="ja-JP" altLang="en-US" sz="1000">
              <a:latin typeface="ＭＳ Ｐゴシック" panose="020B0600070205080204" pitchFamily="50" charset="-128"/>
              <a:ea typeface="ＭＳ Ｐゴシック" panose="020B0600070205080204" pitchFamily="50" charset="-128"/>
            </a:rPr>
            <a:t>百万円の増となった。</a:t>
          </a:r>
        </a:p>
        <a:p>
          <a:r>
            <a:rPr kumimoji="1" lang="ja-JP" altLang="en-US" sz="1000">
              <a:latin typeface="ＭＳ Ｐゴシック" panose="020B0600070205080204" pitchFamily="50" charset="-128"/>
              <a:ea typeface="ＭＳ Ｐゴシック" panose="020B0600070205080204" pitchFamily="50" charset="-128"/>
            </a:rPr>
            <a:t>　類似団体や県内他市との比較では、債務負担行為に基づく支出予定額、病院事業会計及び下水道事業特別会計に対する繰入見込額が多額となっているが、今後、普通建設事業等の実施に伴う地方債現在高の更なる増加が見込まれており、将来負担比率の悪化が予測され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25485</xdr:rowOff>
    </xdr:from>
    <xdr:to>
      <xdr:col>81</xdr:col>
      <xdr:colOff>44450</xdr:colOff>
      <xdr:row>17</xdr:row>
      <xdr:rowOff>51223</xdr:rowOff>
    </xdr:to>
    <xdr:cxnSp macro="">
      <xdr:nvCxnSpPr>
        <xdr:cNvPr id="443" name="直線コネクタ 442"/>
        <xdr:cNvCxnSpPr/>
      </xdr:nvCxnSpPr>
      <xdr:spPr>
        <a:xfrm>
          <a:off x="16179800" y="2940135"/>
          <a:ext cx="8382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139590</xdr:rowOff>
    </xdr:from>
    <xdr:ext cx="762000" cy="259045"/>
    <xdr:sp macro="" textlink="">
      <xdr:nvSpPr>
        <xdr:cNvPr id="444" name="将来負担の状況平均値テキスト"/>
        <xdr:cNvSpPr txBox="1"/>
      </xdr:nvSpPr>
      <xdr:spPr>
        <a:xfrm>
          <a:off x="17106900" y="2368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50546</xdr:rowOff>
    </xdr:from>
    <xdr:to>
      <xdr:col>77</xdr:col>
      <xdr:colOff>44450</xdr:colOff>
      <xdr:row>17</xdr:row>
      <xdr:rowOff>25485</xdr:rowOff>
    </xdr:to>
    <xdr:cxnSp macro="">
      <xdr:nvCxnSpPr>
        <xdr:cNvPr id="446" name="直線コネクタ 445"/>
        <xdr:cNvCxnSpPr/>
      </xdr:nvCxnSpPr>
      <xdr:spPr>
        <a:xfrm>
          <a:off x="15290800" y="2793746"/>
          <a:ext cx="889000" cy="14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8" name="テキスト ボックス 447"/>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50546</xdr:rowOff>
    </xdr:from>
    <xdr:to>
      <xdr:col>72</xdr:col>
      <xdr:colOff>203200</xdr:colOff>
      <xdr:row>16</xdr:row>
      <xdr:rowOff>112480</xdr:rowOff>
    </xdr:to>
    <xdr:cxnSp macro="">
      <xdr:nvCxnSpPr>
        <xdr:cNvPr id="449" name="直線コネクタ 448"/>
        <xdr:cNvCxnSpPr/>
      </xdr:nvCxnSpPr>
      <xdr:spPr>
        <a:xfrm flipV="1">
          <a:off x="14401800" y="2793746"/>
          <a:ext cx="8890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51" name="テキスト ボックス 450"/>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112480</xdr:rowOff>
    </xdr:from>
    <xdr:to>
      <xdr:col>68</xdr:col>
      <xdr:colOff>152400</xdr:colOff>
      <xdr:row>16</xdr:row>
      <xdr:rowOff>159935</xdr:rowOff>
    </xdr:to>
    <xdr:cxnSp macro="">
      <xdr:nvCxnSpPr>
        <xdr:cNvPr id="452" name="直線コネクタ 451"/>
        <xdr:cNvCxnSpPr/>
      </xdr:nvCxnSpPr>
      <xdr:spPr>
        <a:xfrm flipV="1">
          <a:off x="13512800" y="2855680"/>
          <a:ext cx="889000" cy="4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3" name="フローチャート: 判断 452"/>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4" name="テキスト ボックス 453"/>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105241</xdr:rowOff>
    </xdr:from>
    <xdr:to>
      <xdr:col>64</xdr:col>
      <xdr:colOff>152400</xdr:colOff>
      <xdr:row>16</xdr:row>
      <xdr:rowOff>35391</xdr:rowOff>
    </xdr:to>
    <xdr:sp macro="" textlink="">
      <xdr:nvSpPr>
        <xdr:cNvPr id="455" name="フローチャート: 判断 454"/>
        <xdr:cNvSpPr/>
      </xdr:nvSpPr>
      <xdr:spPr>
        <a:xfrm>
          <a:off x="13462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45568</xdr:rowOff>
    </xdr:from>
    <xdr:ext cx="762000" cy="259045"/>
    <xdr:sp macro="" textlink="">
      <xdr:nvSpPr>
        <xdr:cNvPr id="456" name="テキスト ボックス 455"/>
        <xdr:cNvSpPr txBox="1"/>
      </xdr:nvSpPr>
      <xdr:spPr>
        <a:xfrm>
          <a:off x="13131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423</xdr:rowOff>
    </xdr:from>
    <xdr:to>
      <xdr:col>81</xdr:col>
      <xdr:colOff>95250</xdr:colOff>
      <xdr:row>17</xdr:row>
      <xdr:rowOff>102023</xdr:rowOff>
    </xdr:to>
    <xdr:sp macro="" textlink="">
      <xdr:nvSpPr>
        <xdr:cNvPr id="462" name="楕円 461"/>
        <xdr:cNvSpPr/>
      </xdr:nvSpPr>
      <xdr:spPr>
        <a:xfrm>
          <a:off x="16967200" y="2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143950</xdr:rowOff>
    </xdr:from>
    <xdr:ext cx="762000" cy="259045"/>
    <xdr:sp macro="" textlink="">
      <xdr:nvSpPr>
        <xdr:cNvPr id="463" name="将来負担の状況該当値テキスト"/>
        <xdr:cNvSpPr txBox="1"/>
      </xdr:nvSpPr>
      <xdr:spPr>
        <a:xfrm>
          <a:off x="17106900" y="288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146135</xdr:rowOff>
    </xdr:from>
    <xdr:to>
      <xdr:col>77</xdr:col>
      <xdr:colOff>95250</xdr:colOff>
      <xdr:row>17</xdr:row>
      <xdr:rowOff>76285</xdr:rowOff>
    </xdr:to>
    <xdr:sp macro="" textlink="">
      <xdr:nvSpPr>
        <xdr:cNvPr id="464" name="楕円 463"/>
        <xdr:cNvSpPr/>
      </xdr:nvSpPr>
      <xdr:spPr>
        <a:xfrm>
          <a:off x="16129000" y="288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61062</xdr:rowOff>
    </xdr:from>
    <xdr:ext cx="736600" cy="259045"/>
    <xdr:sp macro="" textlink="">
      <xdr:nvSpPr>
        <xdr:cNvPr id="465" name="テキスト ボックス 464"/>
        <xdr:cNvSpPr txBox="1"/>
      </xdr:nvSpPr>
      <xdr:spPr>
        <a:xfrm>
          <a:off x="15798800" y="2975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171196</xdr:rowOff>
    </xdr:from>
    <xdr:to>
      <xdr:col>73</xdr:col>
      <xdr:colOff>44450</xdr:colOff>
      <xdr:row>16</xdr:row>
      <xdr:rowOff>101346</xdr:rowOff>
    </xdr:to>
    <xdr:sp macro="" textlink="">
      <xdr:nvSpPr>
        <xdr:cNvPr id="466" name="楕円 465"/>
        <xdr:cNvSpPr/>
      </xdr:nvSpPr>
      <xdr:spPr>
        <a:xfrm>
          <a:off x="15240000" y="274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86123</xdr:rowOff>
    </xdr:from>
    <xdr:ext cx="762000" cy="259045"/>
    <xdr:sp macro="" textlink="">
      <xdr:nvSpPr>
        <xdr:cNvPr id="467" name="テキスト ボックス 466"/>
        <xdr:cNvSpPr txBox="1"/>
      </xdr:nvSpPr>
      <xdr:spPr>
        <a:xfrm>
          <a:off x="14909800" y="282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61680</xdr:rowOff>
    </xdr:from>
    <xdr:to>
      <xdr:col>68</xdr:col>
      <xdr:colOff>203200</xdr:colOff>
      <xdr:row>16</xdr:row>
      <xdr:rowOff>163280</xdr:rowOff>
    </xdr:to>
    <xdr:sp macro="" textlink="">
      <xdr:nvSpPr>
        <xdr:cNvPr id="468" name="楕円 467"/>
        <xdr:cNvSpPr/>
      </xdr:nvSpPr>
      <xdr:spPr>
        <a:xfrm>
          <a:off x="14351000" y="280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148057</xdr:rowOff>
    </xdr:from>
    <xdr:ext cx="762000" cy="259045"/>
    <xdr:sp macro="" textlink="">
      <xdr:nvSpPr>
        <xdr:cNvPr id="469" name="テキスト ボックス 468"/>
        <xdr:cNvSpPr txBox="1"/>
      </xdr:nvSpPr>
      <xdr:spPr>
        <a:xfrm>
          <a:off x="14020800" y="289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109135</xdr:rowOff>
    </xdr:from>
    <xdr:to>
      <xdr:col>64</xdr:col>
      <xdr:colOff>152400</xdr:colOff>
      <xdr:row>17</xdr:row>
      <xdr:rowOff>39285</xdr:rowOff>
    </xdr:to>
    <xdr:sp macro="" textlink="">
      <xdr:nvSpPr>
        <xdr:cNvPr id="470" name="楕円 469"/>
        <xdr:cNvSpPr/>
      </xdr:nvSpPr>
      <xdr:spPr>
        <a:xfrm>
          <a:off x="13462000" y="285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24062</xdr:rowOff>
    </xdr:from>
    <xdr:ext cx="762000" cy="259045"/>
    <xdr:sp macro="" textlink="">
      <xdr:nvSpPr>
        <xdr:cNvPr id="471" name="テキスト ボックス 470"/>
        <xdr:cNvSpPr txBox="1"/>
      </xdr:nvSpPr>
      <xdr:spPr>
        <a:xfrm>
          <a:off x="13131800" y="293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63,168
62,410
133.09
32,444,444
31,256,171
1,136,827
17,442,589
38,928,469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年度の人件費に係る経常収支比率は、前年度から</a:t>
          </a:r>
          <a:r>
            <a:rPr kumimoji="1" lang="en-US" altLang="ja-JP" sz="1000">
              <a:latin typeface="ＭＳ Ｐゴシック" panose="020B0600070205080204" pitchFamily="50" charset="-128"/>
              <a:ea typeface="ＭＳ Ｐゴシック" panose="020B0600070205080204" pitchFamily="50" charset="-128"/>
            </a:rPr>
            <a:t>0.8</a:t>
          </a:r>
          <a:r>
            <a:rPr kumimoji="1" lang="ja-JP" altLang="en-US" sz="1000">
              <a:latin typeface="ＭＳ Ｐゴシック" panose="020B0600070205080204" pitchFamily="50" charset="-128"/>
              <a:ea typeface="ＭＳ Ｐゴシック" panose="020B0600070205080204" pitchFamily="50" charset="-128"/>
            </a:rPr>
            <a:t>ポイント低下し、</a:t>
          </a:r>
          <a:r>
            <a:rPr kumimoji="1" lang="en-US" altLang="ja-JP" sz="1000">
              <a:latin typeface="ＭＳ Ｐゴシック" panose="020B0600070205080204" pitchFamily="50" charset="-128"/>
              <a:ea typeface="ＭＳ Ｐゴシック" panose="020B0600070205080204" pitchFamily="50" charset="-128"/>
            </a:rPr>
            <a:t>18.5</a:t>
          </a:r>
          <a:r>
            <a:rPr kumimoji="1" lang="ja-JP" altLang="en-US" sz="1000">
              <a:latin typeface="ＭＳ Ｐゴシック" panose="020B0600070205080204" pitchFamily="50" charset="-128"/>
              <a:ea typeface="ＭＳ Ｐゴシック" panose="020B0600070205080204" pitchFamily="50" charset="-128"/>
            </a:rPr>
            <a:t>％となった。類似団体との比較において、平均を</a:t>
          </a:r>
          <a:r>
            <a:rPr kumimoji="1" lang="en-US" altLang="ja-JP" sz="1000">
              <a:latin typeface="ＭＳ Ｐゴシック" panose="020B0600070205080204" pitchFamily="50" charset="-128"/>
              <a:ea typeface="ＭＳ Ｐゴシック" panose="020B0600070205080204" pitchFamily="50" charset="-128"/>
            </a:rPr>
            <a:t>4.2</a:t>
          </a:r>
          <a:r>
            <a:rPr kumimoji="1" lang="ja-JP" altLang="en-US" sz="1000">
              <a:latin typeface="ＭＳ Ｐゴシック" panose="020B0600070205080204" pitchFamily="50" charset="-128"/>
              <a:ea typeface="ＭＳ Ｐゴシック" panose="020B0600070205080204" pitchFamily="50" charset="-128"/>
            </a:rPr>
            <a:t>ポイント下回った。</a:t>
          </a:r>
        </a:p>
        <a:p>
          <a:r>
            <a:rPr kumimoji="1" lang="ja-JP" altLang="en-US" sz="1000">
              <a:latin typeface="ＭＳ Ｐゴシック" panose="020B0600070205080204" pitchFamily="50" charset="-128"/>
              <a:ea typeface="ＭＳ Ｐゴシック" panose="020B0600070205080204" pitchFamily="50" charset="-128"/>
            </a:rPr>
            <a:t>　前年度との比較では、特定財源が減となったものの、退職手当の減などによる人件費決算額の減により、経常経費充当一般財源等は</a:t>
          </a:r>
          <a:r>
            <a:rPr kumimoji="1" lang="en-US" altLang="ja-JP" sz="1000">
              <a:latin typeface="ＭＳ Ｐゴシック" panose="020B0600070205080204" pitchFamily="50" charset="-128"/>
              <a:ea typeface="ＭＳ Ｐゴシック" panose="020B0600070205080204" pitchFamily="50" charset="-128"/>
            </a:rPr>
            <a:t>50</a:t>
          </a:r>
          <a:r>
            <a:rPr kumimoji="1" lang="ja-JP" altLang="en-US" sz="1000">
              <a:latin typeface="ＭＳ Ｐゴシック" panose="020B0600070205080204" pitchFamily="50" charset="-128"/>
              <a:ea typeface="ＭＳ Ｐゴシック" panose="020B0600070205080204" pitchFamily="50" charset="-128"/>
            </a:rPr>
            <a:t>百万円の減となった。</a:t>
          </a:r>
        </a:p>
        <a:p>
          <a:r>
            <a:rPr kumimoji="1" lang="ja-JP" altLang="en-US" sz="1000">
              <a:latin typeface="ＭＳ Ｐゴシック" panose="020B0600070205080204" pitchFamily="50" charset="-128"/>
              <a:ea typeface="ＭＳ Ｐゴシック" panose="020B0600070205080204" pitchFamily="50" charset="-128"/>
            </a:rPr>
            <a:t>　市町合併以後、職員数の削減により人件費の抑制に努めてきたが、現行の機構や職員数においては、人件費の更なる減少を見込むことが困難である。このため、事務の効率化を図るとともに、一部の業務について、民間活力や</a:t>
          </a:r>
          <a:r>
            <a:rPr kumimoji="1" lang="en-US" altLang="ja-JP" sz="1000">
              <a:latin typeface="ＭＳ Ｐゴシック" panose="020B0600070205080204" pitchFamily="50" charset="-128"/>
              <a:ea typeface="ＭＳ Ｐゴシック" panose="020B0600070205080204" pitchFamily="50" charset="-128"/>
            </a:rPr>
            <a:t>RPA</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AI</a:t>
          </a:r>
          <a:r>
            <a:rPr kumimoji="1" lang="ja-JP" altLang="en-US" sz="1000">
              <a:latin typeface="ＭＳ Ｐゴシック" panose="020B0600070205080204" pitchFamily="50" charset="-128"/>
              <a:ea typeface="ＭＳ Ｐゴシック" panose="020B0600070205080204" pitchFamily="50" charset="-128"/>
            </a:rPr>
            <a:t>の活用を検討するなど、行財政改革の推進により人件費の抑制に努める。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88900</xdr:rowOff>
    </xdr:from>
    <xdr:to>
      <xdr:col>24</xdr:col>
      <xdr:colOff>25400</xdr:colOff>
      <xdr:row>34</xdr:row>
      <xdr:rowOff>149860</xdr:rowOff>
    </xdr:to>
    <xdr:cxnSp macro="">
      <xdr:nvCxnSpPr>
        <xdr:cNvPr id="66" name="直線コネクタ 65"/>
        <xdr:cNvCxnSpPr/>
      </xdr:nvCxnSpPr>
      <xdr:spPr>
        <a:xfrm flipV="1">
          <a:off x="3987800" y="59182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149860</xdr:rowOff>
    </xdr:from>
    <xdr:to>
      <xdr:col>19</xdr:col>
      <xdr:colOff>187325</xdr:colOff>
      <xdr:row>34</xdr:row>
      <xdr:rowOff>157480</xdr:rowOff>
    </xdr:to>
    <xdr:cxnSp macro="">
      <xdr:nvCxnSpPr>
        <xdr:cNvPr id="69" name="直線コネクタ 68"/>
        <xdr:cNvCxnSpPr/>
      </xdr:nvCxnSpPr>
      <xdr:spPr>
        <a:xfrm flipV="1">
          <a:off x="3098800" y="597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157480</xdr:rowOff>
    </xdr:from>
    <xdr:to>
      <xdr:col>15</xdr:col>
      <xdr:colOff>98425</xdr:colOff>
      <xdr:row>35</xdr:row>
      <xdr:rowOff>62230</xdr:rowOff>
    </xdr:to>
    <xdr:cxnSp macro="">
      <xdr:nvCxnSpPr>
        <xdr:cNvPr id="72" name="直線コネクタ 71"/>
        <xdr:cNvCxnSpPr/>
      </xdr:nvCxnSpPr>
      <xdr:spPr>
        <a:xfrm flipV="1">
          <a:off x="2209800" y="5986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74" name="テキスト ボックス 73"/>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62230</xdr:rowOff>
    </xdr:from>
    <xdr:to>
      <xdr:col>11</xdr:col>
      <xdr:colOff>9525</xdr:colOff>
      <xdr:row>35</xdr:row>
      <xdr:rowOff>62230</xdr:rowOff>
    </xdr:to>
    <xdr:cxnSp macro="">
      <xdr:nvCxnSpPr>
        <xdr:cNvPr id="75" name="直線コネクタ 74"/>
        <xdr:cNvCxnSpPr/>
      </xdr:nvCxnSpPr>
      <xdr:spPr>
        <a:xfrm>
          <a:off x="1320800" y="6062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38100</xdr:rowOff>
    </xdr:from>
    <xdr:to>
      <xdr:col>24</xdr:col>
      <xdr:colOff>76200</xdr:colOff>
      <xdr:row>34</xdr:row>
      <xdr:rowOff>139700</xdr:rowOff>
    </xdr:to>
    <xdr:sp macro="" textlink="">
      <xdr:nvSpPr>
        <xdr:cNvPr id="85" name="楕円 84"/>
        <xdr:cNvSpPr/>
      </xdr:nvSpPr>
      <xdr:spPr>
        <a:xfrm>
          <a:off x="4775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54627</xdr:rowOff>
    </xdr:from>
    <xdr:ext cx="762000" cy="259045"/>
    <xdr:sp macro="" textlink="">
      <xdr:nvSpPr>
        <xdr:cNvPr id="86" name="人件費該当値テキスト"/>
        <xdr:cNvSpPr txBox="1"/>
      </xdr:nvSpPr>
      <xdr:spPr>
        <a:xfrm>
          <a:off x="49149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99060</xdr:rowOff>
    </xdr:from>
    <xdr:to>
      <xdr:col>20</xdr:col>
      <xdr:colOff>38100</xdr:colOff>
      <xdr:row>35</xdr:row>
      <xdr:rowOff>29210</xdr:rowOff>
    </xdr:to>
    <xdr:sp macro="" textlink="">
      <xdr:nvSpPr>
        <xdr:cNvPr id="87" name="楕円 86"/>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39387</xdr:rowOff>
    </xdr:from>
    <xdr:ext cx="736600" cy="259045"/>
    <xdr:sp macro="" textlink="">
      <xdr:nvSpPr>
        <xdr:cNvPr id="88" name="テキスト ボックス 87"/>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106680</xdr:rowOff>
    </xdr:from>
    <xdr:to>
      <xdr:col>15</xdr:col>
      <xdr:colOff>149225</xdr:colOff>
      <xdr:row>35</xdr:row>
      <xdr:rowOff>36830</xdr:rowOff>
    </xdr:to>
    <xdr:sp macro="" textlink="">
      <xdr:nvSpPr>
        <xdr:cNvPr id="89" name="楕円 88"/>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47007</xdr:rowOff>
    </xdr:from>
    <xdr:ext cx="762000" cy="259045"/>
    <xdr:sp macro="" textlink="">
      <xdr:nvSpPr>
        <xdr:cNvPr id="90" name="テキスト ボックス 89"/>
        <xdr:cNvSpPr txBox="1"/>
      </xdr:nvSpPr>
      <xdr:spPr>
        <a:xfrm>
          <a:off x="2717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11430</xdr:rowOff>
    </xdr:from>
    <xdr:to>
      <xdr:col>11</xdr:col>
      <xdr:colOff>60325</xdr:colOff>
      <xdr:row>35</xdr:row>
      <xdr:rowOff>113030</xdr:rowOff>
    </xdr:to>
    <xdr:sp macro="" textlink="">
      <xdr:nvSpPr>
        <xdr:cNvPr id="91" name="楕円 90"/>
        <xdr:cNvSpPr/>
      </xdr:nvSpPr>
      <xdr:spPr>
        <a:xfrm>
          <a:off x="2159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123207</xdr:rowOff>
    </xdr:from>
    <xdr:ext cx="762000" cy="259045"/>
    <xdr:sp macro="" textlink="">
      <xdr:nvSpPr>
        <xdr:cNvPr id="92" name="テキスト ボックス 91"/>
        <xdr:cNvSpPr txBox="1"/>
      </xdr:nvSpPr>
      <xdr:spPr>
        <a:xfrm>
          <a:off x="1828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11430</xdr:rowOff>
    </xdr:from>
    <xdr:to>
      <xdr:col>6</xdr:col>
      <xdr:colOff>171450</xdr:colOff>
      <xdr:row>35</xdr:row>
      <xdr:rowOff>113030</xdr:rowOff>
    </xdr:to>
    <xdr:sp macro="" textlink="">
      <xdr:nvSpPr>
        <xdr:cNvPr id="93" name="楕円 92"/>
        <xdr:cNvSpPr/>
      </xdr:nvSpPr>
      <xdr:spPr>
        <a:xfrm>
          <a:off x="1270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123207</xdr:rowOff>
    </xdr:from>
    <xdr:ext cx="762000" cy="259045"/>
    <xdr:sp macro="" textlink="">
      <xdr:nvSpPr>
        <xdr:cNvPr id="94" name="テキスト ボックス 93"/>
        <xdr:cNvSpPr txBox="1"/>
      </xdr:nvSpPr>
      <xdr:spPr>
        <a:xfrm>
          <a:off x="939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年度の物件費に係る経常収支比率は、前年度から</a:t>
          </a:r>
          <a:r>
            <a:rPr kumimoji="1" lang="en-US" altLang="ja-JP" sz="1000">
              <a:latin typeface="ＭＳ Ｐゴシック" panose="020B0600070205080204" pitchFamily="50" charset="-128"/>
              <a:ea typeface="ＭＳ Ｐゴシック" panose="020B0600070205080204" pitchFamily="50" charset="-128"/>
            </a:rPr>
            <a:t>0.6</a:t>
          </a:r>
          <a:r>
            <a:rPr kumimoji="1" lang="ja-JP" altLang="en-US" sz="1000">
              <a:latin typeface="ＭＳ Ｐゴシック" panose="020B0600070205080204" pitchFamily="50" charset="-128"/>
              <a:ea typeface="ＭＳ Ｐゴシック" panose="020B0600070205080204" pitchFamily="50" charset="-128"/>
            </a:rPr>
            <a:t>ポイント上昇し、</a:t>
          </a:r>
          <a:r>
            <a:rPr kumimoji="1" lang="en-US" altLang="ja-JP" sz="1000">
              <a:latin typeface="ＭＳ Ｐゴシック" panose="020B0600070205080204" pitchFamily="50" charset="-128"/>
              <a:ea typeface="ＭＳ Ｐゴシック" panose="020B0600070205080204" pitchFamily="50" charset="-128"/>
            </a:rPr>
            <a:t>12.6</a:t>
          </a:r>
          <a:r>
            <a:rPr kumimoji="1" lang="ja-JP" altLang="en-US" sz="1000">
              <a:latin typeface="ＭＳ Ｐゴシック" panose="020B0600070205080204" pitchFamily="50" charset="-128"/>
              <a:ea typeface="ＭＳ Ｐゴシック" panose="020B0600070205080204" pitchFamily="50" charset="-128"/>
            </a:rPr>
            <a:t>％となった。類似団体との比較において、平均を</a:t>
          </a:r>
          <a:r>
            <a:rPr kumimoji="1" lang="en-US" altLang="ja-JP" sz="1000">
              <a:latin typeface="ＭＳ Ｐゴシック" panose="020B0600070205080204" pitchFamily="50" charset="-128"/>
              <a:ea typeface="ＭＳ Ｐゴシック" panose="020B0600070205080204" pitchFamily="50" charset="-128"/>
            </a:rPr>
            <a:t>3.7</a:t>
          </a:r>
          <a:r>
            <a:rPr kumimoji="1" lang="ja-JP" altLang="en-US" sz="1000">
              <a:latin typeface="ＭＳ Ｐゴシック" panose="020B0600070205080204" pitchFamily="50" charset="-128"/>
              <a:ea typeface="ＭＳ Ｐゴシック" panose="020B0600070205080204" pitchFamily="50" charset="-128"/>
            </a:rPr>
            <a:t>ポイント下回った。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前年度との比較では、学校給食共同調理場の供用開始に伴う給食配送委託料の皆増などにより、経常経費充当一般財源等は</a:t>
          </a:r>
          <a:r>
            <a:rPr kumimoji="1" lang="en-US" altLang="ja-JP" sz="1000">
              <a:latin typeface="ＭＳ Ｐゴシック" panose="020B0600070205080204" pitchFamily="50" charset="-128"/>
              <a:ea typeface="ＭＳ Ｐゴシック" panose="020B0600070205080204" pitchFamily="50" charset="-128"/>
            </a:rPr>
            <a:t>156</a:t>
          </a:r>
          <a:r>
            <a:rPr kumimoji="1" lang="ja-JP" altLang="en-US" sz="1000">
              <a:latin typeface="ＭＳ Ｐゴシック" panose="020B0600070205080204" pitchFamily="50" charset="-128"/>
              <a:ea typeface="ＭＳ Ｐゴシック" panose="020B0600070205080204" pitchFamily="50" charset="-128"/>
            </a:rPr>
            <a:t>百万円の増となった。</a:t>
          </a:r>
        </a:p>
        <a:p>
          <a:r>
            <a:rPr kumimoji="1" lang="ja-JP" altLang="en-US" sz="1000">
              <a:latin typeface="ＭＳ Ｐゴシック" panose="020B0600070205080204" pitchFamily="50" charset="-128"/>
              <a:ea typeface="ＭＳ Ｐゴシック" panose="020B0600070205080204" pitchFamily="50" charset="-128"/>
            </a:rPr>
            <a:t>　コスト削減等による経費の抑制効果は現れているものの、施設の統廃合等に伴う老朽化した施設の解体工事費や、公共施設の維持管理に多額の経費がかかっているため、公共施設等総合管理計画に基づく個別施設計画を策定し、公共施設の適正配置等により財政負担の軽減と平準化に取り組む。</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58420</xdr:rowOff>
    </xdr:to>
    <xdr:cxnSp macro="">
      <xdr:nvCxnSpPr>
        <xdr:cNvPr id="127" name="直線コネクタ 126"/>
        <xdr:cNvCxnSpPr/>
      </xdr:nvCxnSpPr>
      <xdr:spPr>
        <a:xfrm>
          <a:off x="15671800" y="2755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8"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43180</xdr:rowOff>
    </xdr:to>
    <xdr:cxnSp macro="">
      <xdr:nvCxnSpPr>
        <xdr:cNvPr id="130" name="直線コネクタ 129"/>
        <xdr:cNvCxnSpPr/>
      </xdr:nvCxnSpPr>
      <xdr:spPr>
        <a:xfrm flipV="1">
          <a:off x="14782800" y="2755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43180</xdr:rowOff>
    </xdr:from>
    <xdr:to>
      <xdr:col>73</xdr:col>
      <xdr:colOff>180975</xdr:colOff>
      <xdr:row>16</xdr:row>
      <xdr:rowOff>88900</xdr:rowOff>
    </xdr:to>
    <xdr:cxnSp macro="">
      <xdr:nvCxnSpPr>
        <xdr:cNvPr id="133" name="直線コネクタ 132"/>
        <xdr:cNvCxnSpPr/>
      </xdr:nvCxnSpPr>
      <xdr:spPr>
        <a:xfrm flipV="1">
          <a:off x="13893800" y="2786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35" name="テキスト ボックス 134"/>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88900</xdr:rowOff>
    </xdr:to>
    <xdr:cxnSp macro="">
      <xdr:nvCxnSpPr>
        <xdr:cNvPr id="136" name="直線コネクタ 135"/>
        <xdr:cNvCxnSpPr/>
      </xdr:nvCxnSpPr>
      <xdr:spPr>
        <a:xfrm>
          <a:off x="13004800" y="2801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38" name="テキスト ボックス 137"/>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137160</xdr:rowOff>
    </xdr:from>
    <xdr:to>
      <xdr:col>65</xdr:col>
      <xdr:colOff>53975</xdr:colOff>
      <xdr:row>17</xdr:row>
      <xdr:rowOff>67310</xdr:rowOff>
    </xdr:to>
    <xdr:sp macro="" textlink="">
      <xdr:nvSpPr>
        <xdr:cNvPr id="139" name="フローチャート: 判断 138"/>
        <xdr:cNvSpPr/>
      </xdr:nvSpPr>
      <xdr:spPr>
        <a:xfrm>
          <a:off x="12954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52087</xdr:rowOff>
    </xdr:from>
    <xdr:ext cx="762000" cy="259045"/>
    <xdr:sp macro="" textlink="">
      <xdr:nvSpPr>
        <xdr:cNvPr id="140" name="テキスト ボックス 139"/>
        <xdr:cNvSpPr txBox="1"/>
      </xdr:nvSpPr>
      <xdr:spPr>
        <a:xfrm>
          <a:off x="12623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6" name="楕円 145"/>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7" name="物件費該当値テキスト"/>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8" name="楕円 147"/>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9" name="テキスト ボックス 148"/>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163830</xdr:rowOff>
    </xdr:from>
    <xdr:to>
      <xdr:col>74</xdr:col>
      <xdr:colOff>31750</xdr:colOff>
      <xdr:row>16</xdr:row>
      <xdr:rowOff>93980</xdr:rowOff>
    </xdr:to>
    <xdr:sp macro="" textlink="">
      <xdr:nvSpPr>
        <xdr:cNvPr id="150" name="楕円 149"/>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104157</xdr:rowOff>
    </xdr:from>
    <xdr:ext cx="762000" cy="259045"/>
    <xdr:sp macro="" textlink="">
      <xdr:nvSpPr>
        <xdr:cNvPr id="151" name="テキスト ボックス 150"/>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2" name="楕円 151"/>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3" name="テキスト ボックス 152"/>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4" name="楕円 153"/>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55" name="テキスト ボックス 154"/>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年度の扶助費に係る経常収支比率は、前年度から</a:t>
          </a:r>
          <a:r>
            <a:rPr kumimoji="1" lang="en-US" altLang="ja-JP" sz="1000">
              <a:latin typeface="ＭＳ Ｐゴシック" panose="020B0600070205080204" pitchFamily="50" charset="-128"/>
              <a:ea typeface="ＭＳ Ｐゴシック" panose="020B0600070205080204" pitchFamily="50" charset="-128"/>
            </a:rPr>
            <a:t>0.6</a:t>
          </a:r>
          <a:r>
            <a:rPr kumimoji="1" lang="ja-JP" altLang="en-US" sz="1000">
              <a:latin typeface="ＭＳ Ｐゴシック" panose="020B0600070205080204" pitchFamily="50" charset="-128"/>
              <a:ea typeface="ＭＳ Ｐゴシック" panose="020B0600070205080204" pitchFamily="50" charset="-128"/>
            </a:rPr>
            <a:t>ポイント低下し、</a:t>
          </a:r>
          <a:r>
            <a:rPr kumimoji="1" lang="en-US" altLang="ja-JP" sz="1000">
              <a:latin typeface="ＭＳ Ｐゴシック" panose="020B0600070205080204" pitchFamily="50" charset="-128"/>
              <a:ea typeface="ＭＳ Ｐゴシック" panose="020B0600070205080204" pitchFamily="50" charset="-128"/>
            </a:rPr>
            <a:t>9.6</a:t>
          </a:r>
          <a:r>
            <a:rPr kumimoji="1" lang="ja-JP" altLang="en-US" sz="1000">
              <a:latin typeface="ＭＳ Ｐゴシック" panose="020B0600070205080204" pitchFamily="50" charset="-128"/>
              <a:ea typeface="ＭＳ Ｐゴシック" panose="020B0600070205080204" pitchFamily="50" charset="-128"/>
            </a:rPr>
            <a:t>％となった。類似団体との比較においては、平均を</a:t>
          </a:r>
          <a:r>
            <a:rPr kumimoji="1" lang="en-US" altLang="ja-JP" sz="1000">
              <a:latin typeface="ＭＳ Ｐゴシック" panose="020B0600070205080204" pitchFamily="50" charset="-128"/>
              <a:ea typeface="ＭＳ Ｐゴシック" panose="020B0600070205080204" pitchFamily="50" charset="-128"/>
            </a:rPr>
            <a:t>1.2</a:t>
          </a:r>
          <a:r>
            <a:rPr kumimoji="1" lang="ja-JP" altLang="en-US" sz="1000">
              <a:latin typeface="ＭＳ Ｐゴシック" panose="020B0600070205080204" pitchFamily="50" charset="-128"/>
              <a:ea typeface="ＭＳ Ｐゴシック" panose="020B0600070205080204" pitchFamily="50" charset="-128"/>
            </a:rPr>
            <a:t>ポイント下回った。</a:t>
          </a:r>
        </a:p>
        <a:p>
          <a:r>
            <a:rPr kumimoji="1" lang="ja-JP" altLang="en-US" sz="1000">
              <a:latin typeface="ＭＳ Ｐゴシック" panose="020B0600070205080204" pitchFamily="50" charset="-128"/>
              <a:ea typeface="ＭＳ Ｐゴシック" panose="020B0600070205080204" pitchFamily="50" charset="-128"/>
            </a:rPr>
            <a:t>　前年度との比較では、臨時福祉給付金給付事業の皆減などによる扶助費決算額の減などにより、経常経費充当一般財源等は</a:t>
          </a:r>
          <a:r>
            <a:rPr kumimoji="1" lang="en-US" altLang="ja-JP" sz="1000">
              <a:latin typeface="ＭＳ Ｐゴシック" panose="020B0600070205080204" pitchFamily="50" charset="-128"/>
              <a:ea typeface="ＭＳ Ｐゴシック" panose="020B0600070205080204" pitchFamily="50" charset="-128"/>
            </a:rPr>
            <a:t>65</a:t>
          </a:r>
          <a:r>
            <a:rPr kumimoji="1" lang="ja-JP" altLang="en-US" sz="1000">
              <a:latin typeface="ＭＳ Ｐゴシック" panose="020B0600070205080204" pitchFamily="50" charset="-128"/>
              <a:ea typeface="ＭＳ Ｐゴシック" panose="020B0600070205080204" pitchFamily="50" charset="-128"/>
            </a:rPr>
            <a:t>百万円の減となった。</a:t>
          </a:r>
        </a:p>
        <a:p>
          <a:r>
            <a:rPr kumimoji="1" lang="ja-JP" altLang="en-US" sz="1000">
              <a:latin typeface="ＭＳ Ｐゴシック" panose="020B0600070205080204" pitchFamily="50" charset="-128"/>
              <a:ea typeface="ＭＳ Ｐゴシック" panose="020B0600070205080204" pitchFamily="50" charset="-128"/>
            </a:rPr>
            <a:t>　今後においては、社会保障制度の充実や</a:t>
          </a:r>
          <a:r>
            <a:rPr kumimoji="1" lang="ja-JP" altLang="ja-JP" sz="1000">
              <a:solidFill>
                <a:schemeClr val="dk1"/>
              </a:solidFill>
              <a:effectLst/>
              <a:latin typeface="+mn-lt"/>
              <a:ea typeface="+mn-ea"/>
              <a:cs typeface="+mn-cs"/>
            </a:rPr>
            <a:t>健康寿命の延伸</a:t>
          </a:r>
          <a:r>
            <a:rPr kumimoji="1" lang="ja-JP" altLang="en-US" sz="1000">
              <a:solidFill>
                <a:schemeClr val="dk1"/>
              </a:solidFill>
              <a:effectLst/>
              <a:latin typeface="+mn-lt"/>
              <a:ea typeface="+mn-ea"/>
              <a:cs typeface="+mn-cs"/>
            </a:rPr>
            <a:t>の実現</a:t>
          </a:r>
          <a:r>
            <a:rPr kumimoji="1" lang="ja-JP" altLang="ja-JP" sz="1000">
              <a:solidFill>
                <a:schemeClr val="dk1"/>
              </a:solidFill>
              <a:effectLst/>
              <a:latin typeface="+mn-lt"/>
              <a:ea typeface="+mn-ea"/>
              <a:cs typeface="+mn-cs"/>
            </a:rPr>
            <a:t>に向けた取組</a:t>
          </a:r>
          <a:r>
            <a:rPr kumimoji="1" lang="ja-JP" altLang="en-US" sz="1000">
              <a:latin typeface="ＭＳ Ｐゴシック" panose="020B0600070205080204" pitchFamily="50" charset="-128"/>
              <a:ea typeface="ＭＳ Ｐゴシック" panose="020B0600070205080204" pitchFamily="50" charset="-128"/>
            </a:rPr>
            <a:t>に伴い扶助費は増加していくものと見込んでおり、単独事業における支給対象者や支給額等の水準の見直しにより、経費の抑制に努める。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147574</xdr:rowOff>
    </xdr:from>
    <xdr:to>
      <xdr:col>24</xdr:col>
      <xdr:colOff>25400</xdr:colOff>
      <xdr:row>56</xdr:row>
      <xdr:rowOff>30988</xdr:rowOff>
    </xdr:to>
    <xdr:cxnSp macro="">
      <xdr:nvCxnSpPr>
        <xdr:cNvPr id="186" name="直線コネクタ 185"/>
        <xdr:cNvCxnSpPr/>
      </xdr:nvCxnSpPr>
      <xdr:spPr>
        <a:xfrm flipV="1">
          <a:off x="3987800" y="957732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7129</xdr:rowOff>
    </xdr:from>
    <xdr:ext cx="762000" cy="259045"/>
    <xdr:sp macro="" textlink="">
      <xdr:nvSpPr>
        <xdr:cNvPr id="187" name="扶助費平均値テキスト"/>
        <xdr:cNvSpPr txBox="1"/>
      </xdr:nvSpPr>
      <xdr:spPr>
        <a:xfrm>
          <a:off x="4914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30988</xdr:rowOff>
    </xdr:to>
    <xdr:cxnSp macro="">
      <xdr:nvCxnSpPr>
        <xdr:cNvPr id="189" name="直線コネクタ 188"/>
        <xdr:cNvCxnSpPr/>
      </xdr:nvCxnSpPr>
      <xdr:spPr>
        <a:xfrm>
          <a:off x="3098800" y="96139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103141</xdr:rowOff>
    </xdr:from>
    <xdr:ext cx="736600" cy="259045"/>
    <xdr:sp macro="" textlink="">
      <xdr:nvSpPr>
        <xdr:cNvPr id="191" name="テキスト ボックス 190"/>
        <xdr:cNvSpPr txBox="1"/>
      </xdr:nvSpPr>
      <xdr:spPr>
        <a:xfrm>
          <a:off x="3606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94996</xdr:rowOff>
    </xdr:to>
    <xdr:cxnSp macro="">
      <xdr:nvCxnSpPr>
        <xdr:cNvPr id="192" name="直線コネクタ 191"/>
        <xdr:cNvCxnSpPr/>
      </xdr:nvCxnSpPr>
      <xdr:spPr>
        <a:xfrm flipV="1">
          <a:off x="2209800" y="96139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84853</xdr:rowOff>
    </xdr:from>
    <xdr:ext cx="762000" cy="259045"/>
    <xdr:sp macro="" textlink="">
      <xdr:nvSpPr>
        <xdr:cNvPr id="194" name="テキスト ボックス 193"/>
        <xdr:cNvSpPr txBox="1"/>
      </xdr:nvSpPr>
      <xdr:spPr>
        <a:xfrm>
          <a:off x="2717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85852</xdr:rowOff>
    </xdr:from>
    <xdr:to>
      <xdr:col>11</xdr:col>
      <xdr:colOff>9525</xdr:colOff>
      <xdr:row>56</xdr:row>
      <xdr:rowOff>94996</xdr:rowOff>
    </xdr:to>
    <xdr:cxnSp macro="">
      <xdr:nvCxnSpPr>
        <xdr:cNvPr id="195" name="直線コネクタ 194"/>
        <xdr:cNvCxnSpPr/>
      </xdr:nvCxnSpPr>
      <xdr:spPr>
        <a:xfrm>
          <a:off x="1320800" y="9687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78486</xdr:rowOff>
    </xdr:from>
    <xdr:to>
      <xdr:col>6</xdr:col>
      <xdr:colOff>171450</xdr:colOff>
      <xdr:row>56</xdr:row>
      <xdr:rowOff>8636</xdr:rowOff>
    </xdr:to>
    <xdr:sp macro="" textlink="">
      <xdr:nvSpPr>
        <xdr:cNvPr id="198" name="フローチャート: 判断 197"/>
        <xdr:cNvSpPr/>
      </xdr:nvSpPr>
      <xdr:spPr>
        <a:xfrm>
          <a:off x="1270000" y="95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18813</xdr:rowOff>
    </xdr:from>
    <xdr:ext cx="762000" cy="259045"/>
    <xdr:sp macro="" textlink="">
      <xdr:nvSpPr>
        <xdr:cNvPr id="199" name="テキスト ボックス 198"/>
        <xdr:cNvSpPr txBox="1"/>
      </xdr:nvSpPr>
      <xdr:spPr>
        <a:xfrm>
          <a:off x="939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96774</xdr:rowOff>
    </xdr:from>
    <xdr:to>
      <xdr:col>24</xdr:col>
      <xdr:colOff>76200</xdr:colOff>
      <xdr:row>56</xdr:row>
      <xdr:rowOff>26924</xdr:rowOff>
    </xdr:to>
    <xdr:sp macro="" textlink="">
      <xdr:nvSpPr>
        <xdr:cNvPr id="205" name="楕円 204"/>
        <xdr:cNvSpPr/>
      </xdr:nvSpPr>
      <xdr:spPr>
        <a:xfrm>
          <a:off x="47752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113301</xdr:rowOff>
    </xdr:from>
    <xdr:ext cx="762000" cy="259045"/>
    <xdr:sp macro="" textlink="">
      <xdr:nvSpPr>
        <xdr:cNvPr id="206" name="扶助費該当値テキスト"/>
        <xdr:cNvSpPr txBox="1"/>
      </xdr:nvSpPr>
      <xdr:spPr>
        <a:xfrm>
          <a:off x="4914900" y="937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151638</xdr:rowOff>
    </xdr:from>
    <xdr:to>
      <xdr:col>20</xdr:col>
      <xdr:colOff>38100</xdr:colOff>
      <xdr:row>56</xdr:row>
      <xdr:rowOff>81788</xdr:rowOff>
    </xdr:to>
    <xdr:sp macro="" textlink="">
      <xdr:nvSpPr>
        <xdr:cNvPr id="207" name="楕円 206"/>
        <xdr:cNvSpPr/>
      </xdr:nvSpPr>
      <xdr:spPr>
        <a:xfrm>
          <a:off x="3937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91965</xdr:rowOff>
    </xdr:from>
    <xdr:ext cx="736600" cy="259045"/>
    <xdr:sp macro="" textlink="">
      <xdr:nvSpPr>
        <xdr:cNvPr id="208" name="テキスト ボックス 207"/>
        <xdr:cNvSpPr txBox="1"/>
      </xdr:nvSpPr>
      <xdr:spPr>
        <a:xfrm>
          <a:off x="3606800" y="935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9" name="楕円 208"/>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0" name="テキスト ボックス 20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44196</xdr:rowOff>
    </xdr:from>
    <xdr:to>
      <xdr:col>11</xdr:col>
      <xdr:colOff>60325</xdr:colOff>
      <xdr:row>56</xdr:row>
      <xdr:rowOff>145796</xdr:rowOff>
    </xdr:to>
    <xdr:sp macro="" textlink="">
      <xdr:nvSpPr>
        <xdr:cNvPr id="211" name="楕円 210"/>
        <xdr:cNvSpPr/>
      </xdr:nvSpPr>
      <xdr:spPr>
        <a:xfrm>
          <a:off x="2159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130573</xdr:rowOff>
    </xdr:from>
    <xdr:ext cx="762000" cy="259045"/>
    <xdr:sp macro="" textlink="">
      <xdr:nvSpPr>
        <xdr:cNvPr id="212" name="テキスト ボックス 211"/>
        <xdr:cNvSpPr txBox="1"/>
      </xdr:nvSpPr>
      <xdr:spPr>
        <a:xfrm>
          <a:off x="1828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35052</xdr:rowOff>
    </xdr:from>
    <xdr:to>
      <xdr:col>6</xdr:col>
      <xdr:colOff>171450</xdr:colOff>
      <xdr:row>56</xdr:row>
      <xdr:rowOff>136652</xdr:rowOff>
    </xdr:to>
    <xdr:sp macro="" textlink="">
      <xdr:nvSpPr>
        <xdr:cNvPr id="213" name="楕円 212"/>
        <xdr:cNvSpPr/>
      </xdr:nvSpPr>
      <xdr:spPr>
        <a:xfrm>
          <a:off x="1270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121429</xdr:rowOff>
    </xdr:from>
    <xdr:ext cx="762000" cy="259045"/>
    <xdr:sp macro="" textlink="">
      <xdr:nvSpPr>
        <xdr:cNvPr id="214" name="テキスト ボックス 213"/>
        <xdr:cNvSpPr txBox="1"/>
      </xdr:nvSpPr>
      <xdr:spPr>
        <a:xfrm>
          <a:off x="939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年度のその他（維持補修費、投資及び出資・貸付金、繰出金）に係る経常収支比率は、前年度から</a:t>
          </a:r>
          <a:r>
            <a:rPr kumimoji="1" lang="en-US" altLang="ja-JP" sz="1000">
              <a:latin typeface="ＭＳ Ｐゴシック" panose="020B0600070205080204" pitchFamily="50" charset="-128"/>
              <a:ea typeface="ＭＳ Ｐゴシック" panose="020B0600070205080204" pitchFamily="50" charset="-128"/>
            </a:rPr>
            <a:t>0.2</a:t>
          </a:r>
          <a:r>
            <a:rPr kumimoji="1" lang="ja-JP" altLang="en-US" sz="1000">
              <a:latin typeface="ＭＳ Ｐゴシック" panose="020B0600070205080204" pitchFamily="50" charset="-128"/>
              <a:ea typeface="ＭＳ Ｐゴシック" panose="020B0600070205080204" pitchFamily="50" charset="-128"/>
            </a:rPr>
            <a:t>ポイント低下し、</a:t>
          </a:r>
          <a:r>
            <a:rPr kumimoji="1" lang="en-US" altLang="ja-JP" sz="1000">
              <a:latin typeface="ＭＳ Ｐゴシック" panose="020B0600070205080204" pitchFamily="50" charset="-128"/>
              <a:ea typeface="ＭＳ Ｐゴシック" panose="020B0600070205080204" pitchFamily="50" charset="-128"/>
            </a:rPr>
            <a:t>17.9</a:t>
          </a:r>
          <a:r>
            <a:rPr kumimoji="1" lang="ja-JP" altLang="en-US" sz="1000">
              <a:latin typeface="ＭＳ Ｐゴシック" panose="020B0600070205080204" pitchFamily="50" charset="-128"/>
              <a:ea typeface="ＭＳ Ｐゴシック" panose="020B0600070205080204" pitchFamily="50" charset="-128"/>
            </a:rPr>
            <a:t>％となった。類似団体との比較において、平均を</a:t>
          </a:r>
          <a:r>
            <a:rPr kumimoji="1" lang="en-US" altLang="ja-JP" sz="1000">
              <a:latin typeface="ＭＳ Ｐゴシック" panose="020B0600070205080204" pitchFamily="50" charset="-128"/>
              <a:ea typeface="ＭＳ Ｐゴシック" panose="020B0600070205080204" pitchFamily="50" charset="-128"/>
            </a:rPr>
            <a:t>3.8</a:t>
          </a:r>
          <a:r>
            <a:rPr kumimoji="1" lang="ja-JP" altLang="en-US" sz="1000">
              <a:latin typeface="ＭＳ Ｐゴシック" panose="020B0600070205080204" pitchFamily="50" charset="-128"/>
              <a:ea typeface="ＭＳ Ｐゴシック" panose="020B0600070205080204" pitchFamily="50" charset="-128"/>
            </a:rPr>
            <a:t>ポイント上回った。</a:t>
          </a:r>
        </a:p>
        <a:p>
          <a:r>
            <a:rPr kumimoji="1" lang="ja-JP" altLang="en-US" sz="1000">
              <a:latin typeface="ＭＳ Ｐゴシック" panose="020B0600070205080204" pitchFamily="50" charset="-128"/>
              <a:ea typeface="ＭＳ Ｐゴシック" panose="020B0600070205080204" pitchFamily="50" charset="-128"/>
            </a:rPr>
            <a:t>　前年度との比較では、繰出金における経常的経費充当一般財源等が</a:t>
          </a:r>
          <a:r>
            <a:rPr kumimoji="1" lang="en-US" altLang="ja-JP" sz="1000">
              <a:latin typeface="ＭＳ Ｐゴシック" panose="020B0600070205080204" pitchFamily="50" charset="-128"/>
              <a:ea typeface="ＭＳ Ｐゴシック" panose="020B0600070205080204" pitchFamily="50" charset="-128"/>
            </a:rPr>
            <a:t>55</a:t>
          </a:r>
          <a:r>
            <a:rPr kumimoji="1" lang="ja-JP" altLang="en-US" sz="1000">
              <a:latin typeface="ＭＳ Ｐゴシック" panose="020B0600070205080204" pitchFamily="50" charset="-128"/>
              <a:ea typeface="ＭＳ Ｐゴシック" panose="020B0600070205080204" pitchFamily="50" charset="-128"/>
            </a:rPr>
            <a:t>百万円の増となったものの、地方税の増などにより歳入における経常一般財源等が</a:t>
          </a:r>
          <a:r>
            <a:rPr kumimoji="1" lang="en-US" altLang="ja-JP" sz="1000">
              <a:latin typeface="ＭＳ Ｐゴシック" panose="020B0600070205080204" pitchFamily="50" charset="-128"/>
              <a:ea typeface="ＭＳ Ｐゴシック" panose="020B0600070205080204" pitchFamily="50" charset="-128"/>
            </a:rPr>
            <a:t>597</a:t>
          </a:r>
          <a:r>
            <a:rPr kumimoji="1" lang="ja-JP" altLang="en-US" sz="1000">
              <a:latin typeface="ＭＳ Ｐゴシック" panose="020B0600070205080204" pitchFamily="50" charset="-128"/>
              <a:ea typeface="ＭＳ Ｐゴシック" panose="020B0600070205080204" pitchFamily="50" charset="-128"/>
            </a:rPr>
            <a:t>百万円の増となったことにより、結果的にポイントが低下することとなった。</a:t>
          </a:r>
        </a:p>
        <a:p>
          <a:r>
            <a:rPr kumimoji="1" lang="ja-JP" altLang="en-US" sz="1000">
              <a:latin typeface="ＭＳ Ｐゴシック" panose="020B0600070205080204" pitchFamily="50" charset="-128"/>
              <a:ea typeface="ＭＳ Ｐゴシック" panose="020B0600070205080204" pitchFamily="50" charset="-128"/>
            </a:rPr>
            <a:t>　他団体との比較では、住民の医療費負担や下水道の建設費用が高い水準にあることなどにより、国民健康保険特別会計や下水道事業特別会計等に対する繰出金が多額になっていることが、ポイントを引上げている主な要因であ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119380</xdr:rowOff>
    </xdr:from>
    <xdr:to>
      <xdr:col>82</xdr:col>
      <xdr:colOff>107950</xdr:colOff>
      <xdr:row>58</xdr:row>
      <xdr:rowOff>134620</xdr:rowOff>
    </xdr:to>
    <xdr:cxnSp macro="">
      <xdr:nvCxnSpPr>
        <xdr:cNvPr id="247" name="直線コネクタ 246"/>
        <xdr:cNvCxnSpPr/>
      </xdr:nvCxnSpPr>
      <xdr:spPr>
        <a:xfrm flipV="1">
          <a:off x="15671800" y="10063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48"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134620</xdr:rowOff>
    </xdr:from>
    <xdr:to>
      <xdr:col>78</xdr:col>
      <xdr:colOff>69850</xdr:colOff>
      <xdr:row>58</xdr:row>
      <xdr:rowOff>134620</xdr:rowOff>
    </xdr:to>
    <xdr:cxnSp macro="">
      <xdr:nvCxnSpPr>
        <xdr:cNvPr id="250" name="直線コネクタ 249"/>
        <xdr:cNvCxnSpPr/>
      </xdr:nvCxnSpPr>
      <xdr:spPr>
        <a:xfrm>
          <a:off x="14782800" y="10078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2" name="テキスト ボックス 251"/>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134620</xdr:rowOff>
    </xdr:from>
    <xdr:to>
      <xdr:col>73</xdr:col>
      <xdr:colOff>180975</xdr:colOff>
      <xdr:row>58</xdr:row>
      <xdr:rowOff>165100</xdr:rowOff>
    </xdr:to>
    <xdr:cxnSp macro="">
      <xdr:nvCxnSpPr>
        <xdr:cNvPr id="253" name="直線コネクタ 252"/>
        <xdr:cNvCxnSpPr/>
      </xdr:nvCxnSpPr>
      <xdr:spPr>
        <a:xfrm flipV="1">
          <a:off x="13893800" y="10078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149860</xdr:rowOff>
    </xdr:from>
    <xdr:to>
      <xdr:col>69</xdr:col>
      <xdr:colOff>92075</xdr:colOff>
      <xdr:row>58</xdr:row>
      <xdr:rowOff>165100</xdr:rowOff>
    </xdr:to>
    <xdr:cxnSp macro="">
      <xdr:nvCxnSpPr>
        <xdr:cNvPr id="256" name="直線コネクタ 255"/>
        <xdr:cNvCxnSpPr/>
      </xdr:nvCxnSpPr>
      <xdr:spPr>
        <a:xfrm>
          <a:off x="13004800" y="10093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8" name="テキスト ボックス 257"/>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9" name="フローチャート: 判断 258"/>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0" name="テキスト ボックス 259"/>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68580</xdr:rowOff>
    </xdr:from>
    <xdr:to>
      <xdr:col>82</xdr:col>
      <xdr:colOff>158750</xdr:colOff>
      <xdr:row>58</xdr:row>
      <xdr:rowOff>170180</xdr:rowOff>
    </xdr:to>
    <xdr:sp macro="" textlink="">
      <xdr:nvSpPr>
        <xdr:cNvPr id="266" name="楕円 265"/>
        <xdr:cNvSpPr/>
      </xdr:nvSpPr>
      <xdr:spPr>
        <a:xfrm>
          <a:off x="164592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40657</xdr:rowOff>
    </xdr:from>
    <xdr:ext cx="762000" cy="259045"/>
    <xdr:sp macro="" textlink="">
      <xdr:nvSpPr>
        <xdr:cNvPr id="267" name="その他該当値テキスト"/>
        <xdr:cNvSpPr txBox="1"/>
      </xdr:nvSpPr>
      <xdr:spPr>
        <a:xfrm>
          <a:off x="165989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83820</xdr:rowOff>
    </xdr:from>
    <xdr:to>
      <xdr:col>78</xdr:col>
      <xdr:colOff>120650</xdr:colOff>
      <xdr:row>59</xdr:row>
      <xdr:rowOff>13970</xdr:rowOff>
    </xdr:to>
    <xdr:sp macro="" textlink="">
      <xdr:nvSpPr>
        <xdr:cNvPr id="268" name="楕円 267"/>
        <xdr:cNvSpPr/>
      </xdr:nvSpPr>
      <xdr:spPr>
        <a:xfrm>
          <a:off x="15621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170197</xdr:rowOff>
    </xdr:from>
    <xdr:ext cx="736600" cy="259045"/>
    <xdr:sp macro="" textlink="">
      <xdr:nvSpPr>
        <xdr:cNvPr id="269" name="テキスト ボックス 268"/>
        <xdr:cNvSpPr txBox="1"/>
      </xdr:nvSpPr>
      <xdr:spPr>
        <a:xfrm>
          <a:off x="15290800" y="1011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83820</xdr:rowOff>
    </xdr:from>
    <xdr:to>
      <xdr:col>74</xdr:col>
      <xdr:colOff>31750</xdr:colOff>
      <xdr:row>59</xdr:row>
      <xdr:rowOff>13970</xdr:rowOff>
    </xdr:to>
    <xdr:sp macro="" textlink="">
      <xdr:nvSpPr>
        <xdr:cNvPr id="270" name="楕円 269"/>
        <xdr:cNvSpPr/>
      </xdr:nvSpPr>
      <xdr:spPr>
        <a:xfrm>
          <a:off x="14732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170197</xdr:rowOff>
    </xdr:from>
    <xdr:ext cx="762000" cy="259045"/>
    <xdr:sp macro="" textlink="">
      <xdr:nvSpPr>
        <xdr:cNvPr id="271" name="テキスト ボックス 270"/>
        <xdr:cNvSpPr txBox="1"/>
      </xdr:nvSpPr>
      <xdr:spPr>
        <a:xfrm>
          <a:off x="14401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2" name="楕円 271"/>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73" name="テキスト ボックス 272"/>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99060</xdr:rowOff>
    </xdr:from>
    <xdr:to>
      <xdr:col>65</xdr:col>
      <xdr:colOff>53975</xdr:colOff>
      <xdr:row>59</xdr:row>
      <xdr:rowOff>29210</xdr:rowOff>
    </xdr:to>
    <xdr:sp macro="" textlink="">
      <xdr:nvSpPr>
        <xdr:cNvPr id="274" name="楕円 273"/>
        <xdr:cNvSpPr/>
      </xdr:nvSpPr>
      <xdr:spPr>
        <a:xfrm>
          <a:off x="12954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13987</xdr:rowOff>
    </xdr:from>
    <xdr:ext cx="762000" cy="259045"/>
    <xdr:sp macro="" textlink="">
      <xdr:nvSpPr>
        <xdr:cNvPr id="275" name="テキスト ボックス 274"/>
        <xdr:cNvSpPr txBox="1"/>
      </xdr:nvSpPr>
      <xdr:spPr>
        <a:xfrm>
          <a:off x="12623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年度の補助費等に係る経常収支比率は、前年度から</a:t>
          </a:r>
          <a:r>
            <a:rPr kumimoji="1" lang="en-US" altLang="ja-JP" sz="1000">
              <a:latin typeface="ＭＳ Ｐゴシック" panose="020B0600070205080204" pitchFamily="50" charset="-128"/>
              <a:ea typeface="ＭＳ Ｐゴシック" panose="020B0600070205080204" pitchFamily="50" charset="-128"/>
            </a:rPr>
            <a:t>3.5</a:t>
          </a:r>
          <a:r>
            <a:rPr kumimoji="1" lang="ja-JP" altLang="en-US" sz="1000">
              <a:latin typeface="ＭＳ Ｐゴシック" panose="020B0600070205080204" pitchFamily="50" charset="-128"/>
              <a:ea typeface="ＭＳ Ｐゴシック" panose="020B0600070205080204" pitchFamily="50" charset="-128"/>
            </a:rPr>
            <a:t>ポイント上昇し、</a:t>
          </a:r>
          <a:r>
            <a:rPr kumimoji="1" lang="en-US" altLang="ja-JP" sz="1000">
              <a:latin typeface="ＭＳ Ｐゴシック" panose="020B0600070205080204" pitchFamily="50" charset="-128"/>
              <a:ea typeface="ＭＳ Ｐゴシック" panose="020B0600070205080204" pitchFamily="50" charset="-128"/>
            </a:rPr>
            <a:t>18.0</a:t>
          </a:r>
          <a:r>
            <a:rPr kumimoji="1" lang="ja-JP" altLang="en-US" sz="1000">
              <a:latin typeface="ＭＳ Ｐゴシック" panose="020B0600070205080204" pitchFamily="50" charset="-128"/>
              <a:ea typeface="ＭＳ Ｐゴシック" panose="020B0600070205080204" pitchFamily="50" charset="-128"/>
            </a:rPr>
            <a:t>％となった。類似団体との比較において、平均を</a:t>
          </a:r>
          <a:r>
            <a:rPr kumimoji="1" lang="en-US" altLang="ja-JP" sz="1000">
              <a:latin typeface="ＭＳ Ｐゴシック" panose="020B0600070205080204" pitchFamily="50" charset="-128"/>
              <a:ea typeface="ＭＳ Ｐゴシック" panose="020B0600070205080204" pitchFamily="50" charset="-128"/>
            </a:rPr>
            <a:t>6.3</a:t>
          </a:r>
          <a:r>
            <a:rPr kumimoji="1" lang="ja-JP" altLang="en-US" sz="1000">
              <a:latin typeface="ＭＳ Ｐゴシック" panose="020B0600070205080204" pitchFamily="50" charset="-128"/>
              <a:ea typeface="ＭＳ Ｐゴシック" panose="020B0600070205080204" pitchFamily="50" charset="-128"/>
            </a:rPr>
            <a:t>ポイント上回り、高い水準となっている。</a:t>
          </a:r>
        </a:p>
        <a:p>
          <a:r>
            <a:rPr kumimoji="1" lang="ja-JP" altLang="en-US" sz="1000">
              <a:latin typeface="ＭＳ Ｐゴシック" panose="020B0600070205080204" pitchFamily="50" charset="-128"/>
              <a:ea typeface="ＭＳ Ｐゴシック" panose="020B0600070205080204" pitchFamily="50" charset="-128"/>
            </a:rPr>
            <a:t>　前年度との比較では、経常的経費において、市立山口東京理科大学に対する運営費交付金が薬学部設置に伴い</a:t>
          </a:r>
          <a:r>
            <a:rPr kumimoji="1" lang="en-US" altLang="ja-JP" sz="1000">
              <a:latin typeface="ＭＳ Ｐゴシック" panose="020B0600070205080204" pitchFamily="50" charset="-128"/>
              <a:ea typeface="ＭＳ Ｐゴシック" panose="020B0600070205080204" pitchFamily="50" charset="-128"/>
            </a:rPr>
            <a:t>632</a:t>
          </a:r>
          <a:r>
            <a:rPr kumimoji="1" lang="ja-JP" altLang="en-US" sz="1000">
              <a:latin typeface="ＭＳ Ｐゴシック" panose="020B0600070205080204" pitchFamily="50" charset="-128"/>
              <a:ea typeface="ＭＳ Ｐゴシック" panose="020B0600070205080204" pitchFamily="50" charset="-128"/>
            </a:rPr>
            <a:t>百万の増となったことなどから、</a:t>
          </a:r>
          <a:r>
            <a:rPr kumimoji="1" lang="en-US" altLang="ja-JP" sz="1000">
              <a:latin typeface="ＭＳ Ｐゴシック" panose="020B0600070205080204" pitchFamily="50" charset="-128"/>
              <a:ea typeface="ＭＳ Ｐゴシック" panose="020B0600070205080204" pitchFamily="50" charset="-128"/>
            </a:rPr>
            <a:t>709</a:t>
          </a:r>
          <a:r>
            <a:rPr kumimoji="1" lang="ja-JP" altLang="en-US" sz="1000">
              <a:latin typeface="ＭＳ Ｐゴシック" panose="020B0600070205080204" pitchFamily="50" charset="-128"/>
              <a:ea typeface="ＭＳ Ｐゴシック" panose="020B0600070205080204" pitchFamily="50" charset="-128"/>
            </a:rPr>
            <a:t>百万円の増となり、経常経費充当一般財源等は</a:t>
          </a:r>
          <a:r>
            <a:rPr kumimoji="1" lang="en-US" altLang="ja-JP" sz="1000">
              <a:latin typeface="ＭＳ Ｐゴシック" panose="020B0600070205080204" pitchFamily="50" charset="-128"/>
              <a:ea typeface="ＭＳ Ｐゴシック" panose="020B0600070205080204" pitchFamily="50" charset="-128"/>
            </a:rPr>
            <a:t>707</a:t>
          </a:r>
          <a:r>
            <a:rPr kumimoji="1" lang="ja-JP" altLang="en-US" sz="1000">
              <a:latin typeface="ＭＳ Ｐゴシック" panose="020B0600070205080204" pitchFamily="50" charset="-128"/>
              <a:ea typeface="ＭＳ Ｐゴシック" panose="020B0600070205080204" pitchFamily="50" charset="-128"/>
            </a:rPr>
            <a:t>百万円の増となった。</a:t>
          </a:r>
        </a:p>
        <a:p>
          <a:r>
            <a:rPr kumimoji="1" lang="ja-JP" altLang="en-US" sz="1000">
              <a:latin typeface="ＭＳ Ｐゴシック" panose="020B0600070205080204" pitchFamily="50" charset="-128"/>
              <a:ea typeface="ＭＳ Ｐゴシック" panose="020B0600070205080204" pitchFamily="50" charset="-128"/>
            </a:rPr>
            <a:t>　今後も、市立山口東京理科大学に対する運営費交付金や病院事業会計に対する繰出金などの支出があることから、普通会計内外の会計における財務状況や事業計画を把握することで、適正な歳出水準の維持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38</xdr:row>
      <xdr:rowOff>35560</xdr:rowOff>
    </xdr:to>
    <xdr:cxnSp macro="">
      <xdr:nvCxnSpPr>
        <xdr:cNvPr id="305" name="直線コネクタ 304"/>
        <xdr:cNvCxnSpPr/>
      </xdr:nvCxnSpPr>
      <xdr:spPr>
        <a:xfrm>
          <a:off x="15671800" y="639064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28702</xdr:rowOff>
    </xdr:from>
    <xdr:to>
      <xdr:col>78</xdr:col>
      <xdr:colOff>69850</xdr:colOff>
      <xdr:row>37</xdr:row>
      <xdr:rowOff>46990</xdr:rowOff>
    </xdr:to>
    <xdr:cxnSp macro="">
      <xdr:nvCxnSpPr>
        <xdr:cNvPr id="308" name="直線コネクタ 307"/>
        <xdr:cNvCxnSpPr/>
      </xdr:nvCxnSpPr>
      <xdr:spPr>
        <a:xfrm>
          <a:off x="14782800" y="63723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37</xdr:row>
      <xdr:rowOff>28702</xdr:rowOff>
    </xdr:to>
    <xdr:cxnSp macro="">
      <xdr:nvCxnSpPr>
        <xdr:cNvPr id="311" name="直線コネクタ 310"/>
        <xdr:cNvCxnSpPr/>
      </xdr:nvCxnSpPr>
      <xdr:spPr>
        <a:xfrm>
          <a:off x="13893800" y="622147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58420</xdr:rowOff>
    </xdr:to>
    <xdr:cxnSp macro="">
      <xdr:nvCxnSpPr>
        <xdr:cNvPr id="314" name="直線コネクタ 313"/>
        <xdr:cNvCxnSpPr/>
      </xdr:nvCxnSpPr>
      <xdr:spPr>
        <a:xfrm flipV="1">
          <a:off x="13004800" y="6221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6" name="テキスト ボックス 315"/>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7" name="フローチャート: 判断 316"/>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18" name="テキスト ボックス 317"/>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156210</xdr:rowOff>
    </xdr:from>
    <xdr:to>
      <xdr:col>82</xdr:col>
      <xdr:colOff>158750</xdr:colOff>
      <xdr:row>38</xdr:row>
      <xdr:rowOff>86360</xdr:rowOff>
    </xdr:to>
    <xdr:sp macro="" textlink="">
      <xdr:nvSpPr>
        <xdr:cNvPr id="324" name="楕円 323"/>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128287</xdr:rowOff>
    </xdr:from>
    <xdr:ext cx="762000" cy="259045"/>
    <xdr:sp macro="" textlink="">
      <xdr:nvSpPr>
        <xdr:cNvPr id="325" name="補助費等該当値テキスト"/>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26" name="楕円 325"/>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7" name="テキスト ボックス 326"/>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149352</xdr:rowOff>
    </xdr:from>
    <xdr:to>
      <xdr:col>74</xdr:col>
      <xdr:colOff>31750</xdr:colOff>
      <xdr:row>37</xdr:row>
      <xdr:rowOff>79502</xdr:rowOff>
    </xdr:to>
    <xdr:sp macro="" textlink="">
      <xdr:nvSpPr>
        <xdr:cNvPr id="328" name="楕円 327"/>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64279</xdr:rowOff>
    </xdr:from>
    <xdr:ext cx="762000" cy="259045"/>
    <xdr:sp macro="" textlink="">
      <xdr:nvSpPr>
        <xdr:cNvPr id="329" name="テキスト ボックス 328"/>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30" name="楕円 329"/>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31" name="テキスト ボックス 330"/>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2" name="楕円 331"/>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3" name="テキスト ボックス 332"/>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年度の公債費に係る経常収支比率は、前年度から</a:t>
          </a:r>
          <a:r>
            <a:rPr kumimoji="1" lang="en-US" altLang="ja-JP" sz="1000">
              <a:latin typeface="ＭＳ Ｐゴシック" panose="020B0600070205080204" pitchFamily="50" charset="-128"/>
              <a:ea typeface="ＭＳ Ｐゴシック" panose="020B0600070205080204" pitchFamily="50" charset="-128"/>
            </a:rPr>
            <a:t>1.0</a:t>
          </a:r>
          <a:r>
            <a:rPr kumimoji="1" lang="ja-JP" altLang="en-US" sz="1000">
              <a:latin typeface="ＭＳ Ｐゴシック" panose="020B0600070205080204" pitchFamily="50" charset="-128"/>
              <a:ea typeface="ＭＳ Ｐゴシック" panose="020B0600070205080204" pitchFamily="50" charset="-128"/>
            </a:rPr>
            <a:t>ポイント低下し、</a:t>
          </a:r>
          <a:r>
            <a:rPr kumimoji="1" lang="en-US" altLang="ja-JP" sz="1000">
              <a:latin typeface="ＭＳ Ｐゴシック" panose="020B0600070205080204" pitchFamily="50" charset="-128"/>
              <a:ea typeface="ＭＳ Ｐゴシック" panose="020B0600070205080204" pitchFamily="50" charset="-128"/>
            </a:rPr>
            <a:t>15.2</a:t>
          </a:r>
          <a:r>
            <a:rPr kumimoji="1" lang="ja-JP" altLang="en-US" sz="1000">
              <a:latin typeface="ＭＳ Ｐゴシック" panose="020B0600070205080204" pitchFamily="50" charset="-128"/>
              <a:ea typeface="ＭＳ Ｐゴシック" panose="020B0600070205080204" pitchFamily="50" charset="-128"/>
            </a:rPr>
            <a:t>％となった。類似団体との比較においては、平均を</a:t>
          </a:r>
          <a:r>
            <a:rPr kumimoji="1" lang="en-US" altLang="ja-JP" sz="1000">
              <a:latin typeface="ＭＳ Ｐゴシック" panose="020B0600070205080204" pitchFamily="50" charset="-128"/>
              <a:ea typeface="ＭＳ Ｐゴシック" panose="020B0600070205080204" pitchFamily="50" charset="-128"/>
            </a:rPr>
            <a:t>0.6</a:t>
          </a:r>
          <a:r>
            <a:rPr kumimoji="1" lang="ja-JP" altLang="en-US" sz="1000">
              <a:latin typeface="ＭＳ Ｐゴシック" panose="020B0600070205080204" pitchFamily="50" charset="-128"/>
              <a:ea typeface="ＭＳ Ｐゴシック" panose="020B0600070205080204" pitchFamily="50" charset="-128"/>
            </a:rPr>
            <a:t>ポイント下回った。</a:t>
          </a:r>
        </a:p>
        <a:p>
          <a:r>
            <a:rPr kumimoji="1" lang="ja-JP" altLang="en-US" sz="1000">
              <a:latin typeface="ＭＳ Ｐゴシック" panose="020B0600070205080204" pitchFamily="50" charset="-128"/>
              <a:ea typeface="ＭＳ Ｐゴシック" panose="020B0600070205080204" pitchFamily="50" charset="-128"/>
            </a:rPr>
            <a:t>　普通建設事業債等の償還額の減により、公債費の減少傾向が続いているため、前年度との比較では、経常経費充当一般財源等は</a:t>
          </a:r>
          <a:r>
            <a:rPr kumimoji="1" lang="en-US" altLang="ja-JP" sz="1000">
              <a:latin typeface="ＭＳ Ｐゴシック" panose="020B0600070205080204" pitchFamily="50" charset="-128"/>
              <a:ea typeface="ＭＳ Ｐゴシック" panose="020B0600070205080204" pitchFamily="50" charset="-128"/>
            </a:rPr>
            <a:t>98</a:t>
          </a:r>
          <a:r>
            <a:rPr kumimoji="1" lang="ja-JP" altLang="en-US" sz="1000">
              <a:latin typeface="ＭＳ Ｐゴシック" panose="020B0600070205080204" pitchFamily="50" charset="-128"/>
              <a:ea typeface="ＭＳ Ｐゴシック" panose="020B0600070205080204" pitchFamily="50" charset="-128"/>
            </a:rPr>
            <a:t>百万円の減となった。</a:t>
          </a:r>
        </a:p>
        <a:p>
          <a:r>
            <a:rPr kumimoji="1" lang="ja-JP" altLang="en-US" sz="1000">
              <a:latin typeface="ＭＳ Ｐゴシック" panose="020B0600070205080204" pitchFamily="50" charset="-128"/>
              <a:ea typeface="ＭＳ Ｐゴシック" panose="020B0600070205080204" pitchFamily="50" charset="-128"/>
            </a:rPr>
            <a:t>　今後も、合併特例債等を活用した大型建設事業が予定されているが、プライマリーバランスを意識し、堅実な事業の実施に努める。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78994</xdr:rowOff>
    </xdr:from>
    <xdr:to>
      <xdr:col>24</xdr:col>
      <xdr:colOff>25400</xdr:colOff>
      <xdr:row>77</xdr:row>
      <xdr:rowOff>124713</xdr:rowOff>
    </xdr:to>
    <xdr:cxnSp macro="">
      <xdr:nvCxnSpPr>
        <xdr:cNvPr id="363" name="直線コネクタ 362"/>
        <xdr:cNvCxnSpPr/>
      </xdr:nvCxnSpPr>
      <xdr:spPr>
        <a:xfrm flipV="1">
          <a:off x="3987800" y="13280644"/>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124713</xdr:rowOff>
    </xdr:from>
    <xdr:to>
      <xdr:col>19</xdr:col>
      <xdr:colOff>187325</xdr:colOff>
      <xdr:row>78</xdr:row>
      <xdr:rowOff>3556</xdr:rowOff>
    </xdr:to>
    <xdr:cxnSp macro="">
      <xdr:nvCxnSpPr>
        <xdr:cNvPr id="366" name="直線コネクタ 365"/>
        <xdr:cNvCxnSpPr/>
      </xdr:nvCxnSpPr>
      <xdr:spPr>
        <a:xfrm flipV="1">
          <a:off x="3098800" y="133263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xdr:rowOff>
    </xdr:from>
    <xdr:to>
      <xdr:col>15</xdr:col>
      <xdr:colOff>98425</xdr:colOff>
      <xdr:row>78</xdr:row>
      <xdr:rowOff>58420</xdr:rowOff>
    </xdr:to>
    <xdr:cxnSp macro="">
      <xdr:nvCxnSpPr>
        <xdr:cNvPr id="369" name="直線コネクタ 368"/>
        <xdr:cNvCxnSpPr/>
      </xdr:nvCxnSpPr>
      <xdr:spPr>
        <a:xfrm flipV="1">
          <a:off x="2209800" y="133766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58420</xdr:rowOff>
    </xdr:from>
    <xdr:to>
      <xdr:col>11</xdr:col>
      <xdr:colOff>9525</xdr:colOff>
      <xdr:row>78</xdr:row>
      <xdr:rowOff>117856</xdr:rowOff>
    </xdr:to>
    <xdr:cxnSp macro="">
      <xdr:nvCxnSpPr>
        <xdr:cNvPr id="372" name="直線コネクタ 371"/>
        <xdr:cNvCxnSpPr/>
      </xdr:nvCxnSpPr>
      <xdr:spPr>
        <a:xfrm flipV="1">
          <a:off x="1320800" y="134315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4" name="テキスト ボックス 373"/>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76" name="テキスト ボックス 375"/>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82" name="楕円 381"/>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44721</xdr:rowOff>
    </xdr:from>
    <xdr:ext cx="762000" cy="259045"/>
    <xdr:sp macro="" textlink="">
      <xdr:nvSpPr>
        <xdr:cNvPr id="383" name="公債費該当値テキスト"/>
        <xdr:cNvSpPr txBox="1"/>
      </xdr:nvSpPr>
      <xdr:spPr>
        <a:xfrm>
          <a:off x="4914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73913</xdr:rowOff>
    </xdr:from>
    <xdr:to>
      <xdr:col>20</xdr:col>
      <xdr:colOff>38100</xdr:colOff>
      <xdr:row>78</xdr:row>
      <xdr:rowOff>4063</xdr:rowOff>
    </xdr:to>
    <xdr:sp macro="" textlink="">
      <xdr:nvSpPr>
        <xdr:cNvPr id="384" name="楕円 383"/>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85" name="テキスト ボックス 384"/>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124206</xdr:rowOff>
    </xdr:from>
    <xdr:to>
      <xdr:col>15</xdr:col>
      <xdr:colOff>149225</xdr:colOff>
      <xdr:row>78</xdr:row>
      <xdr:rowOff>54356</xdr:rowOff>
    </xdr:to>
    <xdr:sp macro="" textlink="">
      <xdr:nvSpPr>
        <xdr:cNvPr id="386" name="楕円 385"/>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39133</xdr:rowOff>
    </xdr:from>
    <xdr:ext cx="762000" cy="259045"/>
    <xdr:sp macro="" textlink="">
      <xdr:nvSpPr>
        <xdr:cNvPr id="387" name="テキスト ボックス 386"/>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xdr:rowOff>
    </xdr:from>
    <xdr:to>
      <xdr:col>11</xdr:col>
      <xdr:colOff>60325</xdr:colOff>
      <xdr:row>78</xdr:row>
      <xdr:rowOff>109220</xdr:rowOff>
    </xdr:to>
    <xdr:sp macro="" textlink="">
      <xdr:nvSpPr>
        <xdr:cNvPr id="388" name="楕円 387"/>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389" name="テキスト ボックス 388"/>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67056</xdr:rowOff>
    </xdr:from>
    <xdr:to>
      <xdr:col>6</xdr:col>
      <xdr:colOff>171450</xdr:colOff>
      <xdr:row>78</xdr:row>
      <xdr:rowOff>168656</xdr:rowOff>
    </xdr:to>
    <xdr:sp macro="" textlink="">
      <xdr:nvSpPr>
        <xdr:cNvPr id="390" name="楕円 389"/>
        <xdr:cNvSpPr/>
      </xdr:nvSpPr>
      <xdr:spPr>
        <a:xfrm>
          <a:off x="1270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153433</xdr:rowOff>
    </xdr:from>
    <xdr:ext cx="762000" cy="259045"/>
    <xdr:sp macro="" textlink="">
      <xdr:nvSpPr>
        <xdr:cNvPr id="391" name="テキスト ボックス 390"/>
        <xdr:cNvSpPr txBox="1"/>
      </xdr:nvSpPr>
      <xdr:spPr>
        <a:xfrm>
          <a:off x="939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年度の公債費以外の経常収支比率は、前年度から</a:t>
          </a:r>
          <a:r>
            <a:rPr kumimoji="1" lang="en-US" altLang="ja-JP" sz="1000">
              <a:latin typeface="ＭＳ Ｐゴシック" panose="020B0600070205080204" pitchFamily="50" charset="-128"/>
              <a:ea typeface="ＭＳ Ｐゴシック" panose="020B0600070205080204" pitchFamily="50" charset="-128"/>
            </a:rPr>
            <a:t>2.5</a:t>
          </a:r>
          <a:r>
            <a:rPr kumimoji="1" lang="ja-JP" altLang="en-US" sz="1000">
              <a:latin typeface="ＭＳ Ｐゴシック" panose="020B0600070205080204" pitchFamily="50" charset="-128"/>
              <a:ea typeface="ＭＳ Ｐゴシック" panose="020B0600070205080204" pitchFamily="50" charset="-128"/>
            </a:rPr>
            <a:t>ポイント増加し、</a:t>
          </a:r>
          <a:r>
            <a:rPr kumimoji="1" lang="en-US" altLang="ja-JP" sz="1000">
              <a:latin typeface="ＭＳ Ｐゴシック" panose="020B0600070205080204" pitchFamily="50" charset="-128"/>
              <a:ea typeface="ＭＳ Ｐゴシック" panose="020B0600070205080204" pitchFamily="50" charset="-128"/>
            </a:rPr>
            <a:t>76.6</a:t>
          </a:r>
          <a:r>
            <a:rPr kumimoji="1" lang="ja-JP" altLang="en-US" sz="1000">
              <a:latin typeface="ＭＳ Ｐゴシック" panose="020B0600070205080204" pitchFamily="50" charset="-128"/>
              <a:ea typeface="ＭＳ Ｐゴシック" panose="020B0600070205080204" pitchFamily="50" charset="-128"/>
            </a:rPr>
            <a:t>％となった。</a:t>
          </a:r>
        </a:p>
        <a:p>
          <a:r>
            <a:rPr kumimoji="1" lang="ja-JP" altLang="en-US" sz="1000">
              <a:latin typeface="ＭＳ Ｐゴシック" panose="020B0600070205080204" pitchFamily="50" charset="-128"/>
              <a:ea typeface="ＭＳ Ｐゴシック" panose="020B0600070205080204" pitchFamily="50" charset="-128"/>
            </a:rPr>
            <a:t>　前年度との比較では、地方税の増などにより、歳入における経常一般財源等が増となったものの、補助費等や繰出金に係る経常経費充当一般財源等の額が大きく、比率は、前年度を上回る結果となった。</a:t>
          </a:r>
        </a:p>
        <a:p>
          <a:r>
            <a:rPr kumimoji="1" lang="ja-JP" altLang="en-US" sz="1000">
              <a:latin typeface="ＭＳ Ｐゴシック" panose="020B0600070205080204" pitchFamily="50" charset="-128"/>
              <a:ea typeface="ＭＳ Ｐゴシック" panose="020B0600070205080204" pitchFamily="50" charset="-128"/>
            </a:rPr>
            <a:t>　今後も、高齢化の更なる進行などにより、扶助費や繰出金が、高い水準で推移する見込みであることから、公共施設の再編や事務事業の見直しなどにより、行財政運営の効率化を図り、経常的経費の削減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28702</xdr:rowOff>
    </xdr:from>
    <xdr:to>
      <xdr:col>82</xdr:col>
      <xdr:colOff>107950</xdr:colOff>
      <xdr:row>77</xdr:row>
      <xdr:rowOff>143002</xdr:rowOff>
    </xdr:to>
    <xdr:cxnSp macro="">
      <xdr:nvCxnSpPr>
        <xdr:cNvPr id="422" name="直線コネクタ 421"/>
        <xdr:cNvCxnSpPr/>
      </xdr:nvCxnSpPr>
      <xdr:spPr>
        <a:xfrm>
          <a:off x="15671800" y="1323035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28702</xdr:rowOff>
    </xdr:to>
    <xdr:cxnSp macro="">
      <xdr:nvCxnSpPr>
        <xdr:cNvPr id="425" name="直線コネクタ 424"/>
        <xdr:cNvCxnSpPr/>
      </xdr:nvCxnSpPr>
      <xdr:spPr>
        <a:xfrm>
          <a:off x="14782800" y="13225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27" name="テキスト ボックス 42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5842</xdr:rowOff>
    </xdr:from>
    <xdr:to>
      <xdr:col>73</xdr:col>
      <xdr:colOff>180975</xdr:colOff>
      <xdr:row>77</xdr:row>
      <xdr:rowOff>24130</xdr:rowOff>
    </xdr:to>
    <xdr:cxnSp macro="">
      <xdr:nvCxnSpPr>
        <xdr:cNvPr id="428" name="直線コネクタ 427"/>
        <xdr:cNvCxnSpPr/>
      </xdr:nvCxnSpPr>
      <xdr:spPr>
        <a:xfrm>
          <a:off x="13893800" y="13207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154432</xdr:rowOff>
    </xdr:from>
    <xdr:to>
      <xdr:col>69</xdr:col>
      <xdr:colOff>92075</xdr:colOff>
      <xdr:row>77</xdr:row>
      <xdr:rowOff>5842</xdr:rowOff>
    </xdr:to>
    <xdr:cxnSp macro="">
      <xdr:nvCxnSpPr>
        <xdr:cNvPr id="431" name="直線コネクタ 430"/>
        <xdr:cNvCxnSpPr/>
      </xdr:nvCxnSpPr>
      <xdr:spPr>
        <a:xfrm>
          <a:off x="13004800" y="13184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33" name="テキスト ボックス 432"/>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71628</xdr:rowOff>
    </xdr:from>
    <xdr:to>
      <xdr:col>65</xdr:col>
      <xdr:colOff>53975</xdr:colOff>
      <xdr:row>77</xdr:row>
      <xdr:rowOff>1778</xdr:rowOff>
    </xdr:to>
    <xdr:sp macro="" textlink="">
      <xdr:nvSpPr>
        <xdr:cNvPr id="434" name="フローチャート: 判断 433"/>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11955</xdr:rowOff>
    </xdr:from>
    <xdr:ext cx="762000" cy="259045"/>
    <xdr:sp macro="" textlink="">
      <xdr:nvSpPr>
        <xdr:cNvPr id="435" name="テキスト ボックス 434"/>
        <xdr:cNvSpPr txBox="1"/>
      </xdr:nvSpPr>
      <xdr:spPr>
        <a:xfrm>
          <a:off x="12623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92202</xdr:rowOff>
    </xdr:from>
    <xdr:to>
      <xdr:col>82</xdr:col>
      <xdr:colOff>158750</xdr:colOff>
      <xdr:row>78</xdr:row>
      <xdr:rowOff>22352</xdr:rowOff>
    </xdr:to>
    <xdr:sp macro="" textlink="">
      <xdr:nvSpPr>
        <xdr:cNvPr id="441" name="楕円 440"/>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64279</xdr:rowOff>
    </xdr:from>
    <xdr:ext cx="762000" cy="259045"/>
    <xdr:sp macro="" textlink="">
      <xdr:nvSpPr>
        <xdr:cNvPr id="442" name="公債費以外該当値テキスト"/>
        <xdr:cNvSpPr txBox="1"/>
      </xdr:nvSpPr>
      <xdr:spPr>
        <a:xfrm>
          <a:off x="16598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149352</xdr:rowOff>
    </xdr:from>
    <xdr:to>
      <xdr:col>78</xdr:col>
      <xdr:colOff>120650</xdr:colOff>
      <xdr:row>77</xdr:row>
      <xdr:rowOff>79502</xdr:rowOff>
    </xdr:to>
    <xdr:sp macro="" textlink="">
      <xdr:nvSpPr>
        <xdr:cNvPr id="443" name="楕円 442"/>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44" name="テキスト ボックス 443"/>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45" name="楕円 444"/>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46" name="テキスト ボックス 445"/>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126492</xdr:rowOff>
    </xdr:from>
    <xdr:to>
      <xdr:col>69</xdr:col>
      <xdr:colOff>142875</xdr:colOff>
      <xdr:row>77</xdr:row>
      <xdr:rowOff>56642</xdr:rowOff>
    </xdr:to>
    <xdr:sp macro="" textlink="">
      <xdr:nvSpPr>
        <xdr:cNvPr id="447" name="楕円 446"/>
        <xdr:cNvSpPr/>
      </xdr:nvSpPr>
      <xdr:spPr>
        <a:xfrm>
          <a:off x="13843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41419</xdr:rowOff>
    </xdr:from>
    <xdr:ext cx="762000" cy="259045"/>
    <xdr:sp macro="" textlink="">
      <xdr:nvSpPr>
        <xdr:cNvPr id="448" name="テキスト ボックス 447"/>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49" name="楕円 448"/>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18559</xdr:rowOff>
    </xdr:from>
    <xdr:ext cx="762000" cy="259045"/>
    <xdr:sp macro="" textlink="">
      <xdr:nvSpPr>
        <xdr:cNvPr id="450" name="テキスト ボックス 449"/>
        <xdr:cNvSpPr txBox="1"/>
      </xdr:nvSpPr>
      <xdr:spPr>
        <a:xfrm>
          <a:off x="12623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32077</xdr:rowOff>
    </xdr:from>
    <xdr:to>
      <xdr:col>29</xdr:col>
      <xdr:colOff>127000</xdr:colOff>
      <xdr:row>17</xdr:row>
      <xdr:rowOff>39522</xdr:rowOff>
    </xdr:to>
    <xdr:cxnSp macro="">
      <xdr:nvCxnSpPr>
        <xdr:cNvPr id="52" name="直線コネクタ 51"/>
        <xdr:cNvCxnSpPr/>
      </xdr:nvCxnSpPr>
      <xdr:spPr bwMode="auto">
        <a:xfrm flipV="1">
          <a:off x="5003800" y="2994352"/>
          <a:ext cx="647700" cy="7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16853</xdr:rowOff>
    </xdr:from>
    <xdr:ext cx="762000" cy="259045"/>
    <xdr:sp macro="" textlink="">
      <xdr:nvSpPr>
        <xdr:cNvPr id="53" name="人口1人当たり決算額の推移平均値テキスト130"/>
        <xdr:cNvSpPr txBox="1"/>
      </xdr:nvSpPr>
      <xdr:spPr>
        <a:xfrm>
          <a:off x="5740400" y="2979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39522</xdr:rowOff>
    </xdr:from>
    <xdr:to>
      <xdr:col>26</xdr:col>
      <xdr:colOff>50800</xdr:colOff>
      <xdr:row>17</xdr:row>
      <xdr:rowOff>40567</xdr:rowOff>
    </xdr:to>
    <xdr:cxnSp macro="">
      <xdr:nvCxnSpPr>
        <xdr:cNvPr id="55" name="直線コネクタ 54"/>
        <xdr:cNvCxnSpPr/>
      </xdr:nvCxnSpPr>
      <xdr:spPr bwMode="auto">
        <a:xfrm flipV="1">
          <a:off x="4305300" y="3001797"/>
          <a:ext cx="698500" cy="1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135940</xdr:rowOff>
    </xdr:from>
    <xdr:ext cx="736600" cy="259045"/>
    <xdr:sp macro="" textlink="">
      <xdr:nvSpPr>
        <xdr:cNvPr id="57" name="テキスト ボックス 56"/>
        <xdr:cNvSpPr txBox="1"/>
      </xdr:nvSpPr>
      <xdr:spPr>
        <a:xfrm>
          <a:off x="4622800" y="309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40567</xdr:rowOff>
    </xdr:from>
    <xdr:to>
      <xdr:col>22</xdr:col>
      <xdr:colOff>114300</xdr:colOff>
      <xdr:row>17</xdr:row>
      <xdr:rowOff>54773</xdr:rowOff>
    </xdr:to>
    <xdr:cxnSp macro="">
      <xdr:nvCxnSpPr>
        <xdr:cNvPr id="58" name="直線コネクタ 57"/>
        <xdr:cNvCxnSpPr/>
      </xdr:nvCxnSpPr>
      <xdr:spPr bwMode="auto">
        <a:xfrm flipV="1">
          <a:off x="3606800" y="3002842"/>
          <a:ext cx="698500" cy="14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150358</xdr:rowOff>
    </xdr:from>
    <xdr:ext cx="762000" cy="259045"/>
    <xdr:sp macro="" textlink="">
      <xdr:nvSpPr>
        <xdr:cNvPr id="60" name="テキスト ボックス 59"/>
        <xdr:cNvSpPr txBox="1"/>
      </xdr:nvSpPr>
      <xdr:spPr>
        <a:xfrm>
          <a:off x="3924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51524</xdr:rowOff>
    </xdr:from>
    <xdr:to>
      <xdr:col>18</xdr:col>
      <xdr:colOff>177800</xdr:colOff>
      <xdr:row>17</xdr:row>
      <xdr:rowOff>54773</xdr:rowOff>
    </xdr:to>
    <xdr:cxnSp macro="">
      <xdr:nvCxnSpPr>
        <xdr:cNvPr id="61" name="直線コネクタ 60"/>
        <xdr:cNvCxnSpPr/>
      </xdr:nvCxnSpPr>
      <xdr:spPr bwMode="auto">
        <a:xfrm>
          <a:off x="2908300" y="3013799"/>
          <a:ext cx="698500" cy="3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160253</xdr:rowOff>
    </xdr:from>
    <xdr:ext cx="762000" cy="259045"/>
    <xdr:sp macro="" textlink="">
      <xdr:nvSpPr>
        <xdr:cNvPr id="63" name="テキスト ボックス 62"/>
        <xdr:cNvSpPr txBox="1"/>
      </xdr:nvSpPr>
      <xdr:spPr>
        <a:xfrm>
          <a:off x="32258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83755</xdr:rowOff>
    </xdr:from>
    <xdr:to>
      <xdr:col>15</xdr:col>
      <xdr:colOff>101600</xdr:colOff>
      <xdr:row>18</xdr:row>
      <xdr:rowOff>13905</xdr:rowOff>
    </xdr:to>
    <xdr:sp macro="" textlink="">
      <xdr:nvSpPr>
        <xdr:cNvPr id="64" name="フローチャート: 判断 63"/>
        <xdr:cNvSpPr/>
      </xdr:nvSpPr>
      <xdr:spPr bwMode="auto">
        <a:xfrm>
          <a:off x="2857500" y="3046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170132</xdr:rowOff>
    </xdr:from>
    <xdr:ext cx="762000" cy="259045"/>
    <xdr:sp macro="" textlink="">
      <xdr:nvSpPr>
        <xdr:cNvPr id="65" name="テキスト ボックス 64"/>
        <xdr:cNvSpPr txBox="1"/>
      </xdr:nvSpPr>
      <xdr:spPr>
        <a:xfrm>
          <a:off x="2527300" y="313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152727</xdr:rowOff>
    </xdr:from>
    <xdr:to>
      <xdr:col>29</xdr:col>
      <xdr:colOff>177800</xdr:colOff>
      <xdr:row>17</xdr:row>
      <xdr:rowOff>82877</xdr:rowOff>
    </xdr:to>
    <xdr:sp macro="" textlink="">
      <xdr:nvSpPr>
        <xdr:cNvPr id="71" name="楕円 70"/>
        <xdr:cNvSpPr/>
      </xdr:nvSpPr>
      <xdr:spPr bwMode="auto">
        <a:xfrm>
          <a:off x="5600700" y="2943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169254</xdr:rowOff>
    </xdr:from>
    <xdr:ext cx="762000" cy="259045"/>
    <xdr:sp macro="" textlink="">
      <xdr:nvSpPr>
        <xdr:cNvPr id="72" name="人口1人当たり決算額の推移該当値テキスト130"/>
        <xdr:cNvSpPr txBox="1"/>
      </xdr:nvSpPr>
      <xdr:spPr>
        <a:xfrm>
          <a:off x="5740400" y="278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160172</xdr:rowOff>
    </xdr:from>
    <xdr:to>
      <xdr:col>26</xdr:col>
      <xdr:colOff>101600</xdr:colOff>
      <xdr:row>17</xdr:row>
      <xdr:rowOff>90322</xdr:rowOff>
    </xdr:to>
    <xdr:sp macro="" textlink="">
      <xdr:nvSpPr>
        <xdr:cNvPr id="73" name="楕円 72"/>
        <xdr:cNvSpPr/>
      </xdr:nvSpPr>
      <xdr:spPr bwMode="auto">
        <a:xfrm>
          <a:off x="4953000" y="2950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100499</xdr:rowOff>
    </xdr:from>
    <xdr:ext cx="736600" cy="259045"/>
    <xdr:sp macro="" textlink="">
      <xdr:nvSpPr>
        <xdr:cNvPr id="74" name="テキスト ボックス 73"/>
        <xdr:cNvSpPr txBox="1"/>
      </xdr:nvSpPr>
      <xdr:spPr>
        <a:xfrm>
          <a:off x="4622800" y="271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161217</xdr:rowOff>
    </xdr:from>
    <xdr:to>
      <xdr:col>22</xdr:col>
      <xdr:colOff>165100</xdr:colOff>
      <xdr:row>17</xdr:row>
      <xdr:rowOff>91367</xdr:rowOff>
    </xdr:to>
    <xdr:sp macro="" textlink="">
      <xdr:nvSpPr>
        <xdr:cNvPr id="75" name="楕円 74"/>
        <xdr:cNvSpPr/>
      </xdr:nvSpPr>
      <xdr:spPr bwMode="auto">
        <a:xfrm>
          <a:off x="4254500" y="2952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101544</xdr:rowOff>
    </xdr:from>
    <xdr:ext cx="762000" cy="259045"/>
    <xdr:sp macro="" textlink="">
      <xdr:nvSpPr>
        <xdr:cNvPr id="76" name="テキスト ボックス 75"/>
        <xdr:cNvSpPr txBox="1"/>
      </xdr:nvSpPr>
      <xdr:spPr>
        <a:xfrm>
          <a:off x="3924300" y="272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3973</xdr:rowOff>
    </xdr:from>
    <xdr:to>
      <xdr:col>19</xdr:col>
      <xdr:colOff>38100</xdr:colOff>
      <xdr:row>17</xdr:row>
      <xdr:rowOff>105573</xdr:rowOff>
    </xdr:to>
    <xdr:sp macro="" textlink="">
      <xdr:nvSpPr>
        <xdr:cNvPr id="77" name="楕円 76"/>
        <xdr:cNvSpPr/>
      </xdr:nvSpPr>
      <xdr:spPr bwMode="auto">
        <a:xfrm>
          <a:off x="3556000" y="2966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115750</xdr:rowOff>
    </xdr:from>
    <xdr:ext cx="762000" cy="259045"/>
    <xdr:sp macro="" textlink="">
      <xdr:nvSpPr>
        <xdr:cNvPr id="78" name="テキスト ボックス 77"/>
        <xdr:cNvSpPr txBox="1"/>
      </xdr:nvSpPr>
      <xdr:spPr>
        <a:xfrm>
          <a:off x="3225800" y="273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724</xdr:rowOff>
    </xdr:from>
    <xdr:to>
      <xdr:col>15</xdr:col>
      <xdr:colOff>101600</xdr:colOff>
      <xdr:row>17</xdr:row>
      <xdr:rowOff>102324</xdr:rowOff>
    </xdr:to>
    <xdr:sp macro="" textlink="">
      <xdr:nvSpPr>
        <xdr:cNvPr id="79" name="楕円 78"/>
        <xdr:cNvSpPr/>
      </xdr:nvSpPr>
      <xdr:spPr bwMode="auto">
        <a:xfrm>
          <a:off x="2857500" y="2962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112501</xdr:rowOff>
    </xdr:from>
    <xdr:ext cx="762000" cy="259045"/>
    <xdr:sp macro="" textlink="">
      <xdr:nvSpPr>
        <xdr:cNvPr id="80" name="テキスト ボックス 79"/>
        <xdr:cNvSpPr txBox="1"/>
      </xdr:nvSpPr>
      <xdr:spPr>
        <a:xfrm>
          <a:off x="2527300" y="273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334111</xdr:rowOff>
    </xdr:from>
    <xdr:to>
      <xdr:col>29</xdr:col>
      <xdr:colOff>127000</xdr:colOff>
      <xdr:row>35</xdr:row>
      <xdr:rowOff>35136</xdr:rowOff>
    </xdr:to>
    <xdr:cxnSp macro="">
      <xdr:nvCxnSpPr>
        <xdr:cNvPr id="115" name="直線コネクタ 114"/>
        <xdr:cNvCxnSpPr/>
      </xdr:nvCxnSpPr>
      <xdr:spPr bwMode="auto">
        <a:xfrm>
          <a:off x="5003800" y="6601561"/>
          <a:ext cx="647700" cy="43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154282</xdr:rowOff>
    </xdr:from>
    <xdr:ext cx="762000" cy="259045"/>
    <xdr:sp macro="" textlink="">
      <xdr:nvSpPr>
        <xdr:cNvPr id="116" name="人口1人当たり決算額の推移平均値テキスト445"/>
        <xdr:cNvSpPr txBox="1"/>
      </xdr:nvSpPr>
      <xdr:spPr>
        <a:xfrm>
          <a:off x="5740400" y="676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334111</xdr:rowOff>
    </xdr:from>
    <xdr:to>
      <xdr:col>26</xdr:col>
      <xdr:colOff>50800</xdr:colOff>
      <xdr:row>34</xdr:row>
      <xdr:rowOff>341982</xdr:rowOff>
    </xdr:to>
    <xdr:cxnSp macro="">
      <xdr:nvCxnSpPr>
        <xdr:cNvPr id="118" name="直線コネクタ 117"/>
        <xdr:cNvCxnSpPr/>
      </xdr:nvCxnSpPr>
      <xdr:spPr bwMode="auto">
        <a:xfrm flipV="1">
          <a:off x="4305300" y="6601561"/>
          <a:ext cx="698500" cy="7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242489</xdr:rowOff>
    </xdr:from>
    <xdr:ext cx="736600" cy="259045"/>
    <xdr:sp macro="" textlink="">
      <xdr:nvSpPr>
        <xdr:cNvPr id="120" name="テキスト ボックス 119"/>
        <xdr:cNvSpPr txBox="1"/>
      </xdr:nvSpPr>
      <xdr:spPr>
        <a:xfrm>
          <a:off x="4622800" y="685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280717</xdr:rowOff>
    </xdr:from>
    <xdr:to>
      <xdr:col>22</xdr:col>
      <xdr:colOff>114300</xdr:colOff>
      <xdr:row>34</xdr:row>
      <xdr:rowOff>341982</xdr:rowOff>
    </xdr:to>
    <xdr:cxnSp macro="">
      <xdr:nvCxnSpPr>
        <xdr:cNvPr id="121" name="直線コネクタ 120"/>
        <xdr:cNvCxnSpPr/>
      </xdr:nvCxnSpPr>
      <xdr:spPr bwMode="auto">
        <a:xfrm>
          <a:off x="3606800" y="6548167"/>
          <a:ext cx="698500" cy="61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280717</xdr:rowOff>
    </xdr:from>
    <xdr:to>
      <xdr:col>18</xdr:col>
      <xdr:colOff>177800</xdr:colOff>
      <xdr:row>34</xdr:row>
      <xdr:rowOff>285289</xdr:rowOff>
    </xdr:to>
    <xdr:cxnSp macro="">
      <xdr:nvCxnSpPr>
        <xdr:cNvPr id="124" name="直線コネクタ 123"/>
        <xdr:cNvCxnSpPr/>
      </xdr:nvCxnSpPr>
      <xdr:spPr bwMode="auto">
        <a:xfrm flipV="1">
          <a:off x="2908300" y="6548167"/>
          <a:ext cx="698500" cy="4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221294</xdr:rowOff>
    </xdr:from>
    <xdr:ext cx="762000" cy="259045"/>
    <xdr:sp macro="" textlink="">
      <xdr:nvSpPr>
        <xdr:cNvPr id="126" name="テキスト ボックス 125"/>
        <xdr:cNvSpPr txBox="1"/>
      </xdr:nvSpPr>
      <xdr:spPr>
        <a:xfrm>
          <a:off x="32258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87467</xdr:rowOff>
    </xdr:from>
    <xdr:to>
      <xdr:col>15</xdr:col>
      <xdr:colOff>101600</xdr:colOff>
      <xdr:row>35</xdr:row>
      <xdr:rowOff>189067</xdr:rowOff>
    </xdr:to>
    <xdr:sp macro="" textlink="">
      <xdr:nvSpPr>
        <xdr:cNvPr id="127" name="フローチャート: 判断 126"/>
        <xdr:cNvSpPr/>
      </xdr:nvSpPr>
      <xdr:spPr bwMode="auto">
        <a:xfrm>
          <a:off x="28575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173844</xdr:rowOff>
    </xdr:from>
    <xdr:ext cx="762000" cy="259045"/>
    <xdr:sp macro="" textlink="">
      <xdr:nvSpPr>
        <xdr:cNvPr id="128" name="テキスト ボックス 127"/>
        <xdr:cNvSpPr txBox="1"/>
      </xdr:nvSpPr>
      <xdr:spPr>
        <a:xfrm>
          <a:off x="2527300" y="678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327236</xdr:rowOff>
    </xdr:from>
    <xdr:to>
      <xdr:col>29</xdr:col>
      <xdr:colOff>177800</xdr:colOff>
      <xdr:row>35</xdr:row>
      <xdr:rowOff>85936</xdr:rowOff>
    </xdr:to>
    <xdr:sp macro="" textlink="">
      <xdr:nvSpPr>
        <xdr:cNvPr id="134" name="楕円 133"/>
        <xdr:cNvSpPr/>
      </xdr:nvSpPr>
      <xdr:spPr bwMode="auto">
        <a:xfrm>
          <a:off x="5600700" y="6594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172313</xdr:rowOff>
    </xdr:from>
    <xdr:ext cx="762000" cy="259045"/>
    <xdr:sp macro="" textlink="">
      <xdr:nvSpPr>
        <xdr:cNvPr id="135" name="人口1人当たり決算額の推移該当値テキスト445"/>
        <xdr:cNvSpPr txBox="1"/>
      </xdr:nvSpPr>
      <xdr:spPr>
        <a:xfrm>
          <a:off x="5740400" y="643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283311</xdr:rowOff>
    </xdr:from>
    <xdr:to>
      <xdr:col>26</xdr:col>
      <xdr:colOff>101600</xdr:colOff>
      <xdr:row>35</xdr:row>
      <xdr:rowOff>42011</xdr:rowOff>
    </xdr:to>
    <xdr:sp macro="" textlink="">
      <xdr:nvSpPr>
        <xdr:cNvPr id="136" name="楕円 135"/>
        <xdr:cNvSpPr/>
      </xdr:nvSpPr>
      <xdr:spPr bwMode="auto">
        <a:xfrm>
          <a:off x="4953000" y="6550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52189</xdr:rowOff>
    </xdr:from>
    <xdr:ext cx="736600" cy="259045"/>
    <xdr:sp macro="" textlink="">
      <xdr:nvSpPr>
        <xdr:cNvPr id="137" name="テキスト ボックス 136"/>
        <xdr:cNvSpPr txBox="1"/>
      </xdr:nvSpPr>
      <xdr:spPr>
        <a:xfrm>
          <a:off x="4622800" y="6319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291182</xdr:rowOff>
    </xdr:from>
    <xdr:to>
      <xdr:col>22</xdr:col>
      <xdr:colOff>165100</xdr:colOff>
      <xdr:row>35</xdr:row>
      <xdr:rowOff>49882</xdr:rowOff>
    </xdr:to>
    <xdr:sp macro="" textlink="">
      <xdr:nvSpPr>
        <xdr:cNvPr id="138" name="楕円 137"/>
        <xdr:cNvSpPr/>
      </xdr:nvSpPr>
      <xdr:spPr bwMode="auto">
        <a:xfrm>
          <a:off x="4254500" y="6558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60059</xdr:rowOff>
    </xdr:from>
    <xdr:ext cx="762000" cy="259045"/>
    <xdr:sp macro="" textlink="">
      <xdr:nvSpPr>
        <xdr:cNvPr id="139" name="テキスト ボックス 138"/>
        <xdr:cNvSpPr txBox="1"/>
      </xdr:nvSpPr>
      <xdr:spPr>
        <a:xfrm>
          <a:off x="3924300" y="632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229917</xdr:rowOff>
    </xdr:from>
    <xdr:to>
      <xdr:col>19</xdr:col>
      <xdr:colOff>38100</xdr:colOff>
      <xdr:row>34</xdr:row>
      <xdr:rowOff>331518</xdr:rowOff>
    </xdr:to>
    <xdr:sp macro="" textlink="">
      <xdr:nvSpPr>
        <xdr:cNvPr id="140" name="楕円 139"/>
        <xdr:cNvSpPr/>
      </xdr:nvSpPr>
      <xdr:spPr bwMode="auto">
        <a:xfrm>
          <a:off x="3556000" y="649736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341694</xdr:rowOff>
    </xdr:from>
    <xdr:ext cx="762000" cy="259045"/>
    <xdr:sp macro="" textlink="">
      <xdr:nvSpPr>
        <xdr:cNvPr id="141" name="テキスト ボックス 140"/>
        <xdr:cNvSpPr txBox="1"/>
      </xdr:nvSpPr>
      <xdr:spPr>
        <a:xfrm>
          <a:off x="3225800" y="626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234489</xdr:rowOff>
    </xdr:from>
    <xdr:to>
      <xdr:col>15</xdr:col>
      <xdr:colOff>101600</xdr:colOff>
      <xdr:row>34</xdr:row>
      <xdr:rowOff>336090</xdr:rowOff>
    </xdr:to>
    <xdr:sp macro="" textlink="">
      <xdr:nvSpPr>
        <xdr:cNvPr id="142" name="楕円 141"/>
        <xdr:cNvSpPr/>
      </xdr:nvSpPr>
      <xdr:spPr bwMode="auto">
        <a:xfrm>
          <a:off x="2857500" y="650193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3366</xdr:rowOff>
    </xdr:from>
    <xdr:ext cx="762000" cy="259045"/>
    <xdr:sp macro="" textlink="">
      <xdr:nvSpPr>
        <xdr:cNvPr id="143" name="テキスト ボックス 142"/>
        <xdr:cNvSpPr txBox="1"/>
      </xdr:nvSpPr>
      <xdr:spPr>
        <a:xfrm>
          <a:off x="2527300" y="627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63,168
62,410
133.09
32,444,444
31,256,171
1,136,827
17,442,589
38,928,469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24577</xdr:rowOff>
    </xdr:from>
    <xdr:to>
      <xdr:col>24</xdr:col>
      <xdr:colOff>63500</xdr:colOff>
      <xdr:row>36</xdr:row>
      <xdr:rowOff>42202</xdr:rowOff>
    </xdr:to>
    <xdr:cxnSp macro="">
      <xdr:nvCxnSpPr>
        <xdr:cNvPr id="59" name="直線コネクタ 58"/>
        <xdr:cNvCxnSpPr/>
      </xdr:nvCxnSpPr>
      <xdr:spPr>
        <a:xfrm>
          <a:off x="3797300" y="6196777"/>
          <a:ext cx="838200" cy="1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xdr:cNvSpPr txBox="1"/>
      </xdr:nvSpPr>
      <xdr:spPr>
        <a:xfrm>
          <a:off x="46863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24577</xdr:rowOff>
    </xdr:from>
    <xdr:to>
      <xdr:col>19</xdr:col>
      <xdr:colOff>177800</xdr:colOff>
      <xdr:row>36</xdr:row>
      <xdr:rowOff>64308</xdr:rowOff>
    </xdr:to>
    <xdr:cxnSp macro="">
      <xdr:nvCxnSpPr>
        <xdr:cNvPr id="62" name="直線コネクタ 61"/>
        <xdr:cNvCxnSpPr/>
      </xdr:nvCxnSpPr>
      <xdr:spPr>
        <a:xfrm flipV="1">
          <a:off x="2908300" y="6196777"/>
          <a:ext cx="889000" cy="3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50527</xdr:rowOff>
    </xdr:from>
    <xdr:ext cx="534377" cy="259045"/>
    <xdr:sp macro="" textlink="">
      <xdr:nvSpPr>
        <xdr:cNvPr id="64" name="テキスト ボックス 63"/>
        <xdr:cNvSpPr txBox="1"/>
      </xdr:nvSpPr>
      <xdr:spPr>
        <a:xfrm>
          <a:off x="3530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53198</xdr:rowOff>
    </xdr:from>
    <xdr:to>
      <xdr:col>15</xdr:col>
      <xdr:colOff>50800</xdr:colOff>
      <xdr:row>36</xdr:row>
      <xdr:rowOff>64308</xdr:rowOff>
    </xdr:to>
    <xdr:cxnSp macro="">
      <xdr:nvCxnSpPr>
        <xdr:cNvPr id="65" name="直線コネクタ 64"/>
        <xdr:cNvCxnSpPr/>
      </xdr:nvCxnSpPr>
      <xdr:spPr>
        <a:xfrm>
          <a:off x="2019300" y="6225398"/>
          <a:ext cx="8890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35710</xdr:rowOff>
    </xdr:from>
    <xdr:to>
      <xdr:col>10</xdr:col>
      <xdr:colOff>114300</xdr:colOff>
      <xdr:row>36</xdr:row>
      <xdr:rowOff>53198</xdr:rowOff>
    </xdr:to>
    <xdr:cxnSp macro="">
      <xdr:nvCxnSpPr>
        <xdr:cNvPr id="68" name="直線コネクタ 67"/>
        <xdr:cNvCxnSpPr/>
      </xdr:nvCxnSpPr>
      <xdr:spPr>
        <a:xfrm>
          <a:off x="1130300" y="6207910"/>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37497</xdr:rowOff>
    </xdr:from>
    <xdr:ext cx="534377" cy="259045"/>
    <xdr:sp macro="" textlink="">
      <xdr:nvSpPr>
        <xdr:cNvPr id="70" name="テキスト ボックス 69"/>
        <xdr:cNvSpPr txBox="1"/>
      </xdr:nvSpPr>
      <xdr:spPr>
        <a:xfrm>
          <a:off x="1752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141021</xdr:rowOff>
    </xdr:from>
    <xdr:to>
      <xdr:col>6</xdr:col>
      <xdr:colOff>38100</xdr:colOff>
      <xdr:row>36</xdr:row>
      <xdr:rowOff>71171</xdr:rowOff>
    </xdr:to>
    <xdr:sp macro="" textlink="">
      <xdr:nvSpPr>
        <xdr:cNvPr id="71" name="フローチャート: 判断 70"/>
        <xdr:cNvSpPr/>
      </xdr:nvSpPr>
      <xdr:spPr>
        <a:xfrm>
          <a:off x="1079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87698</xdr:rowOff>
    </xdr:from>
    <xdr:ext cx="534377" cy="259045"/>
    <xdr:sp macro="" textlink="">
      <xdr:nvSpPr>
        <xdr:cNvPr id="72" name="テキスト ボックス 71"/>
        <xdr:cNvSpPr txBox="1"/>
      </xdr:nvSpPr>
      <xdr:spPr>
        <a:xfrm>
          <a:off x="863111" y="591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162852</xdr:rowOff>
    </xdr:from>
    <xdr:to>
      <xdr:col>24</xdr:col>
      <xdr:colOff>114300</xdr:colOff>
      <xdr:row>36</xdr:row>
      <xdr:rowOff>93002</xdr:rowOff>
    </xdr:to>
    <xdr:sp macro="" textlink="">
      <xdr:nvSpPr>
        <xdr:cNvPr id="78" name="楕円 77"/>
        <xdr:cNvSpPr/>
      </xdr:nvSpPr>
      <xdr:spPr>
        <a:xfrm>
          <a:off x="4584700" y="616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141279</xdr:rowOff>
    </xdr:from>
    <xdr:ext cx="534377" cy="259045"/>
    <xdr:sp macro="" textlink="">
      <xdr:nvSpPr>
        <xdr:cNvPr id="79" name="人件費該当値テキスト"/>
        <xdr:cNvSpPr txBox="1"/>
      </xdr:nvSpPr>
      <xdr:spPr>
        <a:xfrm>
          <a:off x="4686300" y="614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145227</xdr:rowOff>
    </xdr:from>
    <xdr:to>
      <xdr:col>20</xdr:col>
      <xdr:colOff>38100</xdr:colOff>
      <xdr:row>36</xdr:row>
      <xdr:rowOff>75377</xdr:rowOff>
    </xdr:to>
    <xdr:sp macro="" textlink="">
      <xdr:nvSpPr>
        <xdr:cNvPr id="80" name="楕円 79"/>
        <xdr:cNvSpPr/>
      </xdr:nvSpPr>
      <xdr:spPr>
        <a:xfrm>
          <a:off x="3746500" y="614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66504</xdr:rowOff>
    </xdr:from>
    <xdr:ext cx="534377" cy="259045"/>
    <xdr:sp macro="" textlink="">
      <xdr:nvSpPr>
        <xdr:cNvPr id="81" name="テキスト ボックス 80"/>
        <xdr:cNvSpPr txBox="1"/>
      </xdr:nvSpPr>
      <xdr:spPr>
        <a:xfrm>
          <a:off x="3530111" y="623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13508</xdr:rowOff>
    </xdr:from>
    <xdr:to>
      <xdr:col>15</xdr:col>
      <xdr:colOff>101600</xdr:colOff>
      <xdr:row>36</xdr:row>
      <xdr:rowOff>115108</xdr:rowOff>
    </xdr:to>
    <xdr:sp macro="" textlink="">
      <xdr:nvSpPr>
        <xdr:cNvPr id="82" name="楕円 81"/>
        <xdr:cNvSpPr/>
      </xdr:nvSpPr>
      <xdr:spPr>
        <a:xfrm>
          <a:off x="2857500" y="618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106235</xdr:rowOff>
    </xdr:from>
    <xdr:ext cx="534377" cy="259045"/>
    <xdr:sp macro="" textlink="">
      <xdr:nvSpPr>
        <xdr:cNvPr id="83" name="テキスト ボックス 82"/>
        <xdr:cNvSpPr txBox="1"/>
      </xdr:nvSpPr>
      <xdr:spPr>
        <a:xfrm>
          <a:off x="2641111" y="627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2398</xdr:rowOff>
    </xdr:from>
    <xdr:to>
      <xdr:col>10</xdr:col>
      <xdr:colOff>165100</xdr:colOff>
      <xdr:row>36</xdr:row>
      <xdr:rowOff>103998</xdr:rowOff>
    </xdr:to>
    <xdr:sp macro="" textlink="">
      <xdr:nvSpPr>
        <xdr:cNvPr id="84" name="楕円 83"/>
        <xdr:cNvSpPr/>
      </xdr:nvSpPr>
      <xdr:spPr>
        <a:xfrm>
          <a:off x="1968500" y="617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95125</xdr:rowOff>
    </xdr:from>
    <xdr:ext cx="534377" cy="259045"/>
    <xdr:sp macro="" textlink="">
      <xdr:nvSpPr>
        <xdr:cNvPr id="85" name="テキスト ボックス 84"/>
        <xdr:cNvSpPr txBox="1"/>
      </xdr:nvSpPr>
      <xdr:spPr>
        <a:xfrm>
          <a:off x="1752111" y="626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156360</xdr:rowOff>
    </xdr:from>
    <xdr:to>
      <xdr:col>6</xdr:col>
      <xdr:colOff>38100</xdr:colOff>
      <xdr:row>36</xdr:row>
      <xdr:rowOff>86510</xdr:rowOff>
    </xdr:to>
    <xdr:sp macro="" textlink="">
      <xdr:nvSpPr>
        <xdr:cNvPr id="86" name="楕円 85"/>
        <xdr:cNvSpPr/>
      </xdr:nvSpPr>
      <xdr:spPr>
        <a:xfrm>
          <a:off x="1079500" y="615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77637</xdr:rowOff>
    </xdr:from>
    <xdr:ext cx="534377" cy="259045"/>
    <xdr:sp macro="" textlink="">
      <xdr:nvSpPr>
        <xdr:cNvPr id="87" name="テキスト ボックス 86"/>
        <xdr:cNvSpPr txBox="1"/>
      </xdr:nvSpPr>
      <xdr:spPr>
        <a:xfrm>
          <a:off x="863111" y="624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151422</xdr:rowOff>
    </xdr:from>
    <xdr:to>
      <xdr:col>24</xdr:col>
      <xdr:colOff>63500</xdr:colOff>
      <xdr:row>58</xdr:row>
      <xdr:rowOff>13030</xdr:rowOff>
    </xdr:to>
    <xdr:cxnSp macro="">
      <xdr:nvCxnSpPr>
        <xdr:cNvPr id="117" name="直線コネクタ 116"/>
        <xdr:cNvCxnSpPr/>
      </xdr:nvCxnSpPr>
      <xdr:spPr>
        <a:xfrm flipV="1">
          <a:off x="3797300" y="9924072"/>
          <a:ext cx="838200" cy="3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154610</xdr:rowOff>
    </xdr:from>
    <xdr:to>
      <xdr:col>19</xdr:col>
      <xdr:colOff>177800</xdr:colOff>
      <xdr:row>58</xdr:row>
      <xdr:rowOff>13030</xdr:rowOff>
    </xdr:to>
    <xdr:cxnSp macro="">
      <xdr:nvCxnSpPr>
        <xdr:cNvPr id="120" name="直線コネクタ 119"/>
        <xdr:cNvCxnSpPr/>
      </xdr:nvCxnSpPr>
      <xdr:spPr>
        <a:xfrm>
          <a:off x="2908300" y="9927260"/>
          <a:ext cx="8890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154610</xdr:rowOff>
    </xdr:from>
    <xdr:to>
      <xdr:col>15</xdr:col>
      <xdr:colOff>50800</xdr:colOff>
      <xdr:row>58</xdr:row>
      <xdr:rowOff>10770</xdr:rowOff>
    </xdr:to>
    <xdr:cxnSp macro="">
      <xdr:nvCxnSpPr>
        <xdr:cNvPr id="123" name="直線コネクタ 122"/>
        <xdr:cNvCxnSpPr/>
      </xdr:nvCxnSpPr>
      <xdr:spPr>
        <a:xfrm flipV="1">
          <a:off x="2019300" y="9927260"/>
          <a:ext cx="889000" cy="2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10770</xdr:rowOff>
    </xdr:from>
    <xdr:to>
      <xdr:col>10</xdr:col>
      <xdr:colOff>114300</xdr:colOff>
      <xdr:row>58</xdr:row>
      <xdr:rowOff>39560</xdr:rowOff>
    </xdr:to>
    <xdr:cxnSp macro="">
      <xdr:nvCxnSpPr>
        <xdr:cNvPr id="126" name="直線コネクタ 125"/>
        <xdr:cNvCxnSpPr/>
      </xdr:nvCxnSpPr>
      <xdr:spPr>
        <a:xfrm flipV="1">
          <a:off x="1130300" y="9954870"/>
          <a:ext cx="889000" cy="2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112120</xdr:rowOff>
    </xdr:from>
    <xdr:ext cx="534377" cy="259045"/>
    <xdr:sp macro="" textlink="">
      <xdr:nvSpPr>
        <xdr:cNvPr id="128" name="テキスト ボックス 127"/>
        <xdr:cNvSpPr txBox="1"/>
      </xdr:nvSpPr>
      <xdr:spPr>
        <a:xfrm>
          <a:off x="1752111"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64618</xdr:rowOff>
    </xdr:from>
    <xdr:to>
      <xdr:col>6</xdr:col>
      <xdr:colOff>38100</xdr:colOff>
      <xdr:row>57</xdr:row>
      <xdr:rowOff>166218</xdr:rowOff>
    </xdr:to>
    <xdr:sp macro="" textlink="">
      <xdr:nvSpPr>
        <xdr:cNvPr id="129" name="フローチャート: 判断 128"/>
        <xdr:cNvSpPr/>
      </xdr:nvSpPr>
      <xdr:spPr>
        <a:xfrm>
          <a:off x="1079500" y="983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11295</xdr:rowOff>
    </xdr:from>
    <xdr:ext cx="534377" cy="259045"/>
    <xdr:sp macro="" textlink="">
      <xdr:nvSpPr>
        <xdr:cNvPr id="130" name="テキスト ボックス 129"/>
        <xdr:cNvSpPr txBox="1"/>
      </xdr:nvSpPr>
      <xdr:spPr>
        <a:xfrm>
          <a:off x="863111" y="961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100622</xdr:rowOff>
    </xdr:from>
    <xdr:to>
      <xdr:col>24</xdr:col>
      <xdr:colOff>114300</xdr:colOff>
      <xdr:row>58</xdr:row>
      <xdr:rowOff>30772</xdr:rowOff>
    </xdr:to>
    <xdr:sp macro="" textlink="">
      <xdr:nvSpPr>
        <xdr:cNvPr id="136" name="楕円 135"/>
        <xdr:cNvSpPr/>
      </xdr:nvSpPr>
      <xdr:spPr>
        <a:xfrm>
          <a:off x="4584700" y="98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79049</xdr:rowOff>
    </xdr:from>
    <xdr:ext cx="534377" cy="259045"/>
    <xdr:sp macro="" textlink="">
      <xdr:nvSpPr>
        <xdr:cNvPr id="137" name="物件費該当値テキスト"/>
        <xdr:cNvSpPr txBox="1"/>
      </xdr:nvSpPr>
      <xdr:spPr>
        <a:xfrm>
          <a:off x="4686300" y="985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133680</xdr:rowOff>
    </xdr:from>
    <xdr:to>
      <xdr:col>20</xdr:col>
      <xdr:colOff>38100</xdr:colOff>
      <xdr:row>58</xdr:row>
      <xdr:rowOff>63830</xdr:rowOff>
    </xdr:to>
    <xdr:sp macro="" textlink="">
      <xdr:nvSpPr>
        <xdr:cNvPr id="138" name="楕円 137"/>
        <xdr:cNvSpPr/>
      </xdr:nvSpPr>
      <xdr:spPr>
        <a:xfrm>
          <a:off x="3746500" y="990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54957</xdr:rowOff>
    </xdr:from>
    <xdr:ext cx="534377" cy="259045"/>
    <xdr:sp macro="" textlink="">
      <xdr:nvSpPr>
        <xdr:cNvPr id="139" name="テキスト ボックス 138"/>
        <xdr:cNvSpPr txBox="1"/>
      </xdr:nvSpPr>
      <xdr:spPr>
        <a:xfrm>
          <a:off x="3530111" y="999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103810</xdr:rowOff>
    </xdr:from>
    <xdr:to>
      <xdr:col>15</xdr:col>
      <xdr:colOff>101600</xdr:colOff>
      <xdr:row>58</xdr:row>
      <xdr:rowOff>33960</xdr:rowOff>
    </xdr:to>
    <xdr:sp macro="" textlink="">
      <xdr:nvSpPr>
        <xdr:cNvPr id="140" name="楕円 139"/>
        <xdr:cNvSpPr/>
      </xdr:nvSpPr>
      <xdr:spPr>
        <a:xfrm>
          <a:off x="2857500" y="98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25087</xdr:rowOff>
    </xdr:from>
    <xdr:ext cx="534377" cy="259045"/>
    <xdr:sp macro="" textlink="">
      <xdr:nvSpPr>
        <xdr:cNvPr id="141" name="テキスト ボックス 140"/>
        <xdr:cNvSpPr txBox="1"/>
      </xdr:nvSpPr>
      <xdr:spPr>
        <a:xfrm>
          <a:off x="2641111" y="996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131420</xdr:rowOff>
    </xdr:from>
    <xdr:to>
      <xdr:col>10</xdr:col>
      <xdr:colOff>165100</xdr:colOff>
      <xdr:row>58</xdr:row>
      <xdr:rowOff>61570</xdr:rowOff>
    </xdr:to>
    <xdr:sp macro="" textlink="">
      <xdr:nvSpPr>
        <xdr:cNvPr id="142" name="楕円 141"/>
        <xdr:cNvSpPr/>
      </xdr:nvSpPr>
      <xdr:spPr>
        <a:xfrm>
          <a:off x="1968500" y="990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52697</xdr:rowOff>
    </xdr:from>
    <xdr:ext cx="534377" cy="259045"/>
    <xdr:sp macro="" textlink="">
      <xdr:nvSpPr>
        <xdr:cNvPr id="143" name="テキスト ボックス 142"/>
        <xdr:cNvSpPr txBox="1"/>
      </xdr:nvSpPr>
      <xdr:spPr>
        <a:xfrm>
          <a:off x="1752111" y="99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160210</xdr:rowOff>
    </xdr:from>
    <xdr:to>
      <xdr:col>6</xdr:col>
      <xdr:colOff>38100</xdr:colOff>
      <xdr:row>58</xdr:row>
      <xdr:rowOff>90360</xdr:rowOff>
    </xdr:to>
    <xdr:sp macro="" textlink="">
      <xdr:nvSpPr>
        <xdr:cNvPr id="144" name="楕円 143"/>
        <xdr:cNvSpPr/>
      </xdr:nvSpPr>
      <xdr:spPr>
        <a:xfrm>
          <a:off x="1079500" y="993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81487</xdr:rowOff>
    </xdr:from>
    <xdr:ext cx="534377" cy="259045"/>
    <xdr:sp macro="" textlink="">
      <xdr:nvSpPr>
        <xdr:cNvPr id="145" name="テキスト ボックス 144"/>
        <xdr:cNvSpPr txBox="1"/>
      </xdr:nvSpPr>
      <xdr:spPr>
        <a:xfrm>
          <a:off x="863111" y="1002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85827</xdr:rowOff>
    </xdr:from>
    <xdr:to>
      <xdr:col>24</xdr:col>
      <xdr:colOff>63500</xdr:colOff>
      <xdr:row>78</xdr:row>
      <xdr:rowOff>86818</xdr:rowOff>
    </xdr:to>
    <xdr:cxnSp macro="">
      <xdr:nvCxnSpPr>
        <xdr:cNvPr id="174" name="直線コネクタ 173"/>
        <xdr:cNvCxnSpPr/>
      </xdr:nvCxnSpPr>
      <xdr:spPr>
        <a:xfrm>
          <a:off x="3797300" y="13458927"/>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63728</xdr:rowOff>
    </xdr:from>
    <xdr:to>
      <xdr:col>19</xdr:col>
      <xdr:colOff>177800</xdr:colOff>
      <xdr:row>78</xdr:row>
      <xdr:rowOff>85827</xdr:rowOff>
    </xdr:to>
    <xdr:cxnSp macro="">
      <xdr:nvCxnSpPr>
        <xdr:cNvPr id="177" name="直線コネクタ 176"/>
        <xdr:cNvCxnSpPr/>
      </xdr:nvCxnSpPr>
      <xdr:spPr>
        <a:xfrm>
          <a:off x="2908300" y="13436828"/>
          <a:ext cx="889000" cy="2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59613</xdr:rowOff>
    </xdr:from>
    <xdr:to>
      <xdr:col>15</xdr:col>
      <xdr:colOff>50800</xdr:colOff>
      <xdr:row>78</xdr:row>
      <xdr:rowOff>63728</xdr:rowOff>
    </xdr:to>
    <xdr:cxnSp macro="">
      <xdr:nvCxnSpPr>
        <xdr:cNvPr id="180" name="直線コネクタ 179"/>
        <xdr:cNvCxnSpPr/>
      </xdr:nvCxnSpPr>
      <xdr:spPr>
        <a:xfrm>
          <a:off x="2019300" y="13432713"/>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54814</xdr:rowOff>
    </xdr:from>
    <xdr:to>
      <xdr:col>10</xdr:col>
      <xdr:colOff>114300</xdr:colOff>
      <xdr:row>78</xdr:row>
      <xdr:rowOff>59613</xdr:rowOff>
    </xdr:to>
    <xdr:cxnSp macro="">
      <xdr:nvCxnSpPr>
        <xdr:cNvPr id="183" name="直線コネクタ 182"/>
        <xdr:cNvCxnSpPr/>
      </xdr:nvCxnSpPr>
      <xdr:spPr>
        <a:xfrm>
          <a:off x="1130300" y="13427914"/>
          <a:ext cx="889000" cy="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60782</xdr:rowOff>
    </xdr:from>
    <xdr:to>
      <xdr:col>6</xdr:col>
      <xdr:colOff>38100</xdr:colOff>
      <xdr:row>77</xdr:row>
      <xdr:rowOff>162382</xdr:rowOff>
    </xdr:to>
    <xdr:sp macro="" textlink="">
      <xdr:nvSpPr>
        <xdr:cNvPr id="186" name="フローチャート: 判断 185"/>
        <xdr:cNvSpPr/>
      </xdr:nvSpPr>
      <xdr:spPr>
        <a:xfrm>
          <a:off x="1079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7459</xdr:rowOff>
    </xdr:from>
    <xdr:ext cx="469744" cy="259045"/>
    <xdr:sp macro="" textlink="">
      <xdr:nvSpPr>
        <xdr:cNvPr id="187" name="テキスト ボックス 186"/>
        <xdr:cNvSpPr txBox="1"/>
      </xdr:nvSpPr>
      <xdr:spPr>
        <a:xfrm>
          <a:off x="895428" y="1303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36018</xdr:rowOff>
    </xdr:from>
    <xdr:to>
      <xdr:col>24</xdr:col>
      <xdr:colOff>114300</xdr:colOff>
      <xdr:row>78</xdr:row>
      <xdr:rowOff>137618</xdr:rowOff>
    </xdr:to>
    <xdr:sp macro="" textlink="">
      <xdr:nvSpPr>
        <xdr:cNvPr id="193" name="楕円 192"/>
        <xdr:cNvSpPr/>
      </xdr:nvSpPr>
      <xdr:spPr>
        <a:xfrm>
          <a:off x="4584700" y="1340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122395</xdr:rowOff>
    </xdr:from>
    <xdr:ext cx="469744" cy="259045"/>
    <xdr:sp macro="" textlink="">
      <xdr:nvSpPr>
        <xdr:cNvPr id="194" name="維持補修費該当値テキスト"/>
        <xdr:cNvSpPr txBox="1"/>
      </xdr:nvSpPr>
      <xdr:spPr>
        <a:xfrm>
          <a:off x="4686300" y="133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35027</xdr:rowOff>
    </xdr:from>
    <xdr:to>
      <xdr:col>20</xdr:col>
      <xdr:colOff>38100</xdr:colOff>
      <xdr:row>78</xdr:row>
      <xdr:rowOff>136627</xdr:rowOff>
    </xdr:to>
    <xdr:sp macro="" textlink="">
      <xdr:nvSpPr>
        <xdr:cNvPr id="195" name="楕円 194"/>
        <xdr:cNvSpPr/>
      </xdr:nvSpPr>
      <xdr:spPr>
        <a:xfrm>
          <a:off x="3746500" y="1340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127754</xdr:rowOff>
    </xdr:from>
    <xdr:ext cx="469744" cy="259045"/>
    <xdr:sp macro="" textlink="">
      <xdr:nvSpPr>
        <xdr:cNvPr id="196" name="テキスト ボックス 195"/>
        <xdr:cNvSpPr txBox="1"/>
      </xdr:nvSpPr>
      <xdr:spPr>
        <a:xfrm>
          <a:off x="3562428" y="1350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12928</xdr:rowOff>
    </xdr:from>
    <xdr:to>
      <xdr:col>15</xdr:col>
      <xdr:colOff>101600</xdr:colOff>
      <xdr:row>78</xdr:row>
      <xdr:rowOff>114528</xdr:rowOff>
    </xdr:to>
    <xdr:sp macro="" textlink="">
      <xdr:nvSpPr>
        <xdr:cNvPr id="197" name="楕円 196"/>
        <xdr:cNvSpPr/>
      </xdr:nvSpPr>
      <xdr:spPr>
        <a:xfrm>
          <a:off x="2857500" y="1338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105655</xdr:rowOff>
    </xdr:from>
    <xdr:ext cx="469744" cy="259045"/>
    <xdr:sp macro="" textlink="">
      <xdr:nvSpPr>
        <xdr:cNvPr id="198" name="テキスト ボックス 197"/>
        <xdr:cNvSpPr txBox="1"/>
      </xdr:nvSpPr>
      <xdr:spPr>
        <a:xfrm>
          <a:off x="2673428" y="1347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8813</xdr:rowOff>
    </xdr:from>
    <xdr:to>
      <xdr:col>10</xdr:col>
      <xdr:colOff>165100</xdr:colOff>
      <xdr:row>78</xdr:row>
      <xdr:rowOff>110413</xdr:rowOff>
    </xdr:to>
    <xdr:sp macro="" textlink="">
      <xdr:nvSpPr>
        <xdr:cNvPr id="199" name="楕円 198"/>
        <xdr:cNvSpPr/>
      </xdr:nvSpPr>
      <xdr:spPr>
        <a:xfrm>
          <a:off x="1968500" y="1338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101540</xdr:rowOff>
    </xdr:from>
    <xdr:ext cx="469744" cy="259045"/>
    <xdr:sp macro="" textlink="">
      <xdr:nvSpPr>
        <xdr:cNvPr id="200" name="テキスト ボックス 199"/>
        <xdr:cNvSpPr txBox="1"/>
      </xdr:nvSpPr>
      <xdr:spPr>
        <a:xfrm>
          <a:off x="1784428" y="1347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4014</xdr:rowOff>
    </xdr:from>
    <xdr:to>
      <xdr:col>6</xdr:col>
      <xdr:colOff>38100</xdr:colOff>
      <xdr:row>78</xdr:row>
      <xdr:rowOff>105614</xdr:rowOff>
    </xdr:to>
    <xdr:sp macro="" textlink="">
      <xdr:nvSpPr>
        <xdr:cNvPr id="201" name="楕円 200"/>
        <xdr:cNvSpPr/>
      </xdr:nvSpPr>
      <xdr:spPr>
        <a:xfrm>
          <a:off x="1079500" y="1337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96741</xdr:rowOff>
    </xdr:from>
    <xdr:ext cx="469744" cy="259045"/>
    <xdr:sp macro="" textlink="">
      <xdr:nvSpPr>
        <xdr:cNvPr id="202" name="テキスト ボックス 201"/>
        <xdr:cNvSpPr txBox="1"/>
      </xdr:nvSpPr>
      <xdr:spPr>
        <a:xfrm>
          <a:off x="895428" y="1346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28930</xdr:rowOff>
    </xdr:from>
    <xdr:to>
      <xdr:col>24</xdr:col>
      <xdr:colOff>63500</xdr:colOff>
      <xdr:row>94</xdr:row>
      <xdr:rowOff>72289</xdr:rowOff>
    </xdr:to>
    <xdr:cxnSp macro="">
      <xdr:nvCxnSpPr>
        <xdr:cNvPr id="232" name="直線コネクタ 231"/>
        <xdr:cNvCxnSpPr/>
      </xdr:nvCxnSpPr>
      <xdr:spPr>
        <a:xfrm>
          <a:off x="3797300" y="16145230"/>
          <a:ext cx="838200" cy="4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21302</xdr:rowOff>
    </xdr:from>
    <xdr:ext cx="534377" cy="259045"/>
    <xdr:sp macro="" textlink="">
      <xdr:nvSpPr>
        <xdr:cNvPr id="233" name="扶助費平均値テキスト"/>
        <xdr:cNvSpPr txBox="1"/>
      </xdr:nvSpPr>
      <xdr:spPr>
        <a:xfrm>
          <a:off x="4686300" y="1630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28930</xdr:rowOff>
    </xdr:from>
    <xdr:to>
      <xdr:col>19</xdr:col>
      <xdr:colOff>177800</xdr:colOff>
      <xdr:row>94</xdr:row>
      <xdr:rowOff>62077</xdr:rowOff>
    </xdr:to>
    <xdr:cxnSp macro="">
      <xdr:nvCxnSpPr>
        <xdr:cNvPr id="235" name="直線コネクタ 234"/>
        <xdr:cNvCxnSpPr/>
      </xdr:nvCxnSpPr>
      <xdr:spPr>
        <a:xfrm flipV="1">
          <a:off x="2908300" y="16145230"/>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138879</xdr:rowOff>
    </xdr:from>
    <xdr:ext cx="534377" cy="259045"/>
    <xdr:sp macro="" textlink="">
      <xdr:nvSpPr>
        <xdr:cNvPr id="237" name="テキスト ボックス 236"/>
        <xdr:cNvSpPr txBox="1"/>
      </xdr:nvSpPr>
      <xdr:spPr>
        <a:xfrm>
          <a:off x="3530111" y="164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62077</xdr:rowOff>
    </xdr:from>
    <xdr:to>
      <xdr:col>15</xdr:col>
      <xdr:colOff>50800</xdr:colOff>
      <xdr:row>94</xdr:row>
      <xdr:rowOff>92711</xdr:rowOff>
    </xdr:to>
    <xdr:cxnSp macro="">
      <xdr:nvCxnSpPr>
        <xdr:cNvPr id="238" name="直線コネクタ 237"/>
        <xdr:cNvCxnSpPr/>
      </xdr:nvCxnSpPr>
      <xdr:spPr>
        <a:xfrm flipV="1">
          <a:off x="2019300" y="16178377"/>
          <a:ext cx="889000" cy="3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147578</xdr:rowOff>
    </xdr:from>
    <xdr:ext cx="534377" cy="259045"/>
    <xdr:sp macro="" textlink="">
      <xdr:nvSpPr>
        <xdr:cNvPr id="240" name="テキスト ボックス 239"/>
        <xdr:cNvSpPr txBox="1"/>
      </xdr:nvSpPr>
      <xdr:spPr>
        <a:xfrm>
          <a:off x="2641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88621</xdr:rowOff>
    </xdr:from>
    <xdr:to>
      <xdr:col>10</xdr:col>
      <xdr:colOff>114300</xdr:colOff>
      <xdr:row>94</xdr:row>
      <xdr:rowOff>92711</xdr:rowOff>
    </xdr:to>
    <xdr:cxnSp macro="">
      <xdr:nvCxnSpPr>
        <xdr:cNvPr id="241" name="直線コネクタ 240"/>
        <xdr:cNvCxnSpPr/>
      </xdr:nvCxnSpPr>
      <xdr:spPr>
        <a:xfrm>
          <a:off x="1130300" y="16204921"/>
          <a:ext cx="889000" cy="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38777</xdr:rowOff>
    </xdr:from>
    <xdr:ext cx="534377" cy="259045"/>
    <xdr:sp macro="" textlink="">
      <xdr:nvSpPr>
        <xdr:cNvPr id="243" name="テキスト ボックス 242"/>
        <xdr:cNvSpPr txBox="1"/>
      </xdr:nvSpPr>
      <xdr:spPr>
        <a:xfrm>
          <a:off x="1752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145238</xdr:rowOff>
    </xdr:from>
    <xdr:to>
      <xdr:col>6</xdr:col>
      <xdr:colOff>38100</xdr:colOff>
      <xdr:row>96</xdr:row>
      <xdr:rowOff>75388</xdr:rowOff>
    </xdr:to>
    <xdr:sp macro="" textlink="">
      <xdr:nvSpPr>
        <xdr:cNvPr id="244" name="フローチャート: 判断 243"/>
        <xdr:cNvSpPr/>
      </xdr:nvSpPr>
      <xdr:spPr>
        <a:xfrm>
          <a:off x="1079500" y="1643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66515</xdr:rowOff>
    </xdr:from>
    <xdr:ext cx="534377" cy="259045"/>
    <xdr:sp macro="" textlink="">
      <xdr:nvSpPr>
        <xdr:cNvPr id="245" name="テキスト ボックス 244"/>
        <xdr:cNvSpPr txBox="1"/>
      </xdr:nvSpPr>
      <xdr:spPr>
        <a:xfrm>
          <a:off x="863111" y="1652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21489</xdr:rowOff>
    </xdr:from>
    <xdr:to>
      <xdr:col>24</xdr:col>
      <xdr:colOff>114300</xdr:colOff>
      <xdr:row>94</xdr:row>
      <xdr:rowOff>123089</xdr:rowOff>
    </xdr:to>
    <xdr:sp macro="" textlink="">
      <xdr:nvSpPr>
        <xdr:cNvPr id="251" name="楕円 250"/>
        <xdr:cNvSpPr/>
      </xdr:nvSpPr>
      <xdr:spPr>
        <a:xfrm>
          <a:off x="4584700" y="1613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44366</xdr:rowOff>
    </xdr:from>
    <xdr:ext cx="534377" cy="259045"/>
    <xdr:sp macro="" textlink="">
      <xdr:nvSpPr>
        <xdr:cNvPr id="252" name="扶助費該当値テキスト"/>
        <xdr:cNvSpPr txBox="1"/>
      </xdr:nvSpPr>
      <xdr:spPr>
        <a:xfrm>
          <a:off x="4686300" y="1598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149580</xdr:rowOff>
    </xdr:from>
    <xdr:to>
      <xdr:col>20</xdr:col>
      <xdr:colOff>38100</xdr:colOff>
      <xdr:row>94</xdr:row>
      <xdr:rowOff>79730</xdr:rowOff>
    </xdr:to>
    <xdr:sp macro="" textlink="">
      <xdr:nvSpPr>
        <xdr:cNvPr id="253" name="楕円 252"/>
        <xdr:cNvSpPr/>
      </xdr:nvSpPr>
      <xdr:spPr>
        <a:xfrm>
          <a:off x="3746500" y="1609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96257</xdr:rowOff>
    </xdr:from>
    <xdr:ext cx="534377" cy="259045"/>
    <xdr:sp macro="" textlink="">
      <xdr:nvSpPr>
        <xdr:cNvPr id="254" name="テキスト ボックス 253"/>
        <xdr:cNvSpPr txBox="1"/>
      </xdr:nvSpPr>
      <xdr:spPr>
        <a:xfrm>
          <a:off x="3530111" y="1586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11277</xdr:rowOff>
    </xdr:from>
    <xdr:to>
      <xdr:col>15</xdr:col>
      <xdr:colOff>101600</xdr:colOff>
      <xdr:row>94</xdr:row>
      <xdr:rowOff>112877</xdr:rowOff>
    </xdr:to>
    <xdr:sp macro="" textlink="">
      <xdr:nvSpPr>
        <xdr:cNvPr id="255" name="楕円 254"/>
        <xdr:cNvSpPr/>
      </xdr:nvSpPr>
      <xdr:spPr>
        <a:xfrm>
          <a:off x="2857500" y="1612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129404</xdr:rowOff>
    </xdr:from>
    <xdr:ext cx="534377" cy="259045"/>
    <xdr:sp macro="" textlink="">
      <xdr:nvSpPr>
        <xdr:cNvPr id="256" name="テキスト ボックス 255"/>
        <xdr:cNvSpPr txBox="1"/>
      </xdr:nvSpPr>
      <xdr:spPr>
        <a:xfrm>
          <a:off x="2641111" y="159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41911</xdr:rowOff>
    </xdr:from>
    <xdr:to>
      <xdr:col>10</xdr:col>
      <xdr:colOff>165100</xdr:colOff>
      <xdr:row>94</xdr:row>
      <xdr:rowOff>143511</xdr:rowOff>
    </xdr:to>
    <xdr:sp macro="" textlink="">
      <xdr:nvSpPr>
        <xdr:cNvPr id="257" name="楕円 256"/>
        <xdr:cNvSpPr/>
      </xdr:nvSpPr>
      <xdr:spPr>
        <a:xfrm>
          <a:off x="1968500" y="1615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160038</xdr:rowOff>
    </xdr:from>
    <xdr:ext cx="534377" cy="259045"/>
    <xdr:sp macro="" textlink="">
      <xdr:nvSpPr>
        <xdr:cNvPr id="258" name="テキスト ボックス 257"/>
        <xdr:cNvSpPr txBox="1"/>
      </xdr:nvSpPr>
      <xdr:spPr>
        <a:xfrm>
          <a:off x="1752111" y="159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37821</xdr:rowOff>
    </xdr:from>
    <xdr:to>
      <xdr:col>6</xdr:col>
      <xdr:colOff>38100</xdr:colOff>
      <xdr:row>94</xdr:row>
      <xdr:rowOff>139421</xdr:rowOff>
    </xdr:to>
    <xdr:sp macro="" textlink="">
      <xdr:nvSpPr>
        <xdr:cNvPr id="259" name="楕円 258"/>
        <xdr:cNvSpPr/>
      </xdr:nvSpPr>
      <xdr:spPr>
        <a:xfrm>
          <a:off x="1079500" y="161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155948</xdr:rowOff>
    </xdr:from>
    <xdr:ext cx="534377" cy="259045"/>
    <xdr:sp macro="" textlink="">
      <xdr:nvSpPr>
        <xdr:cNvPr id="260" name="テキスト ボックス 259"/>
        <xdr:cNvSpPr txBox="1"/>
      </xdr:nvSpPr>
      <xdr:spPr>
        <a:xfrm>
          <a:off x="863111" y="1592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37690</xdr:rowOff>
    </xdr:from>
    <xdr:to>
      <xdr:col>55</xdr:col>
      <xdr:colOff>0</xdr:colOff>
      <xdr:row>35</xdr:row>
      <xdr:rowOff>109188</xdr:rowOff>
    </xdr:to>
    <xdr:cxnSp macro="">
      <xdr:nvCxnSpPr>
        <xdr:cNvPr id="291" name="直線コネクタ 290"/>
        <xdr:cNvCxnSpPr/>
      </xdr:nvCxnSpPr>
      <xdr:spPr>
        <a:xfrm>
          <a:off x="9639300" y="6038440"/>
          <a:ext cx="838200" cy="7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48342</xdr:rowOff>
    </xdr:from>
    <xdr:ext cx="534377" cy="259045"/>
    <xdr:sp macro="" textlink="">
      <xdr:nvSpPr>
        <xdr:cNvPr id="292" name="補助費等平均値テキスト"/>
        <xdr:cNvSpPr txBox="1"/>
      </xdr:nvSpPr>
      <xdr:spPr>
        <a:xfrm>
          <a:off x="10528300" y="6220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37690</xdr:rowOff>
    </xdr:from>
    <xdr:to>
      <xdr:col>50</xdr:col>
      <xdr:colOff>114300</xdr:colOff>
      <xdr:row>36</xdr:row>
      <xdr:rowOff>26010</xdr:rowOff>
    </xdr:to>
    <xdr:cxnSp macro="">
      <xdr:nvCxnSpPr>
        <xdr:cNvPr id="294" name="直線コネクタ 293"/>
        <xdr:cNvCxnSpPr/>
      </xdr:nvCxnSpPr>
      <xdr:spPr>
        <a:xfrm flipV="1">
          <a:off x="8750300" y="6038440"/>
          <a:ext cx="889000" cy="15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5877</xdr:rowOff>
    </xdr:from>
    <xdr:ext cx="534377" cy="259045"/>
    <xdr:sp macro="" textlink="">
      <xdr:nvSpPr>
        <xdr:cNvPr id="296" name="テキスト ボックス 295"/>
        <xdr:cNvSpPr txBox="1"/>
      </xdr:nvSpPr>
      <xdr:spPr>
        <a:xfrm>
          <a:off x="9372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26010</xdr:rowOff>
    </xdr:from>
    <xdr:to>
      <xdr:col>45</xdr:col>
      <xdr:colOff>177800</xdr:colOff>
      <xdr:row>36</xdr:row>
      <xdr:rowOff>158663</xdr:rowOff>
    </xdr:to>
    <xdr:cxnSp macro="">
      <xdr:nvCxnSpPr>
        <xdr:cNvPr id="297" name="直線コネクタ 296"/>
        <xdr:cNvCxnSpPr/>
      </xdr:nvCxnSpPr>
      <xdr:spPr>
        <a:xfrm flipV="1">
          <a:off x="7861300" y="6198210"/>
          <a:ext cx="889000" cy="13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8490</xdr:rowOff>
    </xdr:from>
    <xdr:ext cx="534377" cy="259045"/>
    <xdr:sp macro="" textlink="">
      <xdr:nvSpPr>
        <xdr:cNvPr id="299" name="テキスト ボックス 298"/>
        <xdr:cNvSpPr txBox="1"/>
      </xdr:nvSpPr>
      <xdr:spPr>
        <a:xfrm>
          <a:off x="8483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158663</xdr:rowOff>
    </xdr:from>
    <xdr:to>
      <xdr:col>41</xdr:col>
      <xdr:colOff>50800</xdr:colOff>
      <xdr:row>37</xdr:row>
      <xdr:rowOff>45321</xdr:rowOff>
    </xdr:to>
    <xdr:cxnSp macro="">
      <xdr:nvCxnSpPr>
        <xdr:cNvPr id="300" name="直線コネクタ 299"/>
        <xdr:cNvCxnSpPr/>
      </xdr:nvCxnSpPr>
      <xdr:spPr>
        <a:xfrm flipV="1">
          <a:off x="6972300" y="6330863"/>
          <a:ext cx="889000" cy="5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91338</xdr:rowOff>
    </xdr:from>
    <xdr:to>
      <xdr:col>36</xdr:col>
      <xdr:colOff>165100</xdr:colOff>
      <xdr:row>37</xdr:row>
      <xdr:rowOff>21488</xdr:rowOff>
    </xdr:to>
    <xdr:sp macro="" textlink="">
      <xdr:nvSpPr>
        <xdr:cNvPr id="303" name="フローチャート: 判断 302"/>
        <xdr:cNvSpPr/>
      </xdr:nvSpPr>
      <xdr:spPr>
        <a:xfrm>
          <a:off x="6921500" y="62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38015</xdr:rowOff>
    </xdr:from>
    <xdr:ext cx="534377" cy="259045"/>
    <xdr:sp macro="" textlink="">
      <xdr:nvSpPr>
        <xdr:cNvPr id="304" name="テキスト ボックス 303"/>
        <xdr:cNvSpPr txBox="1"/>
      </xdr:nvSpPr>
      <xdr:spPr>
        <a:xfrm>
          <a:off x="6705111" y="60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58388</xdr:rowOff>
    </xdr:from>
    <xdr:to>
      <xdr:col>55</xdr:col>
      <xdr:colOff>50800</xdr:colOff>
      <xdr:row>35</xdr:row>
      <xdr:rowOff>159988</xdr:rowOff>
    </xdr:to>
    <xdr:sp macro="" textlink="">
      <xdr:nvSpPr>
        <xdr:cNvPr id="310" name="楕円 309"/>
        <xdr:cNvSpPr/>
      </xdr:nvSpPr>
      <xdr:spPr>
        <a:xfrm>
          <a:off x="10426700" y="60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81265</xdr:rowOff>
    </xdr:from>
    <xdr:ext cx="534377" cy="259045"/>
    <xdr:sp macro="" textlink="">
      <xdr:nvSpPr>
        <xdr:cNvPr id="311" name="補助費等該当値テキスト"/>
        <xdr:cNvSpPr txBox="1"/>
      </xdr:nvSpPr>
      <xdr:spPr>
        <a:xfrm>
          <a:off x="10528300" y="591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158340</xdr:rowOff>
    </xdr:from>
    <xdr:to>
      <xdr:col>50</xdr:col>
      <xdr:colOff>165100</xdr:colOff>
      <xdr:row>35</xdr:row>
      <xdr:rowOff>88490</xdr:rowOff>
    </xdr:to>
    <xdr:sp macro="" textlink="">
      <xdr:nvSpPr>
        <xdr:cNvPr id="312" name="楕円 311"/>
        <xdr:cNvSpPr/>
      </xdr:nvSpPr>
      <xdr:spPr>
        <a:xfrm>
          <a:off x="9588500" y="598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105017</xdr:rowOff>
    </xdr:from>
    <xdr:ext cx="534377" cy="259045"/>
    <xdr:sp macro="" textlink="">
      <xdr:nvSpPr>
        <xdr:cNvPr id="313" name="テキスト ボックス 312"/>
        <xdr:cNvSpPr txBox="1"/>
      </xdr:nvSpPr>
      <xdr:spPr>
        <a:xfrm>
          <a:off x="9372111" y="576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146660</xdr:rowOff>
    </xdr:from>
    <xdr:to>
      <xdr:col>46</xdr:col>
      <xdr:colOff>38100</xdr:colOff>
      <xdr:row>36</xdr:row>
      <xdr:rowOff>76810</xdr:rowOff>
    </xdr:to>
    <xdr:sp macro="" textlink="">
      <xdr:nvSpPr>
        <xdr:cNvPr id="314" name="楕円 313"/>
        <xdr:cNvSpPr/>
      </xdr:nvSpPr>
      <xdr:spPr>
        <a:xfrm>
          <a:off x="8699500" y="61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93337</xdr:rowOff>
    </xdr:from>
    <xdr:ext cx="534377" cy="259045"/>
    <xdr:sp macro="" textlink="">
      <xdr:nvSpPr>
        <xdr:cNvPr id="315" name="テキスト ボックス 314"/>
        <xdr:cNvSpPr txBox="1"/>
      </xdr:nvSpPr>
      <xdr:spPr>
        <a:xfrm>
          <a:off x="8483111" y="592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107863</xdr:rowOff>
    </xdr:from>
    <xdr:to>
      <xdr:col>41</xdr:col>
      <xdr:colOff>101600</xdr:colOff>
      <xdr:row>37</xdr:row>
      <xdr:rowOff>38013</xdr:rowOff>
    </xdr:to>
    <xdr:sp macro="" textlink="">
      <xdr:nvSpPr>
        <xdr:cNvPr id="316" name="楕円 315"/>
        <xdr:cNvSpPr/>
      </xdr:nvSpPr>
      <xdr:spPr>
        <a:xfrm>
          <a:off x="7810500" y="6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29140</xdr:rowOff>
    </xdr:from>
    <xdr:ext cx="534377" cy="259045"/>
    <xdr:sp macro="" textlink="">
      <xdr:nvSpPr>
        <xdr:cNvPr id="317" name="テキスト ボックス 316"/>
        <xdr:cNvSpPr txBox="1"/>
      </xdr:nvSpPr>
      <xdr:spPr>
        <a:xfrm>
          <a:off x="7594111" y="637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165971</xdr:rowOff>
    </xdr:from>
    <xdr:to>
      <xdr:col>36</xdr:col>
      <xdr:colOff>165100</xdr:colOff>
      <xdr:row>37</xdr:row>
      <xdr:rowOff>96121</xdr:rowOff>
    </xdr:to>
    <xdr:sp macro="" textlink="">
      <xdr:nvSpPr>
        <xdr:cNvPr id="318" name="楕円 317"/>
        <xdr:cNvSpPr/>
      </xdr:nvSpPr>
      <xdr:spPr>
        <a:xfrm>
          <a:off x="6921500" y="633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87248</xdr:rowOff>
    </xdr:from>
    <xdr:ext cx="534377" cy="259045"/>
    <xdr:sp macro="" textlink="">
      <xdr:nvSpPr>
        <xdr:cNvPr id="319" name="テキスト ボックス 318"/>
        <xdr:cNvSpPr txBox="1"/>
      </xdr:nvSpPr>
      <xdr:spPr>
        <a:xfrm>
          <a:off x="6705111" y="64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57164</xdr:rowOff>
    </xdr:from>
    <xdr:to>
      <xdr:col>55</xdr:col>
      <xdr:colOff>0</xdr:colOff>
      <xdr:row>57</xdr:row>
      <xdr:rowOff>67396</xdr:rowOff>
    </xdr:to>
    <xdr:cxnSp macro="">
      <xdr:nvCxnSpPr>
        <xdr:cNvPr id="346" name="直線コネクタ 345"/>
        <xdr:cNvCxnSpPr/>
      </xdr:nvCxnSpPr>
      <xdr:spPr>
        <a:xfrm>
          <a:off x="9639300" y="9829814"/>
          <a:ext cx="838200" cy="1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113769</xdr:rowOff>
    </xdr:from>
    <xdr:ext cx="534377" cy="259045"/>
    <xdr:sp macro="" textlink="">
      <xdr:nvSpPr>
        <xdr:cNvPr id="347" name="普通建設事業費平均値テキスト"/>
        <xdr:cNvSpPr txBox="1"/>
      </xdr:nvSpPr>
      <xdr:spPr>
        <a:xfrm>
          <a:off x="10528300" y="9886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57164</xdr:rowOff>
    </xdr:from>
    <xdr:to>
      <xdr:col>50</xdr:col>
      <xdr:colOff>114300</xdr:colOff>
      <xdr:row>57</xdr:row>
      <xdr:rowOff>120454</xdr:rowOff>
    </xdr:to>
    <xdr:cxnSp macro="">
      <xdr:nvCxnSpPr>
        <xdr:cNvPr id="349" name="直線コネクタ 348"/>
        <xdr:cNvCxnSpPr/>
      </xdr:nvCxnSpPr>
      <xdr:spPr>
        <a:xfrm flipV="1">
          <a:off x="8750300" y="9829814"/>
          <a:ext cx="889000" cy="6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57931</xdr:rowOff>
    </xdr:from>
    <xdr:ext cx="534377" cy="259045"/>
    <xdr:sp macro="" textlink="">
      <xdr:nvSpPr>
        <xdr:cNvPr id="351" name="テキスト ボックス 350"/>
        <xdr:cNvSpPr txBox="1"/>
      </xdr:nvSpPr>
      <xdr:spPr>
        <a:xfrm>
          <a:off x="9372111" y="100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120454</xdr:rowOff>
    </xdr:from>
    <xdr:to>
      <xdr:col>45</xdr:col>
      <xdr:colOff>177800</xdr:colOff>
      <xdr:row>58</xdr:row>
      <xdr:rowOff>78275</xdr:rowOff>
    </xdr:to>
    <xdr:cxnSp macro="">
      <xdr:nvCxnSpPr>
        <xdr:cNvPr id="352" name="直線コネクタ 351"/>
        <xdr:cNvCxnSpPr/>
      </xdr:nvCxnSpPr>
      <xdr:spPr>
        <a:xfrm flipV="1">
          <a:off x="7861300" y="9893104"/>
          <a:ext cx="889000" cy="12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50650</xdr:rowOff>
    </xdr:from>
    <xdr:ext cx="534377" cy="259045"/>
    <xdr:sp macro="" textlink="">
      <xdr:nvSpPr>
        <xdr:cNvPr id="354" name="テキスト ボックス 353"/>
        <xdr:cNvSpPr txBox="1"/>
      </xdr:nvSpPr>
      <xdr:spPr>
        <a:xfrm>
          <a:off x="8483111" y="999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137864</xdr:rowOff>
    </xdr:from>
    <xdr:to>
      <xdr:col>41</xdr:col>
      <xdr:colOff>50800</xdr:colOff>
      <xdr:row>58</xdr:row>
      <xdr:rowOff>78275</xdr:rowOff>
    </xdr:to>
    <xdr:cxnSp macro="">
      <xdr:nvCxnSpPr>
        <xdr:cNvPr id="355" name="直線コネクタ 354"/>
        <xdr:cNvCxnSpPr/>
      </xdr:nvCxnSpPr>
      <xdr:spPr>
        <a:xfrm>
          <a:off x="6972300" y="9910514"/>
          <a:ext cx="889000" cy="11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83064</xdr:rowOff>
    </xdr:from>
    <xdr:ext cx="534377" cy="259045"/>
    <xdr:sp macro="" textlink="">
      <xdr:nvSpPr>
        <xdr:cNvPr id="357" name="テキスト ボックス 356"/>
        <xdr:cNvSpPr txBox="1"/>
      </xdr:nvSpPr>
      <xdr:spPr>
        <a:xfrm>
          <a:off x="7594111" y="96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127890</xdr:rowOff>
    </xdr:from>
    <xdr:to>
      <xdr:col>36</xdr:col>
      <xdr:colOff>165100</xdr:colOff>
      <xdr:row>58</xdr:row>
      <xdr:rowOff>58040</xdr:rowOff>
    </xdr:to>
    <xdr:sp macro="" textlink="">
      <xdr:nvSpPr>
        <xdr:cNvPr id="358" name="フローチャート: 判断 357"/>
        <xdr:cNvSpPr/>
      </xdr:nvSpPr>
      <xdr:spPr>
        <a:xfrm>
          <a:off x="6921500" y="990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49167</xdr:rowOff>
    </xdr:from>
    <xdr:ext cx="534377" cy="259045"/>
    <xdr:sp macro="" textlink="">
      <xdr:nvSpPr>
        <xdr:cNvPr id="359" name="テキスト ボックス 358"/>
        <xdr:cNvSpPr txBox="1"/>
      </xdr:nvSpPr>
      <xdr:spPr>
        <a:xfrm>
          <a:off x="6705111" y="99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16596</xdr:rowOff>
    </xdr:from>
    <xdr:to>
      <xdr:col>55</xdr:col>
      <xdr:colOff>50800</xdr:colOff>
      <xdr:row>57</xdr:row>
      <xdr:rowOff>118196</xdr:rowOff>
    </xdr:to>
    <xdr:sp macro="" textlink="">
      <xdr:nvSpPr>
        <xdr:cNvPr id="365" name="楕円 364"/>
        <xdr:cNvSpPr/>
      </xdr:nvSpPr>
      <xdr:spPr>
        <a:xfrm>
          <a:off x="10426700" y="978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39473</xdr:rowOff>
    </xdr:from>
    <xdr:ext cx="599010" cy="259045"/>
    <xdr:sp macro="" textlink="">
      <xdr:nvSpPr>
        <xdr:cNvPr id="366" name="普通建設事業費該当値テキスト"/>
        <xdr:cNvSpPr txBox="1"/>
      </xdr:nvSpPr>
      <xdr:spPr>
        <a:xfrm>
          <a:off x="10528300" y="964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6364</xdr:rowOff>
    </xdr:from>
    <xdr:to>
      <xdr:col>50</xdr:col>
      <xdr:colOff>165100</xdr:colOff>
      <xdr:row>57</xdr:row>
      <xdr:rowOff>107964</xdr:rowOff>
    </xdr:to>
    <xdr:sp macro="" textlink="">
      <xdr:nvSpPr>
        <xdr:cNvPr id="367" name="楕円 366"/>
        <xdr:cNvSpPr/>
      </xdr:nvSpPr>
      <xdr:spPr>
        <a:xfrm>
          <a:off x="9588500" y="977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124491</xdr:rowOff>
    </xdr:from>
    <xdr:ext cx="599010" cy="259045"/>
    <xdr:sp macro="" textlink="">
      <xdr:nvSpPr>
        <xdr:cNvPr id="368" name="テキスト ボックス 367"/>
        <xdr:cNvSpPr txBox="1"/>
      </xdr:nvSpPr>
      <xdr:spPr>
        <a:xfrm>
          <a:off x="9339795" y="9554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69654</xdr:rowOff>
    </xdr:from>
    <xdr:to>
      <xdr:col>46</xdr:col>
      <xdr:colOff>38100</xdr:colOff>
      <xdr:row>57</xdr:row>
      <xdr:rowOff>171254</xdr:rowOff>
    </xdr:to>
    <xdr:sp macro="" textlink="">
      <xdr:nvSpPr>
        <xdr:cNvPr id="369" name="楕円 368"/>
        <xdr:cNvSpPr/>
      </xdr:nvSpPr>
      <xdr:spPr>
        <a:xfrm>
          <a:off x="8699500" y="984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16331</xdr:rowOff>
    </xdr:from>
    <xdr:ext cx="534377" cy="259045"/>
    <xdr:sp macro="" textlink="">
      <xdr:nvSpPr>
        <xdr:cNvPr id="370" name="テキスト ボックス 369"/>
        <xdr:cNvSpPr txBox="1"/>
      </xdr:nvSpPr>
      <xdr:spPr>
        <a:xfrm>
          <a:off x="8483111" y="961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27475</xdr:rowOff>
    </xdr:from>
    <xdr:to>
      <xdr:col>41</xdr:col>
      <xdr:colOff>101600</xdr:colOff>
      <xdr:row>58</xdr:row>
      <xdr:rowOff>129075</xdr:rowOff>
    </xdr:to>
    <xdr:sp macro="" textlink="">
      <xdr:nvSpPr>
        <xdr:cNvPr id="371" name="楕円 370"/>
        <xdr:cNvSpPr/>
      </xdr:nvSpPr>
      <xdr:spPr>
        <a:xfrm>
          <a:off x="7810500" y="997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120202</xdr:rowOff>
    </xdr:from>
    <xdr:ext cx="534377" cy="259045"/>
    <xdr:sp macro="" textlink="">
      <xdr:nvSpPr>
        <xdr:cNvPr id="372" name="テキスト ボックス 371"/>
        <xdr:cNvSpPr txBox="1"/>
      </xdr:nvSpPr>
      <xdr:spPr>
        <a:xfrm>
          <a:off x="7594111" y="1006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87064</xdr:rowOff>
    </xdr:from>
    <xdr:to>
      <xdr:col>36</xdr:col>
      <xdr:colOff>165100</xdr:colOff>
      <xdr:row>58</xdr:row>
      <xdr:rowOff>17214</xdr:rowOff>
    </xdr:to>
    <xdr:sp macro="" textlink="">
      <xdr:nvSpPr>
        <xdr:cNvPr id="373" name="楕円 372"/>
        <xdr:cNvSpPr/>
      </xdr:nvSpPr>
      <xdr:spPr>
        <a:xfrm>
          <a:off x="6921500" y="985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33741</xdr:rowOff>
    </xdr:from>
    <xdr:ext cx="534377" cy="259045"/>
    <xdr:sp macro="" textlink="">
      <xdr:nvSpPr>
        <xdr:cNvPr id="374" name="テキスト ボックス 373"/>
        <xdr:cNvSpPr txBox="1"/>
      </xdr:nvSpPr>
      <xdr:spPr>
        <a:xfrm>
          <a:off x="6705111" y="963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15675</xdr:rowOff>
    </xdr:from>
    <xdr:to>
      <xdr:col>55</xdr:col>
      <xdr:colOff>0</xdr:colOff>
      <xdr:row>78</xdr:row>
      <xdr:rowOff>68495</xdr:rowOff>
    </xdr:to>
    <xdr:cxnSp macro="">
      <xdr:nvCxnSpPr>
        <xdr:cNvPr id="405" name="直線コネクタ 404"/>
        <xdr:cNvCxnSpPr/>
      </xdr:nvCxnSpPr>
      <xdr:spPr>
        <a:xfrm>
          <a:off x="9639300" y="13388775"/>
          <a:ext cx="838200" cy="5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151723</xdr:rowOff>
    </xdr:from>
    <xdr:ext cx="534377" cy="259045"/>
    <xdr:sp macro="" textlink="">
      <xdr:nvSpPr>
        <xdr:cNvPr id="406" name="普通建設事業費 （ うち新規整備　）平均値テキスト"/>
        <xdr:cNvSpPr txBox="1"/>
      </xdr:nvSpPr>
      <xdr:spPr>
        <a:xfrm>
          <a:off x="10528300" y="13524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15675</xdr:rowOff>
    </xdr:from>
    <xdr:to>
      <xdr:col>50</xdr:col>
      <xdr:colOff>114300</xdr:colOff>
      <xdr:row>78</xdr:row>
      <xdr:rowOff>90019</xdr:rowOff>
    </xdr:to>
    <xdr:cxnSp macro="">
      <xdr:nvCxnSpPr>
        <xdr:cNvPr id="408" name="直線コネクタ 407"/>
        <xdr:cNvCxnSpPr/>
      </xdr:nvCxnSpPr>
      <xdr:spPr>
        <a:xfrm flipV="1">
          <a:off x="8750300" y="13388775"/>
          <a:ext cx="889000" cy="7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88237</xdr:rowOff>
    </xdr:from>
    <xdr:ext cx="534377" cy="259045"/>
    <xdr:sp macro="" textlink="">
      <xdr:nvSpPr>
        <xdr:cNvPr id="410" name="テキスト ボックス 409"/>
        <xdr:cNvSpPr txBox="1"/>
      </xdr:nvSpPr>
      <xdr:spPr>
        <a:xfrm>
          <a:off x="9372111" y="136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90019</xdr:rowOff>
    </xdr:from>
    <xdr:to>
      <xdr:col>45</xdr:col>
      <xdr:colOff>177800</xdr:colOff>
      <xdr:row>79</xdr:row>
      <xdr:rowOff>55121</xdr:rowOff>
    </xdr:to>
    <xdr:cxnSp macro="">
      <xdr:nvCxnSpPr>
        <xdr:cNvPr id="411" name="直線コネクタ 410"/>
        <xdr:cNvCxnSpPr/>
      </xdr:nvCxnSpPr>
      <xdr:spPr>
        <a:xfrm flipV="1">
          <a:off x="7861300" y="13463119"/>
          <a:ext cx="889000" cy="13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76762</xdr:rowOff>
    </xdr:from>
    <xdr:ext cx="534377" cy="259045"/>
    <xdr:sp macro="" textlink="">
      <xdr:nvSpPr>
        <xdr:cNvPr id="413" name="テキスト ボックス 412"/>
        <xdr:cNvSpPr txBox="1"/>
      </xdr:nvSpPr>
      <xdr:spPr>
        <a:xfrm>
          <a:off x="8483111" y="136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55029</xdr:rowOff>
    </xdr:from>
    <xdr:to>
      <xdr:col>41</xdr:col>
      <xdr:colOff>50800</xdr:colOff>
      <xdr:row>79</xdr:row>
      <xdr:rowOff>55121</xdr:rowOff>
    </xdr:to>
    <xdr:cxnSp macro="">
      <xdr:nvCxnSpPr>
        <xdr:cNvPr id="414" name="直線コネクタ 413"/>
        <xdr:cNvCxnSpPr/>
      </xdr:nvCxnSpPr>
      <xdr:spPr>
        <a:xfrm>
          <a:off x="6972300" y="13428129"/>
          <a:ext cx="889000" cy="17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151693</xdr:rowOff>
    </xdr:from>
    <xdr:to>
      <xdr:col>36</xdr:col>
      <xdr:colOff>165100</xdr:colOff>
      <xdr:row>79</xdr:row>
      <xdr:rowOff>81843</xdr:rowOff>
    </xdr:to>
    <xdr:sp macro="" textlink="">
      <xdr:nvSpPr>
        <xdr:cNvPr id="417" name="フローチャート: 判断 416"/>
        <xdr:cNvSpPr/>
      </xdr:nvSpPr>
      <xdr:spPr>
        <a:xfrm>
          <a:off x="6921500" y="135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72970</xdr:rowOff>
    </xdr:from>
    <xdr:ext cx="534377" cy="259045"/>
    <xdr:sp macro="" textlink="">
      <xdr:nvSpPr>
        <xdr:cNvPr id="418" name="テキスト ボックス 417"/>
        <xdr:cNvSpPr txBox="1"/>
      </xdr:nvSpPr>
      <xdr:spPr>
        <a:xfrm>
          <a:off x="6705111" y="1361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17695</xdr:rowOff>
    </xdr:from>
    <xdr:to>
      <xdr:col>55</xdr:col>
      <xdr:colOff>50800</xdr:colOff>
      <xdr:row>78</xdr:row>
      <xdr:rowOff>119295</xdr:rowOff>
    </xdr:to>
    <xdr:sp macro="" textlink="">
      <xdr:nvSpPr>
        <xdr:cNvPr id="424" name="楕円 423"/>
        <xdr:cNvSpPr/>
      </xdr:nvSpPr>
      <xdr:spPr>
        <a:xfrm>
          <a:off x="10426700" y="1339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40572</xdr:rowOff>
    </xdr:from>
    <xdr:ext cx="534377" cy="259045"/>
    <xdr:sp macro="" textlink="">
      <xdr:nvSpPr>
        <xdr:cNvPr id="425" name="普通建設事業費 （ うち新規整備　）該当値テキスト"/>
        <xdr:cNvSpPr txBox="1"/>
      </xdr:nvSpPr>
      <xdr:spPr>
        <a:xfrm>
          <a:off x="10528300" y="1324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136325</xdr:rowOff>
    </xdr:from>
    <xdr:to>
      <xdr:col>50</xdr:col>
      <xdr:colOff>165100</xdr:colOff>
      <xdr:row>78</xdr:row>
      <xdr:rowOff>66475</xdr:rowOff>
    </xdr:to>
    <xdr:sp macro="" textlink="">
      <xdr:nvSpPr>
        <xdr:cNvPr id="426" name="楕円 425"/>
        <xdr:cNvSpPr/>
      </xdr:nvSpPr>
      <xdr:spPr>
        <a:xfrm>
          <a:off x="9588500" y="1333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83002</xdr:rowOff>
    </xdr:from>
    <xdr:ext cx="534377" cy="259045"/>
    <xdr:sp macro="" textlink="">
      <xdr:nvSpPr>
        <xdr:cNvPr id="427" name="テキスト ボックス 426"/>
        <xdr:cNvSpPr txBox="1"/>
      </xdr:nvSpPr>
      <xdr:spPr>
        <a:xfrm>
          <a:off x="9372111" y="1311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39219</xdr:rowOff>
    </xdr:from>
    <xdr:to>
      <xdr:col>46</xdr:col>
      <xdr:colOff>38100</xdr:colOff>
      <xdr:row>78</xdr:row>
      <xdr:rowOff>140819</xdr:rowOff>
    </xdr:to>
    <xdr:sp macro="" textlink="">
      <xdr:nvSpPr>
        <xdr:cNvPr id="428" name="楕円 427"/>
        <xdr:cNvSpPr/>
      </xdr:nvSpPr>
      <xdr:spPr>
        <a:xfrm>
          <a:off x="8699500" y="1341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157346</xdr:rowOff>
    </xdr:from>
    <xdr:ext cx="534377" cy="259045"/>
    <xdr:sp macro="" textlink="">
      <xdr:nvSpPr>
        <xdr:cNvPr id="429" name="テキスト ボックス 428"/>
        <xdr:cNvSpPr txBox="1"/>
      </xdr:nvSpPr>
      <xdr:spPr>
        <a:xfrm>
          <a:off x="8483111" y="1318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4321</xdr:rowOff>
    </xdr:from>
    <xdr:to>
      <xdr:col>41</xdr:col>
      <xdr:colOff>101600</xdr:colOff>
      <xdr:row>79</xdr:row>
      <xdr:rowOff>105921</xdr:rowOff>
    </xdr:to>
    <xdr:sp macro="" textlink="">
      <xdr:nvSpPr>
        <xdr:cNvPr id="430" name="楕円 429"/>
        <xdr:cNvSpPr/>
      </xdr:nvSpPr>
      <xdr:spPr>
        <a:xfrm>
          <a:off x="7810500" y="1354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97048</xdr:rowOff>
    </xdr:from>
    <xdr:ext cx="534377" cy="259045"/>
    <xdr:sp macro="" textlink="">
      <xdr:nvSpPr>
        <xdr:cNvPr id="431" name="テキスト ボックス 430"/>
        <xdr:cNvSpPr txBox="1"/>
      </xdr:nvSpPr>
      <xdr:spPr>
        <a:xfrm>
          <a:off x="7594111" y="1364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4229</xdr:rowOff>
    </xdr:from>
    <xdr:to>
      <xdr:col>36</xdr:col>
      <xdr:colOff>165100</xdr:colOff>
      <xdr:row>78</xdr:row>
      <xdr:rowOff>105829</xdr:rowOff>
    </xdr:to>
    <xdr:sp macro="" textlink="">
      <xdr:nvSpPr>
        <xdr:cNvPr id="432" name="楕円 431"/>
        <xdr:cNvSpPr/>
      </xdr:nvSpPr>
      <xdr:spPr>
        <a:xfrm>
          <a:off x="6921500" y="1337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122356</xdr:rowOff>
    </xdr:from>
    <xdr:ext cx="534377" cy="259045"/>
    <xdr:sp macro="" textlink="">
      <xdr:nvSpPr>
        <xdr:cNvPr id="433" name="テキスト ボックス 432"/>
        <xdr:cNvSpPr txBox="1"/>
      </xdr:nvSpPr>
      <xdr:spPr>
        <a:xfrm>
          <a:off x="6705111" y="1315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27800</xdr:rowOff>
    </xdr:from>
    <xdr:to>
      <xdr:col>55</xdr:col>
      <xdr:colOff>0</xdr:colOff>
      <xdr:row>97</xdr:row>
      <xdr:rowOff>113019</xdr:rowOff>
    </xdr:to>
    <xdr:cxnSp macro="">
      <xdr:nvCxnSpPr>
        <xdr:cNvPr id="464" name="直線コネクタ 463"/>
        <xdr:cNvCxnSpPr/>
      </xdr:nvCxnSpPr>
      <xdr:spPr>
        <a:xfrm flipV="1">
          <a:off x="9639300" y="16487000"/>
          <a:ext cx="838200" cy="25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46803</xdr:rowOff>
    </xdr:from>
    <xdr:ext cx="534377" cy="259045"/>
    <xdr:sp macro="" textlink="">
      <xdr:nvSpPr>
        <xdr:cNvPr id="465" name="普通建設事業費 （ うち更新整備　）平均値テキスト"/>
        <xdr:cNvSpPr txBox="1"/>
      </xdr:nvSpPr>
      <xdr:spPr>
        <a:xfrm>
          <a:off x="10528300" y="16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113019</xdr:rowOff>
    </xdr:from>
    <xdr:to>
      <xdr:col>50</xdr:col>
      <xdr:colOff>114300</xdr:colOff>
      <xdr:row>98</xdr:row>
      <xdr:rowOff>46284</xdr:rowOff>
    </xdr:to>
    <xdr:cxnSp macro="">
      <xdr:nvCxnSpPr>
        <xdr:cNvPr id="467" name="直線コネクタ 466"/>
        <xdr:cNvCxnSpPr/>
      </xdr:nvCxnSpPr>
      <xdr:spPr>
        <a:xfrm flipV="1">
          <a:off x="8750300" y="16743669"/>
          <a:ext cx="889000" cy="10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46284</xdr:rowOff>
    </xdr:from>
    <xdr:to>
      <xdr:col>45</xdr:col>
      <xdr:colOff>177800</xdr:colOff>
      <xdr:row>99</xdr:row>
      <xdr:rowOff>19293</xdr:rowOff>
    </xdr:to>
    <xdr:cxnSp macro="">
      <xdr:nvCxnSpPr>
        <xdr:cNvPr id="470" name="直線コネクタ 469"/>
        <xdr:cNvCxnSpPr/>
      </xdr:nvCxnSpPr>
      <xdr:spPr>
        <a:xfrm flipV="1">
          <a:off x="7861300" y="16848384"/>
          <a:ext cx="889000" cy="14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19293</xdr:rowOff>
    </xdr:from>
    <xdr:to>
      <xdr:col>41</xdr:col>
      <xdr:colOff>50800</xdr:colOff>
      <xdr:row>99</xdr:row>
      <xdr:rowOff>53485</xdr:rowOff>
    </xdr:to>
    <xdr:cxnSp macro="">
      <xdr:nvCxnSpPr>
        <xdr:cNvPr id="473" name="直線コネクタ 472"/>
        <xdr:cNvCxnSpPr/>
      </xdr:nvCxnSpPr>
      <xdr:spPr>
        <a:xfrm flipV="1">
          <a:off x="6972300" y="16992843"/>
          <a:ext cx="889000" cy="3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91497</xdr:rowOff>
    </xdr:from>
    <xdr:to>
      <xdr:col>36</xdr:col>
      <xdr:colOff>165100</xdr:colOff>
      <xdr:row>97</xdr:row>
      <xdr:rowOff>21647</xdr:rowOff>
    </xdr:to>
    <xdr:sp macro="" textlink="">
      <xdr:nvSpPr>
        <xdr:cNvPr id="476" name="フローチャート: 判断 475"/>
        <xdr:cNvSpPr/>
      </xdr:nvSpPr>
      <xdr:spPr>
        <a:xfrm>
          <a:off x="6921500" y="165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38174</xdr:rowOff>
    </xdr:from>
    <xdr:ext cx="534377" cy="259045"/>
    <xdr:sp macro="" textlink="">
      <xdr:nvSpPr>
        <xdr:cNvPr id="477" name="テキスト ボックス 476"/>
        <xdr:cNvSpPr txBox="1"/>
      </xdr:nvSpPr>
      <xdr:spPr>
        <a:xfrm>
          <a:off x="6705111" y="163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148450</xdr:rowOff>
    </xdr:from>
    <xdr:to>
      <xdr:col>55</xdr:col>
      <xdr:colOff>50800</xdr:colOff>
      <xdr:row>96</xdr:row>
      <xdr:rowOff>78600</xdr:rowOff>
    </xdr:to>
    <xdr:sp macro="" textlink="">
      <xdr:nvSpPr>
        <xdr:cNvPr id="483" name="楕円 482"/>
        <xdr:cNvSpPr/>
      </xdr:nvSpPr>
      <xdr:spPr>
        <a:xfrm>
          <a:off x="10426700" y="164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171327</xdr:rowOff>
    </xdr:from>
    <xdr:ext cx="534377" cy="259045"/>
    <xdr:sp macro="" textlink="">
      <xdr:nvSpPr>
        <xdr:cNvPr id="484" name="普通建設事業費 （ うち更新整備　）該当値テキスト"/>
        <xdr:cNvSpPr txBox="1"/>
      </xdr:nvSpPr>
      <xdr:spPr>
        <a:xfrm>
          <a:off x="10528300" y="1628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62219</xdr:rowOff>
    </xdr:from>
    <xdr:to>
      <xdr:col>50</xdr:col>
      <xdr:colOff>165100</xdr:colOff>
      <xdr:row>97</xdr:row>
      <xdr:rowOff>163819</xdr:rowOff>
    </xdr:to>
    <xdr:sp macro="" textlink="">
      <xdr:nvSpPr>
        <xdr:cNvPr id="485" name="楕円 484"/>
        <xdr:cNvSpPr/>
      </xdr:nvSpPr>
      <xdr:spPr>
        <a:xfrm>
          <a:off x="9588500" y="1669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154946</xdr:rowOff>
    </xdr:from>
    <xdr:ext cx="534377" cy="259045"/>
    <xdr:sp macro="" textlink="">
      <xdr:nvSpPr>
        <xdr:cNvPr id="486" name="テキスト ボックス 485"/>
        <xdr:cNvSpPr txBox="1"/>
      </xdr:nvSpPr>
      <xdr:spPr>
        <a:xfrm>
          <a:off x="9372111" y="167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166934</xdr:rowOff>
    </xdr:from>
    <xdr:to>
      <xdr:col>46</xdr:col>
      <xdr:colOff>38100</xdr:colOff>
      <xdr:row>98</xdr:row>
      <xdr:rowOff>97084</xdr:rowOff>
    </xdr:to>
    <xdr:sp macro="" textlink="">
      <xdr:nvSpPr>
        <xdr:cNvPr id="487" name="楕円 486"/>
        <xdr:cNvSpPr/>
      </xdr:nvSpPr>
      <xdr:spPr>
        <a:xfrm>
          <a:off x="8699500" y="1679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88211</xdr:rowOff>
    </xdr:from>
    <xdr:ext cx="534377" cy="259045"/>
    <xdr:sp macro="" textlink="">
      <xdr:nvSpPr>
        <xdr:cNvPr id="488" name="テキスト ボックス 487"/>
        <xdr:cNvSpPr txBox="1"/>
      </xdr:nvSpPr>
      <xdr:spPr>
        <a:xfrm>
          <a:off x="8483111" y="1689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139943</xdr:rowOff>
    </xdr:from>
    <xdr:to>
      <xdr:col>41</xdr:col>
      <xdr:colOff>101600</xdr:colOff>
      <xdr:row>99</xdr:row>
      <xdr:rowOff>70093</xdr:rowOff>
    </xdr:to>
    <xdr:sp macro="" textlink="">
      <xdr:nvSpPr>
        <xdr:cNvPr id="489" name="楕円 488"/>
        <xdr:cNvSpPr/>
      </xdr:nvSpPr>
      <xdr:spPr>
        <a:xfrm>
          <a:off x="7810500" y="1694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61220</xdr:rowOff>
    </xdr:from>
    <xdr:ext cx="469744" cy="259045"/>
    <xdr:sp macro="" textlink="">
      <xdr:nvSpPr>
        <xdr:cNvPr id="490" name="テキスト ボックス 489"/>
        <xdr:cNvSpPr txBox="1"/>
      </xdr:nvSpPr>
      <xdr:spPr>
        <a:xfrm>
          <a:off x="7626428" y="1703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2685</xdr:rowOff>
    </xdr:from>
    <xdr:to>
      <xdr:col>36</xdr:col>
      <xdr:colOff>165100</xdr:colOff>
      <xdr:row>99</xdr:row>
      <xdr:rowOff>104285</xdr:rowOff>
    </xdr:to>
    <xdr:sp macro="" textlink="">
      <xdr:nvSpPr>
        <xdr:cNvPr id="491" name="楕円 490"/>
        <xdr:cNvSpPr/>
      </xdr:nvSpPr>
      <xdr:spPr>
        <a:xfrm>
          <a:off x="6921500" y="1697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95412</xdr:rowOff>
    </xdr:from>
    <xdr:ext cx="469744" cy="259045"/>
    <xdr:sp macro="" textlink="">
      <xdr:nvSpPr>
        <xdr:cNvPr id="492" name="テキスト ボックス 491"/>
        <xdr:cNvSpPr txBox="1"/>
      </xdr:nvSpPr>
      <xdr:spPr>
        <a:xfrm>
          <a:off x="6737428" y="1706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41097</xdr:rowOff>
    </xdr:from>
    <xdr:to>
      <xdr:col>85</xdr:col>
      <xdr:colOff>127000</xdr:colOff>
      <xdr:row>39</xdr:row>
      <xdr:rowOff>44450</xdr:rowOff>
    </xdr:to>
    <xdr:cxnSp macro="">
      <xdr:nvCxnSpPr>
        <xdr:cNvPr id="521" name="直線コネクタ 520"/>
        <xdr:cNvCxnSpPr/>
      </xdr:nvCxnSpPr>
      <xdr:spPr>
        <a:xfrm flipV="1">
          <a:off x="15481300" y="6727647"/>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35509</xdr:rowOff>
    </xdr:from>
    <xdr:to>
      <xdr:col>81</xdr:col>
      <xdr:colOff>50800</xdr:colOff>
      <xdr:row>39</xdr:row>
      <xdr:rowOff>44450</xdr:rowOff>
    </xdr:to>
    <xdr:cxnSp macro="">
      <xdr:nvCxnSpPr>
        <xdr:cNvPr id="524" name="直線コネクタ 523"/>
        <xdr:cNvCxnSpPr/>
      </xdr:nvCxnSpPr>
      <xdr:spPr>
        <a:xfrm>
          <a:off x="14592300" y="6722059"/>
          <a:ext cx="889000" cy="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35509</xdr:rowOff>
    </xdr:from>
    <xdr:to>
      <xdr:col>76</xdr:col>
      <xdr:colOff>114300</xdr:colOff>
      <xdr:row>39</xdr:row>
      <xdr:rowOff>39281</xdr:rowOff>
    </xdr:to>
    <xdr:cxnSp macro="">
      <xdr:nvCxnSpPr>
        <xdr:cNvPr id="527" name="直線コネクタ 526"/>
        <xdr:cNvCxnSpPr/>
      </xdr:nvCxnSpPr>
      <xdr:spPr>
        <a:xfrm flipV="1">
          <a:off x="13703300" y="6722059"/>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39281</xdr:rowOff>
    </xdr:from>
    <xdr:to>
      <xdr:col>71</xdr:col>
      <xdr:colOff>177800</xdr:colOff>
      <xdr:row>39</xdr:row>
      <xdr:rowOff>44234</xdr:rowOff>
    </xdr:to>
    <xdr:cxnSp macro="">
      <xdr:nvCxnSpPr>
        <xdr:cNvPr id="530" name="直線コネクタ 529"/>
        <xdr:cNvCxnSpPr/>
      </xdr:nvCxnSpPr>
      <xdr:spPr>
        <a:xfrm flipV="1">
          <a:off x="12814300" y="672583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162446</xdr:rowOff>
    </xdr:from>
    <xdr:to>
      <xdr:col>67</xdr:col>
      <xdr:colOff>101600</xdr:colOff>
      <xdr:row>39</xdr:row>
      <xdr:rowOff>92596</xdr:rowOff>
    </xdr:to>
    <xdr:sp macro="" textlink="">
      <xdr:nvSpPr>
        <xdr:cNvPr id="533" name="フローチャート: 判断 532"/>
        <xdr:cNvSpPr/>
      </xdr:nvSpPr>
      <xdr:spPr>
        <a:xfrm>
          <a:off x="12763500" y="66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109123</xdr:rowOff>
    </xdr:from>
    <xdr:ext cx="378565" cy="259045"/>
    <xdr:sp macro="" textlink="">
      <xdr:nvSpPr>
        <xdr:cNvPr id="534" name="テキスト ボックス 533"/>
        <xdr:cNvSpPr txBox="1"/>
      </xdr:nvSpPr>
      <xdr:spPr>
        <a:xfrm>
          <a:off x="12625017" y="6452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161747</xdr:rowOff>
    </xdr:from>
    <xdr:to>
      <xdr:col>85</xdr:col>
      <xdr:colOff>177800</xdr:colOff>
      <xdr:row>39</xdr:row>
      <xdr:rowOff>91897</xdr:rowOff>
    </xdr:to>
    <xdr:sp macro="" textlink="">
      <xdr:nvSpPr>
        <xdr:cNvPr id="540" name="楕円 539"/>
        <xdr:cNvSpPr/>
      </xdr:nvSpPr>
      <xdr:spPr>
        <a:xfrm>
          <a:off x="16268700" y="667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378565" cy="259045"/>
    <xdr:sp macro="" textlink="">
      <xdr:nvSpPr>
        <xdr:cNvPr id="541" name="災害復旧事業費該当値テキスト"/>
        <xdr:cNvSpPr txBox="1"/>
      </xdr:nvSpPr>
      <xdr:spPr>
        <a:xfrm>
          <a:off x="16370300" y="6630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156159</xdr:rowOff>
    </xdr:from>
    <xdr:to>
      <xdr:col>76</xdr:col>
      <xdr:colOff>165100</xdr:colOff>
      <xdr:row>39</xdr:row>
      <xdr:rowOff>86309</xdr:rowOff>
    </xdr:to>
    <xdr:sp macro="" textlink="">
      <xdr:nvSpPr>
        <xdr:cNvPr id="544" name="楕円 543"/>
        <xdr:cNvSpPr/>
      </xdr:nvSpPr>
      <xdr:spPr>
        <a:xfrm>
          <a:off x="14541500" y="667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77436</xdr:rowOff>
    </xdr:from>
    <xdr:ext cx="378565" cy="259045"/>
    <xdr:sp macro="" textlink="">
      <xdr:nvSpPr>
        <xdr:cNvPr id="545" name="テキスト ボックス 544"/>
        <xdr:cNvSpPr txBox="1"/>
      </xdr:nvSpPr>
      <xdr:spPr>
        <a:xfrm>
          <a:off x="14403017" y="6763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159931</xdr:rowOff>
    </xdr:from>
    <xdr:to>
      <xdr:col>72</xdr:col>
      <xdr:colOff>38100</xdr:colOff>
      <xdr:row>39</xdr:row>
      <xdr:rowOff>90081</xdr:rowOff>
    </xdr:to>
    <xdr:sp macro="" textlink="">
      <xdr:nvSpPr>
        <xdr:cNvPr id="546" name="楕円 545"/>
        <xdr:cNvSpPr/>
      </xdr:nvSpPr>
      <xdr:spPr>
        <a:xfrm>
          <a:off x="13652500" y="667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81208</xdr:rowOff>
    </xdr:from>
    <xdr:ext cx="378565" cy="259045"/>
    <xdr:sp macro="" textlink="">
      <xdr:nvSpPr>
        <xdr:cNvPr id="547" name="テキスト ボックス 546"/>
        <xdr:cNvSpPr txBox="1"/>
      </xdr:nvSpPr>
      <xdr:spPr>
        <a:xfrm>
          <a:off x="13514017" y="6767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164884</xdr:rowOff>
    </xdr:from>
    <xdr:to>
      <xdr:col>67</xdr:col>
      <xdr:colOff>101600</xdr:colOff>
      <xdr:row>39</xdr:row>
      <xdr:rowOff>95034</xdr:rowOff>
    </xdr:to>
    <xdr:sp macro="" textlink="">
      <xdr:nvSpPr>
        <xdr:cNvPr id="548" name="楕円 547"/>
        <xdr:cNvSpPr/>
      </xdr:nvSpPr>
      <xdr:spPr>
        <a:xfrm>
          <a:off x="12763500" y="667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86161</xdr:rowOff>
    </xdr:from>
    <xdr:ext cx="313932" cy="259045"/>
    <xdr:sp macro="" textlink="">
      <xdr:nvSpPr>
        <xdr:cNvPr id="549" name="テキスト ボックス 548"/>
        <xdr:cNvSpPr txBox="1"/>
      </xdr:nvSpPr>
      <xdr:spPr>
        <a:xfrm>
          <a:off x="12657333" y="6772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16860</xdr:rowOff>
    </xdr:from>
    <xdr:to>
      <xdr:col>85</xdr:col>
      <xdr:colOff>127000</xdr:colOff>
      <xdr:row>75</xdr:row>
      <xdr:rowOff>38349</xdr:rowOff>
    </xdr:to>
    <xdr:cxnSp macro="">
      <xdr:nvCxnSpPr>
        <xdr:cNvPr id="629" name="直線コネクタ 628"/>
        <xdr:cNvCxnSpPr/>
      </xdr:nvCxnSpPr>
      <xdr:spPr>
        <a:xfrm>
          <a:off x="15481300" y="12875610"/>
          <a:ext cx="8382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43700</xdr:rowOff>
    </xdr:from>
    <xdr:ext cx="534377" cy="259045"/>
    <xdr:sp macro="" textlink="">
      <xdr:nvSpPr>
        <xdr:cNvPr id="630" name="公債費平均値テキスト"/>
        <xdr:cNvSpPr txBox="1"/>
      </xdr:nvSpPr>
      <xdr:spPr>
        <a:xfrm>
          <a:off x="16370300" y="1290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160176</xdr:rowOff>
    </xdr:from>
    <xdr:to>
      <xdr:col>81</xdr:col>
      <xdr:colOff>50800</xdr:colOff>
      <xdr:row>75</xdr:row>
      <xdr:rowOff>16860</xdr:rowOff>
    </xdr:to>
    <xdr:cxnSp macro="">
      <xdr:nvCxnSpPr>
        <xdr:cNvPr id="632" name="直線コネクタ 631"/>
        <xdr:cNvCxnSpPr/>
      </xdr:nvCxnSpPr>
      <xdr:spPr>
        <a:xfrm>
          <a:off x="14592300" y="12847476"/>
          <a:ext cx="889000" cy="2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160613</xdr:rowOff>
    </xdr:from>
    <xdr:ext cx="534377" cy="259045"/>
    <xdr:sp macro="" textlink="">
      <xdr:nvSpPr>
        <xdr:cNvPr id="634" name="テキスト ボックス 633"/>
        <xdr:cNvSpPr txBox="1"/>
      </xdr:nvSpPr>
      <xdr:spPr>
        <a:xfrm>
          <a:off x="15214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133316</xdr:rowOff>
    </xdr:from>
    <xdr:to>
      <xdr:col>76</xdr:col>
      <xdr:colOff>114300</xdr:colOff>
      <xdr:row>74</xdr:row>
      <xdr:rowOff>160176</xdr:rowOff>
    </xdr:to>
    <xdr:cxnSp macro="">
      <xdr:nvCxnSpPr>
        <xdr:cNvPr id="635" name="直線コネクタ 634"/>
        <xdr:cNvCxnSpPr/>
      </xdr:nvCxnSpPr>
      <xdr:spPr>
        <a:xfrm>
          <a:off x="13703300" y="12820616"/>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160791</xdr:rowOff>
    </xdr:from>
    <xdr:ext cx="534377" cy="259045"/>
    <xdr:sp macro="" textlink="">
      <xdr:nvSpPr>
        <xdr:cNvPr id="637" name="テキスト ボックス 636"/>
        <xdr:cNvSpPr txBox="1"/>
      </xdr:nvSpPr>
      <xdr:spPr>
        <a:xfrm>
          <a:off x="14325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90616</xdr:rowOff>
    </xdr:from>
    <xdr:to>
      <xdr:col>71</xdr:col>
      <xdr:colOff>177800</xdr:colOff>
      <xdr:row>74</xdr:row>
      <xdr:rowOff>133316</xdr:rowOff>
    </xdr:to>
    <xdr:cxnSp macro="">
      <xdr:nvCxnSpPr>
        <xdr:cNvPr id="638" name="直線コネクタ 637"/>
        <xdr:cNvCxnSpPr/>
      </xdr:nvCxnSpPr>
      <xdr:spPr>
        <a:xfrm>
          <a:off x="12814300" y="12777916"/>
          <a:ext cx="889000" cy="4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154995</xdr:rowOff>
    </xdr:from>
    <xdr:ext cx="534377" cy="259045"/>
    <xdr:sp macro="" textlink="">
      <xdr:nvSpPr>
        <xdr:cNvPr id="640" name="テキスト ボックス 639"/>
        <xdr:cNvSpPr txBox="1"/>
      </xdr:nvSpPr>
      <xdr:spPr>
        <a:xfrm>
          <a:off x="13436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32926</xdr:rowOff>
    </xdr:from>
    <xdr:to>
      <xdr:col>67</xdr:col>
      <xdr:colOff>101600</xdr:colOff>
      <xdr:row>75</xdr:row>
      <xdr:rowOff>134526</xdr:rowOff>
    </xdr:to>
    <xdr:sp macro="" textlink="">
      <xdr:nvSpPr>
        <xdr:cNvPr id="641" name="フローチャート: 判断 640"/>
        <xdr:cNvSpPr/>
      </xdr:nvSpPr>
      <xdr:spPr>
        <a:xfrm>
          <a:off x="12763500" y="128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125652</xdr:rowOff>
    </xdr:from>
    <xdr:ext cx="534377" cy="259045"/>
    <xdr:sp macro="" textlink="">
      <xdr:nvSpPr>
        <xdr:cNvPr id="642" name="テキスト ボックス 641"/>
        <xdr:cNvSpPr txBox="1"/>
      </xdr:nvSpPr>
      <xdr:spPr>
        <a:xfrm>
          <a:off x="12547111" y="1298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158999</xdr:rowOff>
    </xdr:from>
    <xdr:to>
      <xdr:col>85</xdr:col>
      <xdr:colOff>177800</xdr:colOff>
      <xdr:row>75</xdr:row>
      <xdr:rowOff>89149</xdr:rowOff>
    </xdr:to>
    <xdr:sp macro="" textlink="">
      <xdr:nvSpPr>
        <xdr:cNvPr id="648" name="楕円 647"/>
        <xdr:cNvSpPr/>
      </xdr:nvSpPr>
      <xdr:spPr>
        <a:xfrm>
          <a:off x="16268700" y="1284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10426</xdr:rowOff>
    </xdr:from>
    <xdr:ext cx="534377" cy="259045"/>
    <xdr:sp macro="" textlink="">
      <xdr:nvSpPr>
        <xdr:cNvPr id="649" name="公債費該当値テキスト"/>
        <xdr:cNvSpPr txBox="1"/>
      </xdr:nvSpPr>
      <xdr:spPr>
        <a:xfrm>
          <a:off x="16370300" y="1269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137510</xdr:rowOff>
    </xdr:from>
    <xdr:to>
      <xdr:col>81</xdr:col>
      <xdr:colOff>101600</xdr:colOff>
      <xdr:row>75</xdr:row>
      <xdr:rowOff>67660</xdr:rowOff>
    </xdr:to>
    <xdr:sp macro="" textlink="">
      <xdr:nvSpPr>
        <xdr:cNvPr id="650" name="楕円 649"/>
        <xdr:cNvSpPr/>
      </xdr:nvSpPr>
      <xdr:spPr>
        <a:xfrm>
          <a:off x="15430500" y="1282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84187</xdr:rowOff>
    </xdr:from>
    <xdr:ext cx="534377" cy="259045"/>
    <xdr:sp macro="" textlink="">
      <xdr:nvSpPr>
        <xdr:cNvPr id="651" name="テキスト ボックス 650"/>
        <xdr:cNvSpPr txBox="1"/>
      </xdr:nvSpPr>
      <xdr:spPr>
        <a:xfrm>
          <a:off x="15214111" y="1260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109376</xdr:rowOff>
    </xdr:from>
    <xdr:to>
      <xdr:col>76</xdr:col>
      <xdr:colOff>165100</xdr:colOff>
      <xdr:row>75</xdr:row>
      <xdr:rowOff>39526</xdr:rowOff>
    </xdr:to>
    <xdr:sp macro="" textlink="">
      <xdr:nvSpPr>
        <xdr:cNvPr id="652" name="楕円 651"/>
        <xdr:cNvSpPr/>
      </xdr:nvSpPr>
      <xdr:spPr>
        <a:xfrm>
          <a:off x="14541500" y="127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56053</xdr:rowOff>
    </xdr:from>
    <xdr:ext cx="534377" cy="259045"/>
    <xdr:sp macro="" textlink="">
      <xdr:nvSpPr>
        <xdr:cNvPr id="653" name="テキスト ボックス 652"/>
        <xdr:cNvSpPr txBox="1"/>
      </xdr:nvSpPr>
      <xdr:spPr>
        <a:xfrm>
          <a:off x="14325111" y="12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82516</xdr:rowOff>
    </xdr:from>
    <xdr:to>
      <xdr:col>72</xdr:col>
      <xdr:colOff>38100</xdr:colOff>
      <xdr:row>75</xdr:row>
      <xdr:rowOff>12666</xdr:rowOff>
    </xdr:to>
    <xdr:sp macro="" textlink="">
      <xdr:nvSpPr>
        <xdr:cNvPr id="654" name="楕円 653"/>
        <xdr:cNvSpPr/>
      </xdr:nvSpPr>
      <xdr:spPr>
        <a:xfrm>
          <a:off x="13652500" y="1276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29193</xdr:rowOff>
    </xdr:from>
    <xdr:ext cx="534377" cy="259045"/>
    <xdr:sp macro="" textlink="">
      <xdr:nvSpPr>
        <xdr:cNvPr id="655" name="テキスト ボックス 654"/>
        <xdr:cNvSpPr txBox="1"/>
      </xdr:nvSpPr>
      <xdr:spPr>
        <a:xfrm>
          <a:off x="13436111" y="1254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39816</xdr:rowOff>
    </xdr:from>
    <xdr:to>
      <xdr:col>67</xdr:col>
      <xdr:colOff>101600</xdr:colOff>
      <xdr:row>74</xdr:row>
      <xdr:rowOff>141416</xdr:rowOff>
    </xdr:to>
    <xdr:sp macro="" textlink="">
      <xdr:nvSpPr>
        <xdr:cNvPr id="656" name="楕円 655"/>
        <xdr:cNvSpPr/>
      </xdr:nvSpPr>
      <xdr:spPr>
        <a:xfrm>
          <a:off x="12763500" y="1272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157943</xdr:rowOff>
    </xdr:from>
    <xdr:ext cx="534377" cy="259045"/>
    <xdr:sp macro="" textlink="">
      <xdr:nvSpPr>
        <xdr:cNvPr id="657" name="テキスト ボックス 656"/>
        <xdr:cNvSpPr txBox="1"/>
      </xdr:nvSpPr>
      <xdr:spPr>
        <a:xfrm>
          <a:off x="12547111" y="1250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126800</xdr:rowOff>
    </xdr:from>
    <xdr:to>
      <xdr:col>85</xdr:col>
      <xdr:colOff>127000</xdr:colOff>
      <xdr:row>99</xdr:row>
      <xdr:rowOff>41162</xdr:rowOff>
    </xdr:to>
    <xdr:cxnSp macro="">
      <xdr:nvCxnSpPr>
        <xdr:cNvPr id="688" name="直線コネクタ 687"/>
        <xdr:cNvCxnSpPr/>
      </xdr:nvCxnSpPr>
      <xdr:spPr>
        <a:xfrm flipV="1">
          <a:off x="15481300" y="16928900"/>
          <a:ext cx="838200" cy="8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138807</xdr:rowOff>
    </xdr:from>
    <xdr:to>
      <xdr:col>81</xdr:col>
      <xdr:colOff>50800</xdr:colOff>
      <xdr:row>99</xdr:row>
      <xdr:rowOff>41162</xdr:rowOff>
    </xdr:to>
    <xdr:cxnSp macro="">
      <xdr:nvCxnSpPr>
        <xdr:cNvPr id="691" name="直線コネクタ 690"/>
        <xdr:cNvCxnSpPr/>
      </xdr:nvCxnSpPr>
      <xdr:spPr>
        <a:xfrm>
          <a:off x="14592300" y="16769457"/>
          <a:ext cx="889000" cy="24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138807</xdr:rowOff>
    </xdr:from>
    <xdr:to>
      <xdr:col>76</xdr:col>
      <xdr:colOff>114300</xdr:colOff>
      <xdr:row>98</xdr:row>
      <xdr:rowOff>91585</xdr:rowOff>
    </xdr:to>
    <xdr:cxnSp macro="">
      <xdr:nvCxnSpPr>
        <xdr:cNvPr id="694" name="直線コネクタ 693"/>
        <xdr:cNvCxnSpPr/>
      </xdr:nvCxnSpPr>
      <xdr:spPr>
        <a:xfrm flipV="1">
          <a:off x="13703300" y="16769457"/>
          <a:ext cx="889000" cy="12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151571</xdr:rowOff>
    </xdr:from>
    <xdr:ext cx="534377" cy="259045"/>
    <xdr:sp macro="" textlink="">
      <xdr:nvSpPr>
        <xdr:cNvPr id="696" name="テキスト ボックス 695"/>
        <xdr:cNvSpPr txBox="1"/>
      </xdr:nvSpPr>
      <xdr:spPr>
        <a:xfrm>
          <a:off x="14325111" y="169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91585</xdr:rowOff>
    </xdr:from>
    <xdr:to>
      <xdr:col>71</xdr:col>
      <xdr:colOff>177800</xdr:colOff>
      <xdr:row>98</xdr:row>
      <xdr:rowOff>116339</xdr:rowOff>
    </xdr:to>
    <xdr:cxnSp macro="">
      <xdr:nvCxnSpPr>
        <xdr:cNvPr id="697" name="直線コネクタ 696"/>
        <xdr:cNvCxnSpPr/>
      </xdr:nvCxnSpPr>
      <xdr:spPr>
        <a:xfrm flipV="1">
          <a:off x="12814300" y="16893685"/>
          <a:ext cx="889000" cy="2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169609</xdr:rowOff>
    </xdr:from>
    <xdr:ext cx="534377" cy="259045"/>
    <xdr:sp macro="" textlink="">
      <xdr:nvSpPr>
        <xdr:cNvPr id="699" name="テキスト ボックス 698"/>
        <xdr:cNvSpPr txBox="1"/>
      </xdr:nvSpPr>
      <xdr:spPr>
        <a:xfrm>
          <a:off x="13436111" y="1697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109550</xdr:rowOff>
    </xdr:from>
    <xdr:to>
      <xdr:col>67</xdr:col>
      <xdr:colOff>101600</xdr:colOff>
      <xdr:row>99</xdr:row>
      <xdr:rowOff>39700</xdr:rowOff>
    </xdr:to>
    <xdr:sp macro="" textlink="">
      <xdr:nvSpPr>
        <xdr:cNvPr id="700" name="フローチャート: 判断 699"/>
        <xdr:cNvSpPr/>
      </xdr:nvSpPr>
      <xdr:spPr>
        <a:xfrm>
          <a:off x="12763500" y="1691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30827</xdr:rowOff>
    </xdr:from>
    <xdr:ext cx="534377" cy="259045"/>
    <xdr:sp macro="" textlink="">
      <xdr:nvSpPr>
        <xdr:cNvPr id="701" name="テキスト ボックス 700"/>
        <xdr:cNvSpPr txBox="1"/>
      </xdr:nvSpPr>
      <xdr:spPr>
        <a:xfrm>
          <a:off x="12547111" y="1700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76000</xdr:rowOff>
    </xdr:from>
    <xdr:to>
      <xdr:col>85</xdr:col>
      <xdr:colOff>177800</xdr:colOff>
      <xdr:row>99</xdr:row>
      <xdr:rowOff>6150</xdr:rowOff>
    </xdr:to>
    <xdr:sp macro="" textlink="">
      <xdr:nvSpPr>
        <xdr:cNvPr id="707" name="楕円 706"/>
        <xdr:cNvSpPr/>
      </xdr:nvSpPr>
      <xdr:spPr>
        <a:xfrm>
          <a:off x="16268700" y="168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54427</xdr:rowOff>
    </xdr:from>
    <xdr:ext cx="534377" cy="259045"/>
    <xdr:sp macro="" textlink="">
      <xdr:nvSpPr>
        <xdr:cNvPr id="708" name="積立金該当値テキスト"/>
        <xdr:cNvSpPr txBox="1"/>
      </xdr:nvSpPr>
      <xdr:spPr>
        <a:xfrm>
          <a:off x="16370300" y="1685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161812</xdr:rowOff>
    </xdr:from>
    <xdr:to>
      <xdr:col>81</xdr:col>
      <xdr:colOff>101600</xdr:colOff>
      <xdr:row>99</xdr:row>
      <xdr:rowOff>91962</xdr:rowOff>
    </xdr:to>
    <xdr:sp macro="" textlink="">
      <xdr:nvSpPr>
        <xdr:cNvPr id="709" name="楕円 708"/>
        <xdr:cNvSpPr/>
      </xdr:nvSpPr>
      <xdr:spPr>
        <a:xfrm>
          <a:off x="15430500" y="1696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83089</xdr:rowOff>
    </xdr:from>
    <xdr:ext cx="469744" cy="259045"/>
    <xdr:sp macro="" textlink="">
      <xdr:nvSpPr>
        <xdr:cNvPr id="710" name="テキスト ボックス 709"/>
        <xdr:cNvSpPr txBox="1"/>
      </xdr:nvSpPr>
      <xdr:spPr>
        <a:xfrm>
          <a:off x="15246428" y="1705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88007</xdr:rowOff>
    </xdr:from>
    <xdr:to>
      <xdr:col>76</xdr:col>
      <xdr:colOff>165100</xdr:colOff>
      <xdr:row>98</xdr:row>
      <xdr:rowOff>18157</xdr:rowOff>
    </xdr:to>
    <xdr:sp macro="" textlink="">
      <xdr:nvSpPr>
        <xdr:cNvPr id="711" name="楕円 710"/>
        <xdr:cNvSpPr/>
      </xdr:nvSpPr>
      <xdr:spPr>
        <a:xfrm>
          <a:off x="14541500" y="1671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34684</xdr:rowOff>
    </xdr:from>
    <xdr:ext cx="534377" cy="259045"/>
    <xdr:sp macro="" textlink="">
      <xdr:nvSpPr>
        <xdr:cNvPr id="712" name="テキスト ボックス 711"/>
        <xdr:cNvSpPr txBox="1"/>
      </xdr:nvSpPr>
      <xdr:spPr>
        <a:xfrm>
          <a:off x="14325111" y="1649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40785</xdr:rowOff>
    </xdr:from>
    <xdr:to>
      <xdr:col>72</xdr:col>
      <xdr:colOff>38100</xdr:colOff>
      <xdr:row>98</xdr:row>
      <xdr:rowOff>142385</xdr:rowOff>
    </xdr:to>
    <xdr:sp macro="" textlink="">
      <xdr:nvSpPr>
        <xdr:cNvPr id="713" name="楕円 712"/>
        <xdr:cNvSpPr/>
      </xdr:nvSpPr>
      <xdr:spPr>
        <a:xfrm>
          <a:off x="13652500" y="1684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158912</xdr:rowOff>
    </xdr:from>
    <xdr:ext cx="534377" cy="259045"/>
    <xdr:sp macro="" textlink="">
      <xdr:nvSpPr>
        <xdr:cNvPr id="714" name="テキスト ボックス 713"/>
        <xdr:cNvSpPr txBox="1"/>
      </xdr:nvSpPr>
      <xdr:spPr>
        <a:xfrm>
          <a:off x="13436111" y="1661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65539</xdr:rowOff>
    </xdr:from>
    <xdr:to>
      <xdr:col>67</xdr:col>
      <xdr:colOff>101600</xdr:colOff>
      <xdr:row>98</xdr:row>
      <xdr:rowOff>167139</xdr:rowOff>
    </xdr:to>
    <xdr:sp macro="" textlink="">
      <xdr:nvSpPr>
        <xdr:cNvPr id="715" name="楕円 714"/>
        <xdr:cNvSpPr/>
      </xdr:nvSpPr>
      <xdr:spPr>
        <a:xfrm>
          <a:off x="12763500" y="1686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12216</xdr:rowOff>
    </xdr:from>
    <xdr:ext cx="534377" cy="259045"/>
    <xdr:sp macro="" textlink="">
      <xdr:nvSpPr>
        <xdr:cNvPr id="716" name="テキスト ボックス 715"/>
        <xdr:cNvSpPr txBox="1"/>
      </xdr:nvSpPr>
      <xdr:spPr>
        <a:xfrm>
          <a:off x="12547111" y="1664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132797</xdr:rowOff>
    </xdr:from>
    <xdr:to>
      <xdr:col>116</xdr:col>
      <xdr:colOff>63500</xdr:colOff>
      <xdr:row>38</xdr:row>
      <xdr:rowOff>139700</xdr:rowOff>
    </xdr:to>
    <xdr:cxnSp macro="">
      <xdr:nvCxnSpPr>
        <xdr:cNvPr id="743" name="直線コネクタ 742"/>
        <xdr:cNvCxnSpPr/>
      </xdr:nvCxnSpPr>
      <xdr:spPr>
        <a:xfrm>
          <a:off x="21323300" y="6647897"/>
          <a:ext cx="8382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122920</xdr:rowOff>
    </xdr:from>
    <xdr:to>
      <xdr:col>111</xdr:col>
      <xdr:colOff>177800</xdr:colOff>
      <xdr:row>38</xdr:row>
      <xdr:rowOff>132797</xdr:rowOff>
    </xdr:to>
    <xdr:cxnSp macro="">
      <xdr:nvCxnSpPr>
        <xdr:cNvPr id="746" name="直線コネクタ 745"/>
        <xdr:cNvCxnSpPr/>
      </xdr:nvCxnSpPr>
      <xdr:spPr>
        <a:xfrm>
          <a:off x="20434300" y="6638020"/>
          <a:ext cx="889000" cy="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122920</xdr:rowOff>
    </xdr:from>
    <xdr:to>
      <xdr:col>107</xdr:col>
      <xdr:colOff>50800</xdr:colOff>
      <xdr:row>38</xdr:row>
      <xdr:rowOff>139060</xdr:rowOff>
    </xdr:to>
    <xdr:cxnSp macro="">
      <xdr:nvCxnSpPr>
        <xdr:cNvPr id="749" name="直線コネクタ 748"/>
        <xdr:cNvCxnSpPr/>
      </xdr:nvCxnSpPr>
      <xdr:spPr>
        <a:xfrm flipV="1">
          <a:off x="19545300" y="6638020"/>
          <a:ext cx="889000" cy="1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105547</xdr:rowOff>
    </xdr:from>
    <xdr:to>
      <xdr:col>102</xdr:col>
      <xdr:colOff>114300</xdr:colOff>
      <xdr:row>38</xdr:row>
      <xdr:rowOff>139060</xdr:rowOff>
    </xdr:to>
    <xdr:cxnSp macro="">
      <xdr:nvCxnSpPr>
        <xdr:cNvPr id="752" name="直線コネクタ 751"/>
        <xdr:cNvCxnSpPr/>
      </xdr:nvCxnSpPr>
      <xdr:spPr>
        <a:xfrm>
          <a:off x="18656300" y="5934847"/>
          <a:ext cx="889000" cy="71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86248</xdr:rowOff>
    </xdr:from>
    <xdr:to>
      <xdr:col>98</xdr:col>
      <xdr:colOff>38100</xdr:colOff>
      <xdr:row>38</xdr:row>
      <xdr:rowOff>16398</xdr:rowOff>
    </xdr:to>
    <xdr:sp macro="" textlink="">
      <xdr:nvSpPr>
        <xdr:cNvPr id="755" name="フローチャート: 判断 754"/>
        <xdr:cNvSpPr/>
      </xdr:nvSpPr>
      <xdr:spPr>
        <a:xfrm>
          <a:off x="18605500" y="642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7525</xdr:rowOff>
    </xdr:from>
    <xdr:ext cx="469744" cy="259045"/>
    <xdr:sp macro="" textlink="">
      <xdr:nvSpPr>
        <xdr:cNvPr id="756" name="テキスト ボックス 755"/>
        <xdr:cNvSpPr txBox="1"/>
      </xdr:nvSpPr>
      <xdr:spPr>
        <a:xfrm>
          <a:off x="18421428" y="652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81997</xdr:rowOff>
    </xdr:from>
    <xdr:to>
      <xdr:col>112</xdr:col>
      <xdr:colOff>38100</xdr:colOff>
      <xdr:row>39</xdr:row>
      <xdr:rowOff>12147</xdr:rowOff>
    </xdr:to>
    <xdr:sp macro="" textlink="">
      <xdr:nvSpPr>
        <xdr:cNvPr id="764" name="楕円 763"/>
        <xdr:cNvSpPr/>
      </xdr:nvSpPr>
      <xdr:spPr>
        <a:xfrm>
          <a:off x="21272500" y="65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3274</xdr:rowOff>
    </xdr:from>
    <xdr:ext cx="378565" cy="259045"/>
    <xdr:sp macro="" textlink="">
      <xdr:nvSpPr>
        <xdr:cNvPr id="765" name="テキスト ボックス 764"/>
        <xdr:cNvSpPr txBox="1"/>
      </xdr:nvSpPr>
      <xdr:spPr>
        <a:xfrm>
          <a:off x="21134017" y="6689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72120</xdr:rowOff>
    </xdr:from>
    <xdr:to>
      <xdr:col>107</xdr:col>
      <xdr:colOff>101600</xdr:colOff>
      <xdr:row>39</xdr:row>
      <xdr:rowOff>2270</xdr:rowOff>
    </xdr:to>
    <xdr:sp macro="" textlink="">
      <xdr:nvSpPr>
        <xdr:cNvPr id="766" name="楕円 765"/>
        <xdr:cNvSpPr/>
      </xdr:nvSpPr>
      <xdr:spPr>
        <a:xfrm>
          <a:off x="20383500" y="6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164847</xdr:rowOff>
    </xdr:from>
    <xdr:ext cx="378565" cy="259045"/>
    <xdr:sp macro="" textlink="">
      <xdr:nvSpPr>
        <xdr:cNvPr id="767" name="テキスト ボックス 766"/>
        <xdr:cNvSpPr txBox="1"/>
      </xdr:nvSpPr>
      <xdr:spPr>
        <a:xfrm>
          <a:off x="20245017" y="6679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88260</xdr:rowOff>
    </xdr:from>
    <xdr:to>
      <xdr:col>102</xdr:col>
      <xdr:colOff>165100</xdr:colOff>
      <xdr:row>39</xdr:row>
      <xdr:rowOff>18410</xdr:rowOff>
    </xdr:to>
    <xdr:sp macro="" textlink="">
      <xdr:nvSpPr>
        <xdr:cNvPr id="768" name="楕円 767"/>
        <xdr:cNvSpPr/>
      </xdr:nvSpPr>
      <xdr:spPr>
        <a:xfrm>
          <a:off x="19494500" y="660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9537</xdr:rowOff>
    </xdr:from>
    <xdr:ext cx="313932" cy="259045"/>
    <xdr:sp macro="" textlink="">
      <xdr:nvSpPr>
        <xdr:cNvPr id="769" name="テキスト ボックス 768"/>
        <xdr:cNvSpPr txBox="1"/>
      </xdr:nvSpPr>
      <xdr:spPr>
        <a:xfrm>
          <a:off x="19388333" y="6696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54747</xdr:rowOff>
    </xdr:from>
    <xdr:to>
      <xdr:col>98</xdr:col>
      <xdr:colOff>38100</xdr:colOff>
      <xdr:row>34</xdr:row>
      <xdr:rowOff>156347</xdr:rowOff>
    </xdr:to>
    <xdr:sp macro="" textlink="">
      <xdr:nvSpPr>
        <xdr:cNvPr id="770" name="楕円 769"/>
        <xdr:cNvSpPr/>
      </xdr:nvSpPr>
      <xdr:spPr>
        <a:xfrm>
          <a:off x="18605500" y="588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1424</xdr:rowOff>
    </xdr:from>
    <xdr:ext cx="534377" cy="259045"/>
    <xdr:sp macro="" textlink="">
      <xdr:nvSpPr>
        <xdr:cNvPr id="771" name="テキスト ボックス 770"/>
        <xdr:cNvSpPr txBox="1"/>
      </xdr:nvSpPr>
      <xdr:spPr>
        <a:xfrm>
          <a:off x="18389111" y="565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122403</xdr:rowOff>
    </xdr:from>
    <xdr:to>
      <xdr:col>116</xdr:col>
      <xdr:colOff>63500</xdr:colOff>
      <xdr:row>58</xdr:row>
      <xdr:rowOff>131470</xdr:rowOff>
    </xdr:to>
    <xdr:cxnSp macro="">
      <xdr:nvCxnSpPr>
        <xdr:cNvPr id="800" name="直線コネクタ 799"/>
        <xdr:cNvCxnSpPr/>
      </xdr:nvCxnSpPr>
      <xdr:spPr>
        <a:xfrm flipV="1">
          <a:off x="21323300" y="10066503"/>
          <a:ext cx="838200" cy="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131470</xdr:rowOff>
    </xdr:from>
    <xdr:to>
      <xdr:col>111</xdr:col>
      <xdr:colOff>177800</xdr:colOff>
      <xdr:row>58</xdr:row>
      <xdr:rowOff>139929</xdr:rowOff>
    </xdr:to>
    <xdr:cxnSp macro="">
      <xdr:nvCxnSpPr>
        <xdr:cNvPr id="803" name="直線コネクタ 802"/>
        <xdr:cNvCxnSpPr/>
      </xdr:nvCxnSpPr>
      <xdr:spPr>
        <a:xfrm flipV="1">
          <a:off x="20434300" y="10075570"/>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67958</xdr:rowOff>
    </xdr:from>
    <xdr:to>
      <xdr:col>107</xdr:col>
      <xdr:colOff>50800</xdr:colOff>
      <xdr:row>58</xdr:row>
      <xdr:rowOff>139929</xdr:rowOff>
    </xdr:to>
    <xdr:cxnSp macro="">
      <xdr:nvCxnSpPr>
        <xdr:cNvPr id="806" name="直線コネクタ 805"/>
        <xdr:cNvCxnSpPr/>
      </xdr:nvCxnSpPr>
      <xdr:spPr>
        <a:xfrm>
          <a:off x="19545300" y="10012058"/>
          <a:ext cx="889000" cy="7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67958</xdr:rowOff>
    </xdr:from>
    <xdr:to>
      <xdr:col>102</xdr:col>
      <xdr:colOff>114300</xdr:colOff>
      <xdr:row>58</xdr:row>
      <xdr:rowOff>110896</xdr:rowOff>
    </xdr:to>
    <xdr:cxnSp macro="">
      <xdr:nvCxnSpPr>
        <xdr:cNvPr id="809" name="直線コネクタ 808"/>
        <xdr:cNvCxnSpPr/>
      </xdr:nvCxnSpPr>
      <xdr:spPr>
        <a:xfrm flipV="1">
          <a:off x="18656300" y="10012058"/>
          <a:ext cx="889000" cy="4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129362</xdr:rowOff>
    </xdr:from>
    <xdr:to>
      <xdr:col>98</xdr:col>
      <xdr:colOff>38100</xdr:colOff>
      <xdr:row>57</xdr:row>
      <xdr:rowOff>59512</xdr:rowOff>
    </xdr:to>
    <xdr:sp macro="" textlink="">
      <xdr:nvSpPr>
        <xdr:cNvPr id="812" name="フローチャート: 判断 811"/>
        <xdr:cNvSpPr/>
      </xdr:nvSpPr>
      <xdr:spPr>
        <a:xfrm>
          <a:off x="18605500" y="973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76039</xdr:rowOff>
    </xdr:from>
    <xdr:ext cx="469744" cy="259045"/>
    <xdr:sp macro="" textlink="">
      <xdr:nvSpPr>
        <xdr:cNvPr id="813" name="テキスト ボックス 812"/>
        <xdr:cNvSpPr txBox="1"/>
      </xdr:nvSpPr>
      <xdr:spPr>
        <a:xfrm>
          <a:off x="18421428" y="950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71603</xdr:rowOff>
    </xdr:from>
    <xdr:to>
      <xdr:col>116</xdr:col>
      <xdr:colOff>114300</xdr:colOff>
      <xdr:row>59</xdr:row>
      <xdr:rowOff>1753</xdr:rowOff>
    </xdr:to>
    <xdr:sp macro="" textlink="">
      <xdr:nvSpPr>
        <xdr:cNvPr id="819" name="楕円 818"/>
        <xdr:cNvSpPr/>
      </xdr:nvSpPr>
      <xdr:spPr>
        <a:xfrm>
          <a:off x="22110700" y="1001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157980</xdr:rowOff>
    </xdr:from>
    <xdr:ext cx="469744" cy="259045"/>
    <xdr:sp macro="" textlink="">
      <xdr:nvSpPr>
        <xdr:cNvPr id="820" name="貸付金該当値テキスト"/>
        <xdr:cNvSpPr txBox="1"/>
      </xdr:nvSpPr>
      <xdr:spPr>
        <a:xfrm>
          <a:off x="22212300" y="993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80670</xdr:rowOff>
    </xdr:from>
    <xdr:to>
      <xdr:col>112</xdr:col>
      <xdr:colOff>38100</xdr:colOff>
      <xdr:row>59</xdr:row>
      <xdr:rowOff>10820</xdr:rowOff>
    </xdr:to>
    <xdr:sp macro="" textlink="">
      <xdr:nvSpPr>
        <xdr:cNvPr id="821" name="楕円 820"/>
        <xdr:cNvSpPr/>
      </xdr:nvSpPr>
      <xdr:spPr>
        <a:xfrm>
          <a:off x="21272500" y="100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1947</xdr:rowOff>
    </xdr:from>
    <xdr:ext cx="469744" cy="259045"/>
    <xdr:sp macro="" textlink="">
      <xdr:nvSpPr>
        <xdr:cNvPr id="822" name="テキスト ボックス 821"/>
        <xdr:cNvSpPr txBox="1"/>
      </xdr:nvSpPr>
      <xdr:spPr>
        <a:xfrm>
          <a:off x="21088428" y="101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89129</xdr:rowOff>
    </xdr:from>
    <xdr:to>
      <xdr:col>107</xdr:col>
      <xdr:colOff>101600</xdr:colOff>
      <xdr:row>59</xdr:row>
      <xdr:rowOff>19279</xdr:rowOff>
    </xdr:to>
    <xdr:sp macro="" textlink="">
      <xdr:nvSpPr>
        <xdr:cNvPr id="823" name="楕円 822"/>
        <xdr:cNvSpPr/>
      </xdr:nvSpPr>
      <xdr:spPr>
        <a:xfrm>
          <a:off x="20383500" y="1003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10406</xdr:rowOff>
    </xdr:from>
    <xdr:ext cx="469744" cy="259045"/>
    <xdr:sp macro="" textlink="">
      <xdr:nvSpPr>
        <xdr:cNvPr id="824" name="テキスト ボックス 823"/>
        <xdr:cNvSpPr txBox="1"/>
      </xdr:nvSpPr>
      <xdr:spPr>
        <a:xfrm>
          <a:off x="20199428" y="1012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17158</xdr:rowOff>
    </xdr:from>
    <xdr:to>
      <xdr:col>102</xdr:col>
      <xdr:colOff>165100</xdr:colOff>
      <xdr:row>58</xdr:row>
      <xdr:rowOff>118758</xdr:rowOff>
    </xdr:to>
    <xdr:sp macro="" textlink="">
      <xdr:nvSpPr>
        <xdr:cNvPr id="825" name="楕円 824"/>
        <xdr:cNvSpPr/>
      </xdr:nvSpPr>
      <xdr:spPr>
        <a:xfrm>
          <a:off x="19494500" y="996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109885</xdr:rowOff>
    </xdr:from>
    <xdr:ext cx="469744" cy="259045"/>
    <xdr:sp macro="" textlink="">
      <xdr:nvSpPr>
        <xdr:cNvPr id="826" name="テキスト ボックス 825"/>
        <xdr:cNvSpPr txBox="1"/>
      </xdr:nvSpPr>
      <xdr:spPr>
        <a:xfrm>
          <a:off x="19310428" y="1005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60096</xdr:rowOff>
    </xdr:from>
    <xdr:to>
      <xdr:col>98</xdr:col>
      <xdr:colOff>38100</xdr:colOff>
      <xdr:row>58</xdr:row>
      <xdr:rowOff>161696</xdr:rowOff>
    </xdr:to>
    <xdr:sp macro="" textlink="">
      <xdr:nvSpPr>
        <xdr:cNvPr id="827" name="楕円 826"/>
        <xdr:cNvSpPr/>
      </xdr:nvSpPr>
      <xdr:spPr>
        <a:xfrm>
          <a:off x="18605500" y="100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152823</xdr:rowOff>
    </xdr:from>
    <xdr:ext cx="469744" cy="259045"/>
    <xdr:sp macro="" textlink="">
      <xdr:nvSpPr>
        <xdr:cNvPr id="828" name="テキスト ボックス 827"/>
        <xdr:cNvSpPr txBox="1"/>
      </xdr:nvSpPr>
      <xdr:spPr>
        <a:xfrm>
          <a:off x="18421428" y="1009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145872</xdr:rowOff>
    </xdr:from>
    <xdr:to>
      <xdr:col>116</xdr:col>
      <xdr:colOff>63500</xdr:colOff>
      <xdr:row>74</xdr:row>
      <xdr:rowOff>166408</xdr:rowOff>
    </xdr:to>
    <xdr:cxnSp macro="">
      <xdr:nvCxnSpPr>
        <xdr:cNvPr id="858" name="直線コネクタ 857"/>
        <xdr:cNvCxnSpPr/>
      </xdr:nvCxnSpPr>
      <xdr:spPr>
        <a:xfrm flipV="1">
          <a:off x="21323300" y="12833172"/>
          <a:ext cx="8382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70051</xdr:rowOff>
    </xdr:from>
    <xdr:ext cx="534377" cy="259045"/>
    <xdr:sp macro="" textlink="">
      <xdr:nvSpPr>
        <xdr:cNvPr id="859" name="繰出金平均値テキスト"/>
        <xdr:cNvSpPr txBox="1"/>
      </xdr:nvSpPr>
      <xdr:spPr>
        <a:xfrm>
          <a:off x="22212300" y="1310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166408</xdr:rowOff>
    </xdr:from>
    <xdr:to>
      <xdr:col>111</xdr:col>
      <xdr:colOff>177800</xdr:colOff>
      <xdr:row>75</xdr:row>
      <xdr:rowOff>15094</xdr:rowOff>
    </xdr:to>
    <xdr:cxnSp macro="">
      <xdr:nvCxnSpPr>
        <xdr:cNvPr id="861" name="直線コネクタ 860"/>
        <xdr:cNvCxnSpPr/>
      </xdr:nvCxnSpPr>
      <xdr:spPr>
        <a:xfrm flipV="1">
          <a:off x="20434300" y="12853708"/>
          <a:ext cx="889000" cy="2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6653</xdr:rowOff>
    </xdr:from>
    <xdr:ext cx="534377" cy="259045"/>
    <xdr:sp macro="" textlink="">
      <xdr:nvSpPr>
        <xdr:cNvPr id="863" name="テキスト ボックス 862"/>
        <xdr:cNvSpPr txBox="1"/>
      </xdr:nvSpPr>
      <xdr:spPr>
        <a:xfrm>
          <a:off x="21056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15094</xdr:rowOff>
    </xdr:from>
    <xdr:to>
      <xdr:col>107</xdr:col>
      <xdr:colOff>50800</xdr:colOff>
      <xdr:row>75</xdr:row>
      <xdr:rowOff>31724</xdr:rowOff>
    </xdr:to>
    <xdr:cxnSp macro="">
      <xdr:nvCxnSpPr>
        <xdr:cNvPr id="864" name="直線コネクタ 863"/>
        <xdr:cNvCxnSpPr/>
      </xdr:nvCxnSpPr>
      <xdr:spPr>
        <a:xfrm flipV="1">
          <a:off x="19545300" y="12873844"/>
          <a:ext cx="889000" cy="1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164044</xdr:rowOff>
    </xdr:from>
    <xdr:ext cx="534377" cy="259045"/>
    <xdr:sp macro="" textlink="">
      <xdr:nvSpPr>
        <xdr:cNvPr id="866" name="テキスト ボックス 865"/>
        <xdr:cNvSpPr txBox="1"/>
      </xdr:nvSpPr>
      <xdr:spPr>
        <a:xfrm>
          <a:off x="20167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31724</xdr:rowOff>
    </xdr:from>
    <xdr:to>
      <xdr:col>102</xdr:col>
      <xdr:colOff>114300</xdr:colOff>
      <xdr:row>75</xdr:row>
      <xdr:rowOff>81464</xdr:rowOff>
    </xdr:to>
    <xdr:cxnSp macro="">
      <xdr:nvCxnSpPr>
        <xdr:cNvPr id="867" name="直線コネクタ 866"/>
        <xdr:cNvCxnSpPr/>
      </xdr:nvCxnSpPr>
      <xdr:spPr>
        <a:xfrm flipV="1">
          <a:off x="18656300" y="12890474"/>
          <a:ext cx="889000" cy="4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15721</xdr:rowOff>
    </xdr:from>
    <xdr:ext cx="534377" cy="259045"/>
    <xdr:sp macro="" textlink="">
      <xdr:nvSpPr>
        <xdr:cNvPr id="869" name="テキスト ボックス 868"/>
        <xdr:cNvSpPr txBox="1"/>
      </xdr:nvSpPr>
      <xdr:spPr>
        <a:xfrm>
          <a:off x="19278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44017</xdr:rowOff>
    </xdr:from>
    <xdr:to>
      <xdr:col>98</xdr:col>
      <xdr:colOff>38100</xdr:colOff>
      <xdr:row>76</xdr:row>
      <xdr:rowOff>145617</xdr:rowOff>
    </xdr:to>
    <xdr:sp macro="" textlink="">
      <xdr:nvSpPr>
        <xdr:cNvPr id="870" name="フローチャート: 判断 869"/>
        <xdr:cNvSpPr/>
      </xdr:nvSpPr>
      <xdr:spPr>
        <a:xfrm>
          <a:off x="18605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136744</xdr:rowOff>
    </xdr:from>
    <xdr:ext cx="534377" cy="259045"/>
    <xdr:sp macro="" textlink="">
      <xdr:nvSpPr>
        <xdr:cNvPr id="871" name="テキスト ボックス 870"/>
        <xdr:cNvSpPr txBox="1"/>
      </xdr:nvSpPr>
      <xdr:spPr>
        <a:xfrm>
          <a:off x="18389111" y="1316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95072</xdr:rowOff>
    </xdr:from>
    <xdr:to>
      <xdr:col>116</xdr:col>
      <xdr:colOff>114300</xdr:colOff>
      <xdr:row>75</xdr:row>
      <xdr:rowOff>25222</xdr:rowOff>
    </xdr:to>
    <xdr:sp macro="" textlink="">
      <xdr:nvSpPr>
        <xdr:cNvPr id="877" name="楕円 876"/>
        <xdr:cNvSpPr/>
      </xdr:nvSpPr>
      <xdr:spPr>
        <a:xfrm>
          <a:off x="22110700" y="127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117949</xdr:rowOff>
    </xdr:from>
    <xdr:ext cx="534377" cy="259045"/>
    <xdr:sp macro="" textlink="">
      <xdr:nvSpPr>
        <xdr:cNvPr id="878" name="繰出金該当値テキスト"/>
        <xdr:cNvSpPr txBox="1"/>
      </xdr:nvSpPr>
      <xdr:spPr>
        <a:xfrm>
          <a:off x="22212300" y="1263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115608</xdr:rowOff>
    </xdr:from>
    <xdr:to>
      <xdr:col>112</xdr:col>
      <xdr:colOff>38100</xdr:colOff>
      <xdr:row>75</xdr:row>
      <xdr:rowOff>45758</xdr:rowOff>
    </xdr:to>
    <xdr:sp macro="" textlink="">
      <xdr:nvSpPr>
        <xdr:cNvPr id="879" name="楕円 878"/>
        <xdr:cNvSpPr/>
      </xdr:nvSpPr>
      <xdr:spPr>
        <a:xfrm>
          <a:off x="21272500" y="1280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62285</xdr:rowOff>
    </xdr:from>
    <xdr:ext cx="534377" cy="259045"/>
    <xdr:sp macro="" textlink="">
      <xdr:nvSpPr>
        <xdr:cNvPr id="880" name="テキスト ボックス 879"/>
        <xdr:cNvSpPr txBox="1"/>
      </xdr:nvSpPr>
      <xdr:spPr>
        <a:xfrm>
          <a:off x="21056111" y="1257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135744</xdr:rowOff>
    </xdr:from>
    <xdr:to>
      <xdr:col>107</xdr:col>
      <xdr:colOff>101600</xdr:colOff>
      <xdr:row>75</xdr:row>
      <xdr:rowOff>65894</xdr:rowOff>
    </xdr:to>
    <xdr:sp macro="" textlink="">
      <xdr:nvSpPr>
        <xdr:cNvPr id="881" name="楕円 880"/>
        <xdr:cNvSpPr/>
      </xdr:nvSpPr>
      <xdr:spPr>
        <a:xfrm>
          <a:off x="20383500" y="1282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82421</xdr:rowOff>
    </xdr:from>
    <xdr:ext cx="534377" cy="259045"/>
    <xdr:sp macro="" textlink="">
      <xdr:nvSpPr>
        <xdr:cNvPr id="882" name="テキスト ボックス 881"/>
        <xdr:cNvSpPr txBox="1"/>
      </xdr:nvSpPr>
      <xdr:spPr>
        <a:xfrm>
          <a:off x="20167111" y="1259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152374</xdr:rowOff>
    </xdr:from>
    <xdr:to>
      <xdr:col>102</xdr:col>
      <xdr:colOff>165100</xdr:colOff>
      <xdr:row>75</xdr:row>
      <xdr:rowOff>82524</xdr:rowOff>
    </xdr:to>
    <xdr:sp macro="" textlink="">
      <xdr:nvSpPr>
        <xdr:cNvPr id="883" name="楕円 882"/>
        <xdr:cNvSpPr/>
      </xdr:nvSpPr>
      <xdr:spPr>
        <a:xfrm>
          <a:off x="19494500" y="128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99051</xdr:rowOff>
    </xdr:from>
    <xdr:ext cx="534377" cy="259045"/>
    <xdr:sp macro="" textlink="">
      <xdr:nvSpPr>
        <xdr:cNvPr id="884" name="テキスト ボックス 883"/>
        <xdr:cNvSpPr txBox="1"/>
      </xdr:nvSpPr>
      <xdr:spPr>
        <a:xfrm>
          <a:off x="19278111" y="126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30664</xdr:rowOff>
    </xdr:from>
    <xdr:to>
      <xdr:col>98</xdr:col>
      <xdr:colOff>38100</xdr:colOff>
      <xdr:row>75</xdr:row>
      <xdr:rowOff>132264</xdr:rowOff>
    </xdr:to>
    <xdr:sp macro="" textlink="">
      <xdr:nvSpPr>
        <xdr:cNvPr id="885" name="楕円 884"/>
        <xdr:cNvSpPr/>
      </xdr:nvSpPr>
      <xdr:spPr>
        <a:xfrm>
          <a:off x="18605500" y="128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148791</xdr:rowOff>
    </xdr:from>
    <xdr:ext cx="534377" cy="259045"/>
    <xdr:sp macro="" textlink="">
      <xdr:nvSpPr>
        <xdr:cNvPr id="886" name="テキスト ボックス 885"/>
        <xdr:cNvSpPr txBox="1"/>
      </xdr:nvSpPr>
      <xdr:spPr>
        <a:xfrm>
          <a:off x="18389111" y="1266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494,810</a:t>
          </a:r>
          <a:r>
            <a:rPr kumimoji="1" lang="ja-JP" altLang="en-US" sz="1100">
              <a:latin typeface="ＭＳ Ｐゴシック" panose="020B0600070205080204" pitchFamily="50" charset="-128"/>
              <a:ea typeface="ＭＳ Ｐゴシック" panose="020B0600070205080204" pitchFamily="50" charset="-128"/>
            </a:rPr>
            <a:t>円となった。</a:t>
          </a:r>
        </a:p>
        <a:p>
          <a:r>
            <a:rPr kumimoji="1" lang="ja-JP" altLang="en-US" sz="1100">
              <a:latin typeface="ＭＳ Ｐゴシック" panose="020B0600070205080204" pitchFamily="50" charset="-128"/>
              <a:ea typeface="ＭＳ Ｐゴシック" panose="020B0600070205080204" pitchFamily="50" charset="-128"/>
            </a:rPr>
            <a:t>・人件費及び物件費などは、類似団体と比較して、低くなっているものの、扶助費、補助費等、普通建設事業費、公債費及び繰出金において、類似団体を上回る水準となっている。</a:t>
          </a:r>
        </a:p>
        <a:p>
          <a:r>
            <a:rPr kumimoji="1" lang="ja-JP" altLang="en-US" sz="1100">
              <a:latin typeface="ＭＳ Ｐゴシック" panose="020B0600070205080204" pitchFamily="50" charset="-128"/>
              <a:ea typeface="ＭＳ Ｐゴシック" panose="020B0600070205080204" pitchFamily="50" charset="-128"/>
            </a:rPr>
            <a:t>・本市は、住民の医療費負担が高く、これが、国民健康保険特別会計、後期高齢者医療特別会計に対する繰出金や扶助費の水準を引上げている原因と考えられる。また、下水道事業特別会計に対する繰出金については、地理的要因により建設費用が割高となっていることなどを要因として、過年度から、類似団体を上回る水準で推移している。</a:t>
          </a:r>
        </a:p>
        <a:p>
          <a:r>
            <a:rPr kumimoji="1" lang="ja-JP" altLang="en-US" sz="1100">
              <a:latin typeface="ＭＳ Ｐゴシック" panose="020B0600070205080204" pitchFamily="50" charset="-128"/>
              <a:ea typeface="ＭＳ Ｐゴシック" panose="020B0600070205080204" pitchFamily="50" charset="-128"/>
            </a:rPr>
            <a:t>・市立山口東京理科大学に係る運営費交付金において、研究機器類の整備に係る運営費交付金の皆減があったものの、薬学部を設置したことなどにより運営費交付金が前年度と同水準となったことなどから、前年度から引き続き、類似団体との比較において補助費等が高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・市立山口東京理科大学薬学部校舎整備事業の進捗などにより、前年度との比較においては、普通建設事業費が減となったものの、合併特例債を活用した大型建設事業の実施などにより、平成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年度以降は類似団体を上回る水準で推移している。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63,168
62,410
133.09
32,444,444
31,256,171
1,136,827
17,442,589
38,928,469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97409</xdr:rowOff>
    </xdr:from>
    <xdr:to>
      <xdr:col>24</xdr:col>
      <xdr:colOff>63500</xdr:colOff>
      <xdr:row>36</xdr:row>
      <xdr:rowOff>98171</xdr:rowOff>
    </xdr:to>
    <xdr:cxnSp macro="">
      <xdr:nvCxnSpPr>
        <xdr:cNvPr id="61" name="直線コネクタ 60"/>
        <xdr:cNvCxnSpPr/>
      </xdr:nvCxnSpPr>
      <xdr:spPr>
        <a:xfrm flipV="1">
          <a:off x="3797300" y="6098159"/>
          <a:ext cx="838200" cy="17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xdr:cNvSpPr txBox="1"/>
      </xdr:nvSpPr>
      <xdr:spPr>
        <a:xfrm>
          <a:off x="46863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89027</xdr:rowOff>
    </xdr:from>
    <xdr:to>
      <xdr:col>19</xdr:col>
      <xdr:colOff>177800</xdr:colOff>
      <xdr:row>36</xdr:row>
      <xdr:rowOff>98171</xdr:rowOff>
    </xdr:to>
    <xdr:cxnSp macro="">
      <xdr:nvCxnSpPr>
        <xdr:cNvPr id="64" name="直線コネクタ 63"/>
        <xdr:cNvCxnSpPr/>
      </xdr:nvCxnSpPr>
      <xdr:spPr>
        <a:xfrm>
          <a:off x="2908300" y="626122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125874</xdr:rowOff>
    </xdr:from>
    <xdr:ext cx="469744" cy="259045"/>
    <xdr:sp macro="" textlink="">
      <xdr:nvSpPr>
        <xdr:cNvPr id="66" name="テキスト ボックス 65"/>
        <xdr:cNvSpPr txBox="1"/>
      </xdr:nvSpPr>
      <xdr:spPr>
        <a:xfrm>
          <a:off x="3562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150749</xdr:rowOff>
    </xdr:from>
    <xdr:to>
      <xdr:col>15</xdr:col>
      <xdr:colOff>50800</xdr:colOff>
      <xdr:row>36</xdr:row>
      <xdr:rowOff>89027</xdr:rowOff>
    </xdr:to>
    <xdr:cxnSp macro="">
      <xdr:nvCxnSpPr>
        <xdr:cNvPr id="67" name="直線コネクタ 66"/>
        <xdr:cNvCxnSpPr/>
      </xdr:nvCxnSpPr>
      <xdr:spPr>
        <a:xfrm>
          <a:off x="2019300" y="6151499"/>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150749</xdr:rowOff>
    </xdr:from>
    <xdr:to>
      <xdr:col>10</xdr:col>
      <xdr:colOff>114300</xdr:colOff>
      <xdr:row>36</xdr:row>
      <xdr:rowOff>27686</xdr:rowOff>
    </xdr:to>
    <xdr:cxnSp macro="">
      <xdr:nvCxnSpPr>
        <xdr:cNvPr id="70" name="直線コネクタ 69"/>
        <xdr:cNvCxnSpPr/>
      </xdr:nvCxnSpPr>
      <xdr:spPr>
        <a:xfrm flipV="1">
          <a:off x="1130300" y="6151499"/>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114427</xdr:rowOff>
    </xdr:from>
    <xdr:to>
      <xdr:col>6</xdr:col>
      <xdr:colOff>38100</xdr:colOff>
      <xdr:row>36</xdr:row>
      <xdr:rowOff>44577</xdr:rowOff>
    </xdr:to>
    <xdr:sp macro="" textlink="">
      <xdr:nvSpPr>
        <xdr:cNvPr id="73" name="フローチャート: 判断 72"/>
        <xdr:cNvSpPr/>
      </xdr:nvSpPr>
      <xdr:spPr>
        <a:xfrm>
          <a:off x="1079500" y="611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61104</xdr:rowOff>
    </xdr:from>
    <xdr:ext cx="469744" cy="259045"/>
    <xdr:sp macro="" textlink="">
      <xdr:nvSpPr>
        <xdr:cNvPr id="74" name="テキスト ボックス 73"/>
        <xdr:cNvSpPr txBox="1"/>
      </xdr:nvSpPr>
      <xdr:spPr>
        <a:xfrm>
          <a:off x="895428" y="589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46609</xdr:rowOff>
    </xdr:from>
    <xdr:to>
      <xdr:col>24</xdr:col>
      <xdr:colOff>114300</xdr:colOff>
      <xdr:row>35</xdr:row>
      <xdr:rowOff>148209</xdr:rowOff>
    </xdr:to>
    <xdr:sp macro="" textlink="">
      <xdr:nvSpPr>
        <xdr:cNvPr id="80" name="楕円 79"/>
        <xdr:cNvSpPr/>
      </xdr:nvSpPr>
      <xdr:spPr>
        <a:xfrm>
          <a:off x="4584700" y="604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69486</xdr:rowOff>
    </xdr:from>
    <xdr:ext cx="469744" cy="259045"/>
    <xdr:sp macro="" textlink="">
      <xdr:nvSpPr>
        <xdr:cNvPr id="81" name="議会費該当値テキスト"/>
        <xdr:cNvSpPr txBox="1"/>
      </xdr:nvSpPr>
      <xdr:spPr>
        <a:xfrm>
          <a:off x="4686300" y="5898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47371</xdr:rowOff>
    </xdr:from>
    <xdr:to>
      <xdr:col>20</xdr:col>
      <xdr:colOff>38100</xdr:colOff>
      <xdr:row>36</xdr:row>
      <xdr:rowOff>148971</xdr:rowOff>
    </xdr:to>
    <xdr:sp macro="" textlink="">
      <xdr:nvSpPr>
        <xdr:cNvPr id="82" name="楕円 81"/>
        <xdr:cNvSpPr/>
      </xdr:nvSpPr>
      <xdr:spPr>
        <a:xfrm>
          <a:off x="3746500" y="621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140098</xdr:rowOff>
    </xdr:from>
    <xdr:ext cx="469744" cy="259045"/>
    <xdr:sp macro="" textlink="">
      <xdr:nvSpPr>
        <xdr:cNvPr id="83" name="テキスト ボックス 82"/>
        <xdr:cNvSpPr txBox="1"/>
      </xdr:nvSpPr>
      <xdr:spPr>
        <a:xfrm>
          <a:off x="3562428" y="631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38227</xdr:rowOff>
    </xdr:from>
    <xdr:to>
      <xdr:col>15</xdr:col>
      <xdr:colOff>101600</xdr:colOff>
      <xdr:row>36</xdr:row>
      <xdr:rowOff>139827</xdr:rowOff>
    </xdr:to>
    <xdr:sp macro="" textlink="">
      <xdr:nvSpPr>
        <xdr:cNvPr id="84" name="楕円 83"/>
        <xdr:cNvSpPr/>
      </xdr:nvSpPr>
      <xdr:spPr>
        <a:xfrm>
          <a:off x="2857500" y="621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130954</xdr:rowOff>
    </xdr:from>
    <xdr:ext cx="469744" cy="259045"/>
    <xdr:sp macro="" textlink="">
      <xdr:nvSpPr>
        <xdr:cNvPr id="85" name="テキスト ボックス 84"/>
        <xdr:cNvSpPr txBox="1"/>
      </xdr:nvSpPr>
      <xdr:spPr>
        <a:xfrm>
          <a:off x="2673428" y="630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99949</xdr:rowOff>
    </xdr:from>
    <xdr:to>
      <xdr:col>10</xdr:col>
      <xdr:colOff>165100</xdr:colOff>
      <xdr:row>36</xdr:row>
      <xdr:rowOff>30099</xdr:rowOff>
    </xdr:to>
    <xdr:sp macro="" textlink="">
      <xdr:nvSpPr>
        <xdr:cNvPr id="86" name="楕円 85"/>
        <xdr:cNvSpPr/>
      </xdr:nvSpPr>
      <xdr:spPr>
        <a:xfrm>
          <a:off x="1968500" y="610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21226</xdr:rowOff>
    </xdr:from>
    <xdr:ext cx="469744" cy="259045"/>
    <xdr:sp macro="" textlink="">
      <xdr:nvSpPr>
        <xdr:cNvPr id="87" name="テキスト ボックス 86"/>
        <xdr:cNvSpPr txBox="1"/>
      </xdr:nvSpPr>
      <xdr:spPr>
        <a:xfrm>
          <a:off x="1784428" y="619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148336</xdr:rowOff>
    </xdr:from>
    <xdr:to>
      <xdr:col>6</xdr:col>
      <xdr:colOff>38100</xdr:colOff>
      <xdr:row>36</xdr:row>
      <xdr:rowOff>78486</xdr:rowOff>
    </xdr:to>
    <xdr:sp macro="" textlink="">
      <xdr:nvSpPr>
        <xdr:cNvPr id="88" name="楕円 87"/>
        <xdr:cNvSpPr/>
      </xdr:nvSpPr>
      <xdr:spPr>
        <a:xfrm>
          <a:off x="1079500" y="61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69613</xdr:rowOff>
    </xdr:from>
    <xdr:ext cx="469744" cy="259045"/>
    <xdr:sp macro="" textlink="">
      <xdr:nvSpPr>
        <xdr:cNvPr id="89" name="テキスト ボックス 88"/>
        <xdr:cNvSpPr txBox="1"/>
      </xdr:nvSpPr>
      <xdr:spPr>
        <a:xfrm>
          <a:off x="895428" y="624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84727</xdr:rowOff>
    </xdr:from>
    <xdr:to>
      <xdr:col>24</xdr:col>
      <xdr:colOff>63500</xdr:colOff>
      <xdr:row>57</xdr:row>
      <xdr:rowOff>115231</xdr:rowOff>
    </xdr:to>
    <xdr:cxnSp macro="">
      <xdr:nvCxnSpPr>
        <xdr:cNvPr id="116" name="直線コネクタ 115"/>
        <xdr:cNvCxnSpPr/>
      </xdr:nvCxnSpPr>
      <xdr:spPr>
        <a:xfrm flipV="1">
          <a:off x="3797300" y="9857377"/>
          <a:ext cx="838200" cy="3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108309</xdr:rowOff>
    </xdr:from>
    <xdr:to>
      <xdr:col>19</xdr:col>
      <xdr:colOff>177800</xdr:colOff>
      <xdr:row>57</xdr:row>
      <xdr:rowOff>115231</xdr:rowOff>
    </xdr:to>
    <xdr:cxnSp macro="">
      <xdr:nvCxnSpPr>
        <xdr:cNvPr id="119" name="直線コネクタ 118"/>
        <xdr:cNvCxnSpPr/>
      </xdr:nvCxnSpPr>
      <xdr:spPr>
        <a:xfrm>
          <a:off x="2908300" y="9880959"/>
          <a:ext cx="889000" cy="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54666</xdr:rowOff>
    </xdr:from>
    <xdr:to>
      <xdr:col>15</xdr:col>
      <xdr:colOff>50800</xdr:colOff>
      <xdr:row>57</xdr:row>
      <xdr:rowOff>108309</xdr:rowOff>
    </xdr:to>
    <xdr:cxnSp macro="">
      <xdr:nvCxnSpPr>
        <xdr:cNvPr id="122" name="直線コネクタ 121"/>
        <xdr:cNvCxnSpPr/>
      </xdr:nvCxnSpPr>
      <xdr:spPr>
        <a:xfrm>
          <a:off x="2019300" y="9827316"/>
          <a:ext cx="889000" cy="5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33273</xdr:rowOff>
    </xdr:from>
    <xdr:to>
      <xdr:col>10</xdr:col>
      <xdr:colOff>114300</xdr:colOff>
      <xdr:row>57</xdr:row>
      <xdr:rowOff>54666</xdr:rowOff>
    </xdr:to>
    <xdr:cxnSp macro="">
      <xdr:nvCxnSpPr>
        <xdr:cNvPr id="125" name="直線コネクタ 124"/>
        <xdr:cNvCxnSpPr/>
      </xdr:nvCxnSpPr>
      <xdr:spPr>
        <a:xfrm>
          <a:off x="1130300" y="9805923"/>
          <a:ext cx="889000" cy="2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105252</xdr:rowOff>
    </xdr:from>
    <xdr:ext cx="534377" cy="259045"/>
    <xdr:sp macro="" textlink="">
      <xdr:nvSpPr>
        <xdr:cNvPr id="127" name="テキスト ボックス 126"/>
        <xdr:cNvSpPr txBox="1"/>
      </xdr:nvSpPr>
      <xdr:spPr>
        <a:xfrm>
          <a:off x="1752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36199</xdr:rowOff>
    </xdr:from>
    <xdr:to>
      <xdr:col>6</xdr:col>
      <xdr:colOff>38100</xdr:colOff>
      <xdr:row>57</xdr:row>
      <xdr:rowOff>137799</xdr:rowOff>
    </xdr:to>
    <xdr:sp macro="" textlink="">
      <xdr:nvSpPr>
        <xdr:cNvPr id="128" name="フローチャート: 判断 127"/>
        <xdr:cNvSpPr/>
      </xdr:nvSpPr>
      <xdr:spPr>
        <a:xfrm>
          <a:off x="1079500" y="980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128926</xdr:rowOff>
    </xdr:from>
    <xdr:ext cx="534377" cy="259045"/>
    <xdr:sp macro="" textlink="">
      <xdr:nvSpPr>
        <xdr:cNvPr id="129" name="テキスト ボックス 128"/>
        <xdr:cNvSpPr txBox="1"/>
      </xdr:nvSpPr>
      <xdr:spPr>
        <a:xfrm>
          <a:off x="863111" y="99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33927</xdr:rowOff>
    </xdr:from>
    <xdr:to>
      <xdr:col>24</xdr:col>
      <xdr:colOff>114300</xdr:colOff>
      <xdr:row>57</xdr:row>
      <xdr:rowOff>135527</xdr:rowOff>
    </xdr:to>
    <xdr:sp macro="" textlink="">
      <xdr:nvSpPr>
        <xdr:cNvPr id="135" name="楕円 134"/>
        <xdr:cNvSpPr/>
      </xdr:nvSpPr>
      <xdr:spPr>
        <a:xfrm>
          <a:off x="4584700" y="980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135972</xdr:rowOff>
    </xdr:from>
    <xdr:ext cx="534377" cy="259045"/>
    <xdr:sp macro="" textlink="">
      <xdr:nvSpPr>
        <xdr:cNvPr id="136" name="総務費該当値テキスト"/>
        <xdr:cNvSpPr txBox="1"/>
      </xdr:nvSpPr>
      <xdr:spPr>
        <a:xfrm>
          <a:off x="4686300" y="973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64431</xdr:rowOff>
    </xdr:from>
    <xdr:to>
      <xdr:col>20</xdr:col>
      <xdr:colOff>38100</xdr:colOff>
      <xdr:row>57</xdr:row>
      <xdr:rowOff>166031</xdr:rowOff>
    </xdr:to>
    <xdr:sp macro="" textlink="">
      <xdr:nvSpPr>
        <xdr:cNvPr id="137" name="楕円 136"/>
        <xdr:cNvSpPr/>
      </xdr:nvSpPr>
      <xdr:spPr>
        <a:xfrm>
          <a:off x="3746500" y="983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157158</xdr:rowOff>
    </xdr:from>
    <xdr:ext cx="534377" cy="259045"/>
    <xdr:sp macro="" textlink="">
      <xdr:nvSpPr>
        <xdr:cNvPr id="138" name="テキスト ボックス 137"/>
        <xdr:cNvSpPr txBox="1"/>
      </xdr:nvSpPr>
      <xdr:spPr>
        <a:xfrm>
          <a:off x="3530111" y="992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57509</xdr:rowOff>
    </xdr:from>
    <xdr:to>
      <xdr:col>15</xdr:col>
      <xdr:colOff>101600</xdr:colOff>
      <xdr:row>57</xdr:row>
      <xdr:rowOff>159109</xdr:rowOff>
    </xdr:to>
    <xdr:sp macro="" textlink="">
      <xdr:nvSpPr>
        <xdr:cNvPr id="139" name="楕円 138"/>
        <xdr:cNvSpPr/>
      </xdr:nvSpPr>
      <xdr:spPr>
        <a:xfrm>
          <a:off x="2857500" y="983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150236</xdr:rowOff>
    </xdr:from>
    <xdr:ext cx="534377" cy="259045"/>
    <xdr:sp macro="" textlink="">
      <xdr:nvSpPr>
        <xdr:cNvPr id="140" name="テキスト ボックス 139"/>
        <xdr:cNvSpPr txBox="1"/>
      </xdr:nvSpPr>
      <xdr:spPr>
        <a:xfrm>
          <a:off x="2641111" y="992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3866</xdr:rowOff>
    </xdr:from>
    <xdr:to>
      <xdr:col>10</xdr:col>
      <xdr:colOff>165100</xdr:colOff>
      <xdr:row>57</xdr:row>
      <xdr:rowOff>105466</xdr:rowOff>
    </xdr:to>
    <xdr:sp macro="" textlink="">
      <xdr:nvSpPr>
        <xdr:cNvPr id="141" name="楕円 140"/>
        <xdr:cNvSpPr/>
      </xdr:nvSpPr>
      <xdr:spPr>
        <a:xfrm>
          <a:off x="1968500" y="977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121993</xdr:rowOff>
    </xdr:from>
    <xdr:ext cx="534377" cy="259045"/>
    <xdr:sp macro="" textlink="">
      <xdr:nvSpPr>
        <xdr:cNvPr id="142" name="テキスト ボックス 141"/>
        <xdr:cNvSpPr txBox="1"/>
      </xdr:nvSpPr>
      <xdr:spPr>
        <a:xfrm>
          <a:off x="1752111" y="955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153923</xdr:rowOff>
    </xdr:from>
    <xdr:to>
      <xdr:col>6</xdr:col>
      <xdr:colOff>38100</xdr:colOff>
      <xdr:row>57</xdr:row>
      <xdr:rowOff>84073</xdr:rowOff>
    </xdr:to>
    <xdr:sp macro="" textlink="">
      <xdr:nvSpPr>
        <xdr:cNvPr id="143" name="楕円 142"/>
        <xdr:cNvSpPr/>
      </xdr:nvSpPr>
      <xdr:spPr>
        <a:xfrm>
          <a:off x="1079500" y="975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100600</xdr:rowOff>
    </xdr:from>
    <xdr:ext cx="534377" cy="259045"/>
    <xdr:sp macro="" textlink="">
      <xdr:nvSpPr>
        <xdr:cNvPr id="144" name="テキスト ボックス 143"/>
        <xdr:cNvSpPr txBox="1"/>
      </xdr:nvSpPr>
      <xdr:spPr>
        <a:xfrm>
          <a:off x="863111" y="953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12916</xdr:rowOff>
    </xdr:from>
    <xdr:to>
      <xdr:col>24</xdr:col>
      <xdr:colOff>63500</xdr:colOff>
      <xdr:row>74</xdr:row>
      <xdr:rowOff>84303</xdr:rowOff>
    </xdr:to>
    <xdr:cxnSp macro="">
      <xdr:nvCxnSpPr>
        <xdr:cNvPr id="174" name="直線コネクタ 173"/>
        <xdr:cNvCxnSpPr/>
      </xdr:nvCxnSpPr>
      <xdr:spPr>
        <a:xfrm>
          <a:off x="3797300" y="12700216"/>
          <a:ext cx="838200" cy="7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30522</xdr:rowOff>
    </xdr:from>
    <xdr:ext cx="599010" cy="259045"/>
    <xdr:sp macro="" textlink="">
      <xdr:nvSpPr>
        <xdr:cNvPr id="175" name="民生費平均値テキスト"/>
        <xdr:cNvSpPr txBox="1"/>
      </xdr:nvSpPr>
      <xdr:spPr>
        <a:xfrm>
          <a:off x="4686300" y="12889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12916</xdr:rowOff>
    </xdr:from>
    <xdr:to>
      <xdr:col>19</xdr:col>
      <xdr:colOff>177800</xdr:colOff>
      <xdr:row>74</xdr:row>
      <xdr:rowOff>58674</xdr:rowOff>
    </xdr:to>
    <xdr:cxnSp macro="">
      <xdr:nvCxnSpPr>
        <xdr:cNvPr id="177" name="直線コネクタ 176"/>
        <xdr:cNvCxnSpPr/>
      </xdr:nvCxnSpPr>
      <xdr:spPr>
        <a:xfrm flipV="1">
          <a:off x="2908300" y="12700216"/>
          <a:ext cx="889000" cy="4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118863</xdr:rowOff>
    </xdr:from>
    <xdr:ext cx="599010" cy="259045"/>
    <xdr:sp macro="" textlink="">
      <xdr:nvSpPr>
        <xdr:cNvPr id="179" name="テキスト ボックス 178"/>
        <xdr:cNvSpPr txBox="1"/>
      </xdr:nvSpPr>
      <xdr:spPr>
        <a:xfrm>
          <a:off x="3497795" y="1297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58674</xdr:rowOff>
    </xdr:from>
    <xdr:to>
      <xdr:col>15</xdr:col>
      <xdr:colOff>50800</xdr:colOff>
      <xdr:row>74</xdr:row>
      <xdr:rowOff>128003</xdr:rowOff>
    </xdr:to>
    <xdr:cxnSp macro="">
      <xdr:nvCxnSpPr>
        <xdr:cNvPr id="180" name="直線コネクタ 179"/>
        <xdr:cNvCxnSpPr/>
      </xdr:nvCxnSpPr>
      <xdr:spPr>
        <a:xfrm flipV="1">
          <a:off x="2019300" y="12745974"/>
          <a:ext cx="889000" cy="6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56659</xdr:rowOff>
    </xdr:from>
    <xdr:ext cx="599010" cy="259045"/>
    <xdr:sp macro="" textlink="">
      <xdr:nvSpPr>
        <xdr:cNvPr id="182" name="テキスト ボックス 181"/>
        <xdr:cNvSpPr txBox="1"/>
      </xdr:nvSpPr>
      <xdr:spPr>
        <a:xfrm>
          <a:off x="2608795" y="1291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128003</xdr:rowOff>
    </xdr:from>
    <xdr:to>
      <xdr:col>10</xdr:col>
      <xdr:colOff>114300</xdr:colOff>
      <xdr:row>75</xdr:row>
      <xdr:rowOff>1156</xdr:rowOff>
    </xdr:to>
    <xdr:cxnSp macro="">
      <xdr:nvCxnSpPr>
        <xdr:cNvPr id="183" name="直線コネクタ 182"/>
        <xdr:cNvCxnSpPr/>
      </xdr:nvCxnSpPr>
      <xdr:spPr>
        <a:xfrm flipV="1">
          <a:off x="1130300" y="12815303"/>
          <a:ext cx="889000" cy="4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87368</xdr:rowOff>
    </xdr:from>
    <xdr:ext cx="599010" cy="259045"/>
    <xdr:sp macro="" textlink="">
      <xdr:nvSpPr>
        <xdr:cNvPr id="185" name="テキスト ボックス 184"/>
        <xdr:cNvSpPr txBox="1"/>
      </xdr:nvSpPr>
      <xdr:spPr>
        <a:xfrm>
          <a:off x="1719795" y="1311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47828</xdr:rowOff>
    </xdr:from>
    <xdr:to>
      <xdr:col>6</xdr:col>
      <xdr:colOff>38100</xdr:colOff>
      <xdr:row>76</xdr:row>
      <xdr:rowOff>149428</xdr:rowOff>
    </xdr:to>
    <xdr:sp macro="" textlink="">
      <xdr:nvSpPr>
        <xdr:cNvPr id="186" name="フローチャート: 判断 185"/>
        <xdr:cNvSpPr/>
      </xdr:nvSpPr>
      <xdr:spPr>
        <a:xfrm>
          <a:off x="1079500" y="1307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140555</xdr:rowOff>
    </xdr:from>
    <xdr:ext cx="599010" cy="259045"/>
    <xdr:sp macro="" textlink="">
      <xdr:nvSpPr>
        <xdr:cNvPr id="187" name="テキスト ボックス 186"/>
        <xdr:cNvSpPr txBox="1"/>
      </xdr:nvSpPr>
      <xdr:spPr>
        <a:xfrm>
          <a:off x="830795" y="1317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33503</xdr:rowOff>
    </xdr:from>
    <xdr:to>
      <xdr:col>24</xdr:col>
      <xdr:colOff>114300</xdr:colOff>
      <xdr:row>74</xdr:row>
      <xdr:rowOff>135103</xdr:rowOff>
    </xdr:to>
    <xdr:sp macro="" textlink="">
      <xdr:nvSpPr>
        <xdr:cNvPr id="193" name="楕円 192"/>
        <xdr:cNvSpPr/>
      </xdr:nvSpPr>
      <xdr:spPr>
        <a:xfrm>
          <a:off x="4584700" y="1272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56380</xdr:rowOff>
    </xdr:from>
    <xdr:ext cx="599010" cy="259045"/>
    <xdr:sp macro="" textlink="">
      <xdr:nvSpPr>
        <xdr:cNvPr id="194" name="民生費該当値テキスト"/>
        <xdr:cNvSpPr txBox="1"/>
      </xdr:nvSpPr>
      <xdr:spPr>
        <a:xfrm>
          <a:off x="4686300" y="1257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133566</xdr:rowOff>
    </xdr:from>
    <xdr:to>
      <xdr:col>20</xdr:col>
      <xdr:colOff>38100</xdr:colOff>
      <xdr:row>74</xdr:row>
      <xdr:rowOff>63716</xdr:rowOff>
    </xdr:to>
    <xdr:sp macro="" textlink="">
      <xdr:nvSpPr>
        <xdr:cNvPr id="195" name="楕円 194"/>
        <xdr:cNvSpPr/>
      </xdr:nvSpPr>
      <xdr:spPr>
        <a:xfrm>
          <a:off x="3746500" y="126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80243</xdr:rowOff>
    </xdr:from>
    <xdr:ext cx="599010" cy="259045"/>
    <xdr:sp macro="" textlink="">
      <xdr:nvSpPr>
        <xdr:cNvPr id="196" name="テキスト ボックス 195"/>
        <xdr:cNvSpPr txBox="1"/>
      </xdr:nvSpPr>
      <xdr:spPr>
        <a:xfrm>
          <a:off x="3497795" y="1242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7874</xdr:rowOff>
    </xdr:from>
    <xdr:to>
      <xdr:col>15</xdr:col>
      <xdr:colOff>101600</xdr:colOff>
      <xdr:row>74</xdr:row>
      <xdr:rowOff>109474</xdr:rowOff>
    </xdr:to>
    <xdr:sp macro="" textlink="">
      <xdr:nvSpPr>
        <xdr:cNvPr id="197" name="楕円 196"/>
        <xdr:cNvSpPr/>
      </xdr:nvSpPr>
      <xdr:spPr>
        <a:xfrm>
          <a:off x="2857500" y="1269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126001</xdr:rowOff>
    </xdr:from>
    <xdr:ext cx="599010" cy="259045"/>
    <xdr:sp macro="" textlink="">
      <xdr:nvSpPr>
        <xdr:cNvPr id="198" name="テキスト ボックス 197"/>
        <xdr:cNvSpPr txBox="1"/>
      </xdr:nvSpPr>
      <xdr:spPr>
        <a:xfrm>
          <a:off x="2608795" y="1247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77203</xdr:rowOff>
    </xdr:from>
    <xdr:to>
      <xdr:col>10</xdr:col>
      <xdr:colOff>165100</xdr:colOff>
      <xdr:row>75</xdr:row>
      <xdr:rowOff>7353</xdr:rowOff>
    </xdr:to>
    <xdr:sp macro="" textlink="">
      <xdr:nvSpPr>
        <xdr:cNvPr id="199" name="楕円 198"/>
        <xdr:cNvSpPr/>
      </xdr:nvSpPr>
      <xdr:spPr>
        <a:xfrm>
          <a:off x="1968500" y="1276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23880</xdr:rowOff>
    </xdr:from>
    <xdr:ext cx="599010" cy="259045"/>
    <xdr:sp macro="" textlink="">
      <xdr:nvSpPr>
        <xdr:cNvPr id="200" name="テキスト ボックス 199"/>
        <xdr:cNvSpPr txBox="1"/>
      </xdr:nvSpPr>
      <xdr:spPr>
        <a:xfrm>
          <a:off x="1719795" y="1253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121806</xdr:rowOff>
    </xdr:from>
    <xdr:to>
      <xdr:col>6</xdr:col>
      <xdr:colOff>38100</xdr:colOff>
      <xdr:row>75</xdr:row>
      <xdr:rowOff>51956</xdr:rowOff>
    </xdr:to>
    <xdr:sp macro="" textlink="">
      <xdr:nvSpPr>
        <xdr:cNvPr id="201" name="楕円 200"/>
        <xdr:cNvSpPr/>
      </xdr:nvSpPr>
      <xdr:spPr>
        <a:xfrm>
          <a:off x="1079500" y="128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68483</xdr:rowOff>
    </xdr:from>
    <xdr:ext cx="599010" cy="259045"/>
    <xdr:sp macro="" textlink="">
      <xdr:nvSpPr>
        <xdr:cNvPr id="202" name="テキスト ボックス 201"/>
        <xdr:cNvSpPr txBox="1"/>
      </xdr:nvSpPr>
      <xdr:spPr>
        <a:xfrm>
          <a:off x="830795" y="1258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60434</xdr:rowOff>
    </xdr:from>
    <xdr:to>
      <xdr:col>24</xdr:col>
      <xdr:colOff>63500</xdr:colOff>
      <xdr:row>96</xdr:row>
      <xdr:rowOff>92514</xdr:rowOff>
    </xdr:to>
    <xdr:cxnSp macro="">
      <xdr:nvCxnSpPr>
        <xdr:cNvPr id="232" name="直線コネクタ 231"/>
        <xdr:cNvCxnSpPr/>
      </xdr:nvCxnSpPr>
      <xdr:spPr>
        <a:xfrm flipV="1">
          <a:off x="3797300" y="16519634"/>
          <a:ext cx="8382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145527</xdr:rowOff>
    </xdr:from>
    <xdr:ext cx="534377" cy="259045"/>
    <xdr:sp macro="" textlink="">
      <xdr:nvSpPr>
        <xdr:cNvPr id="233" name="衛生費平均値テキスト"/>
        <xdr:cNvSpPr txBox="1"/>
      </xdr:nvSpPr>
      <xdr:spPr>
        <a:xfrm>
          <a:off x="4686300" y="1660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92514</xdr:rowOff>
    </xdr:from>
    <xdr:to>
      <xdr:col>19</xdr:col>
      <xdr:colOff>177800</xdr:colOff>
      <xdr:row>97</xdr:row>
      <xdr:rowOff>97352</xdr:rowOff>
    </xdr:to>
    <xdr:cxnSp macro="">
      <xdr:nvCxnSpPr>
        <xdr:cNvPr id="235" name="直線コネクタ 234"/>
        <xdr:cNvCxnSpPr/>
      </xdr:nvCxnSpPr>
      <xdr:spPr>
        <a:xfrm flipV="1">
          <a:off x="2908300" y="16551714"/>
          <a:ext cx="889000" cy="17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132002</xdr:rowOff>
    </xdr:from>
    <xdr:ext cx="534377" cy="259045"/>
    <xdr:sp macro="" textlink="">
      <xdr:nvSpPr>
        <xdr:cNvPr id="237" name="テキスト ボックス 236"/>
        <xdr:cNvSpPr txBox="1"/>
      </xdr:nvSpPr>
      <xdr:spPr>
        <a:xfrm>
          <a:off x="3530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74358</xdr:rowOff>
    </xdr:from>
    <xdr:to>
      <xdr:col>15</xdr:col>
      <xdr:colOff>50800</xdr:colOff>
      <xdr:row>97</xdr:row>
      <xdr:rowOff>97352</xdr:rowOff>
    </xdr:to>
    <xdr:cxnSp macro="">
      <xdr:nvCxnSpPr>
        <xdr:cNvPr id="238" name="直線コネクタ 237"/>
        <xdr:cNvCxnSpPr/>
      </xdr:nvCxnSpPr>
      <xdr:spPr>
        <a:xfrm>
          <a:off x="2019300" y="16705008"/>
          <a:ext cx="889000" cy="2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85065</xdr:rowOff>
    </xdr:from>
    <xdr:to>
      <xdr:col>10</xdr:col>
      <xdr:colOff>114300</xdr:colOff>
      <xdr:row>97</xdr:row>
      <xdr:rowOff>74358</xdr:rowOff>
    </xdr:to>
    <xdr:cxnSp macro="">
      <xdr:nvCxnSpPr>
        <xdr:cNvPr id="241" name="直線コネクタ 240"/>
        <xdr:cNvCxnSpPr/>
      </xdr:nvCxnSpPr>
      <xdr:spPr>
        <a:xfrm>
          <a:off x="1130300" y="15515565"/>
          <a:ext cx="889000" cy="118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488</xdr:rowOff>
    </xdr:from>
    <xdr:to>
      <xdr:col>6</xdr:col>
      <xdr:colOff>38100</xdr:colOff>
      <xdr:row>97</xdr:row>
      <xdr:rowOff>102088</xdr:rowOff>
    </xdr:to>
    <xdr:sp macro="" textlink="">
      <xdr:nvSpPr>
        <xdr:cNvPr id="244" name="フローチャート: 判断 243"/>
        <xdr:cNvSpPr/>
      </xdr:nvSpPr>
      <xdr:spPr>
        <a:xfrm>
          <a:off x="1079500" y="1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93215</xdr:rowOff>
    </xdr:from>
    <xdr:ext cx="534377" cy="259045"/>
    <xdr:sp macro="" textlink="">
      <xdr:nvSpPr>
        <xdr:cNvPr id="245" name="テキスト ボックス 244"/>
        <xdr:cNvSpPr txBox="1"/>
      </xdr:nvSpPr>
      <xdr:spPr>
        <a:xfrm>
          <a:off x="863111" y="167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9634</xdr:rowOff>
    </xdr:from>
    <xdr:to>
      <xdr:col>24</xdr:col>
      <xdr:colOff>114300</xdr:colOff>
      <xdr:row>96</xdr:row>
      <xdr:rowOff>111234</xdr:rowOff>
    </xdr:to>
    <xdr:sp macro="" textlink="">
      <xdr:nvSpPr>
        <xdr:cNvPr id="251" name="楕円 250"/>
        <xdr:cNvSpPr/>
      </xdr:nvSpPr>
      <xdr:spPr>
        <a:xfrm>
          <a:off x="4584700" y="1646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32511</xdr:rowOff>
    </xdr:from>
    <xdr:ext cx="534377" cy="259045"/>
    <xdr:sp macro="" textlink="">
      <xdr:nvSpPr>
        <xdr:cNvPr id="252" name="衛生費該当値テキスト"/>
        <xdr:cNvSpPr txBox="1"/>
      </xdr:nvSpPr>
      <xdr:spPr>
        <a:xfrm>
          <a:off x="4686300" y="1632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41714</xdr:rowOff>
    </xdr:from>
    <xdr:to>
      <xdr:col>20</xdr:col>
      <xdr:colOff>38100</xdr:colOff>
      <xdr:row>96</xdr:row>
      <xdr:rowOff>143314</xdr:rowOff>
    </xdr:to>
    <xdr:sp macro="" textlink="">
      <xdr:nvSpPr>
        <xdr:cNvPr id="253" name="楕円 252"/>
        <xdr:cNvSpPr/>
      </xdr:nvSpPr>
      <xdr:spPr>
        <a:xfrm>
          <a:off x="3746500" y="1650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159841</xdr:rowOff>
    </xdr:from>
    <xdr:ext cx="534377" cy="259045"/>
    <xdr:sp macro="" textlink="">
      <xdr:nvSpPr>
        <xdr:cNvPr id="254" name="テキスト ボックス 253"/>
        <xdr:cNvSpPr txBox="1"/>
      </xdr:nvSpPr>
      <xdr:spPr>
        <a:xfrm>
          <a:off x="3530111" y="1627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46552</xdr:rowOff>
    </xdr:from>
    <xdr:to>
      <xdr:col>15</xdr:col>
      <xdr:colOff>101600</xdr:colOff>
      <xdr:row>97</xdr:row>
      <xdr:rowOff>148152</xdr:rowOff>
    </xdr:to>
    <xdr:sp macro="" textlink="">
      <xdr:nvSpPr>
        <xdr:cNvPr id="255" name="楕円 254"/>
        <xdr:cNvSpPr/>
      </xdr:nvSpPr>
      <xdr:spPr>
        <a:xfrm>
          <a:off x="2857500" y="1667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139279</xdr:rowOff>
    </xdr:from>
    <xdr:ext cx="534377" cy="259045"/>
    <xdr:sp macro="" textlink="">
      <xdr:nvSpPr>
        <xdr:cNvPr id="256" name="テキスト ボックス 255"/>
        <xdr:cNvSpPr txBox="1"/>
      </xdr:nvSpPr>
      <xdr:spPr>
        <a:xfrm>
          <a:off x="2641111" y="1676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23558</xdr:rowOff>
    </xdr:from>
    <xdr:to>
      <xdr:col>10</xdr:col>
      <xdr:colOff>165100</xdr:colOff>
      <xdr:row>97</xdr:row>
      <xdr:rowOff>125158</xdr:rowOff>
    </xdr:to>
    <xdr:sp macro="" textlink="">
      <xdr:nvSpPr>
        <xdr:cNvPr id="257" name="楕円 256"/>
        <xdr:cNvSpPr/>
      </xdr:nvSpPr>
      <xdr:spPr>
        <a:xfrm>
          <a:off x="1968500" y="1665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116285</xdr:rowOff>
    </xdr:from>
    <xdr:ext cx="534377" cy="259045"/>
    <xdr:sp macro="" textlink="">
      <xdr:nvSpPr>
        <xdr:cNvPr id="258" name="テキスト ボックス 257"/>
        <xdr:cNvSpPr txBox="1"/>
      </xdr:nvSpPr>
      <xdr:spPr>
        <a:xfrm>
          <a:off x="1752111" y="1674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34265</xdr:rowOff>
    </xdr:from>
    <xdr:to>
      <xdr:col>6</xdr:col>
      <xdr:colOff>38100</xdr:colOff>
      <xdr:row>90</xdr:row>
      <xdr:rowOff>135865</xdr:rowOff>
    </xdr:to>
    <xdr:sp macro="" textlink="">
      <xdr:nvSpPr>
        <xdr:cNvPr id="259" name="楕円 258"/>
        <xdr:cNvSpPr/>
      </xdr:nvSpPr>
      <xdr:spPr>
        <a:xfrm>
          <a:off x="1079500" y="1546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88</xdr:row>
      <xdr:rowOff>152392</xdr:rowOff>
    </xdr:from>
    <xdr:ext cx="534377" cy="259045"/>
    <xdr:sp macro="" textlink="">
      <xdr:nvSpPr>
        <xdr:cNvPr id="260" name="テキスト ボックス 259"/>
        <xdr:cNvSpPr txBox="1"/>
      </xdr:nvSpPr>
      <xdr:spPr>
        <a:xfrm>
          <a:off x="863111" y="1523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97500</xdr:rowOff>
    </xdr:from>
    <xdr:to>
      <xdr:col>55</xdr:col>
      <xdr:colOff>0</xdr:colOff>
      <xdr:row>38</xdr:row>
      <xdr:rowOff>98918</xdr:rowOff>
    </xdr:to>
    <xdr:cxnSp macro="">
      <xdr:nvCxnSpPr>
        <xdr:cNvPr id="287" name="直線コネクタ 286"/>
        <xdr:cNvCxnSpPr/>
      </xdr:nvCxnSpPr>
      <xdr:spPr>
        <a:xfrm>
          <a:off x="9639300" y="6612600"/>
          <a:ext cx="8382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80401</xdr:rowOff>
    </xdr:from>
    <xdr:to>
      <xdr:col>50</xdr:col>
      <xdr:colOff>114300</xdr:colOff>
      <xdr:row>38</xdr:row>
      <xdr:rowOff>97500</xdr:rowOff>
    </xdr:to>
    <xdr:cxnSp macro="">
      <xdr:nvCxnSpPr>
        <xdr:cNvPr id="290" name="直線コネクタ 289"/>
        <xdr:cNvCxnSpPr/>
      </xdr:nvCxnSpPr>
      <xdr:spPr>
        <a:xfrm>
          <a:off x="8750300" y="6595501"/>
          <a:ext cx="8890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80401</xdr:rowOff>
    </xdr:from>
    <xdr:to>
      <xdr:col>45</xdr:col>
      <xdr:colOff>177800</xdr:colOff>
      <xdr:row>38</xdr:row>
      <xdr:rowOff>103307</xdr:rowOff>
    </xdr:to>
    <xdr:cxnSp macro="">
      <xdr:nvCxnSpPr>
        <xdr:cNvPr id="293" name="直線コネクタ 292"/>
        <xdr:cNvCxnSpPr/>
      </xdr:nvCxnSpPr>
      <xdr:spPr>
        <a:xfrm flipV="1">
          <a:off x="7861300" y="6595501"/>
          <a:ext cx="889000" cy="2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101890</xdr:rowOff>
    </xdr:from>
    <xdr:to>
      <xdr:col>41</xdr:col>
      <xdr:colOff>50800</xdr:colOff>
      <xdr:row>38</xdr:row>
      <xdr:rowOff>103307</xdr:rowOff>
    </xdr:to>
    <xdr:cxnSp macro="">
      <xdr:nvCxnSpPr>
        <xdr:cNvPr id="296" name="直線コネクタ 295"/>
        <xdr:cNvCxnSpPr/>
      </xdr:nvCxnSpPr>
      <xdr:spPr>
        <a:xfrm>
          <a:off x="6972300" y="6616990"/>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82545</xdr:rowOff>
    </xdr:from>
    <xdr:to>
      <xdr:col>36</xdr:col>
      <xdr:colOff>165100</xdr:colOff>
      <xdr:row>38</xdr:row>
      <xdr:rowOff>12695</xdr:rowOff>
    </xdr:to>
    <xdr:sp macro="" textlink="">
      <xdr:nvSpPr>
        <xdr:cNvPr id="299" name="フローチャート: 判断 298"/>
        <xdr:cNvSpPr/>
      </xdr:nvSpPr>
      <xdr:spPr>
        <a:xfrm>
          <a:off x="692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29222</xdr:rowOff>
    </xdr:from>
    <xdr:ext cx="469744" cy="259045"/>
    <xdr:sp macro="" textlink="">
      <xdr:nvSpPr>
        <xdr:cNvPr id="300" name="テキスト ボックス 299"/>
        <xdr:cNvSpPr txBox="1"/>
      </xdr:nvSpPr>
      <xdr:spPr>
        <a:xfrm>
          <a:off x="6737428"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48118</xdr:rowOff>
    </xdr:from>
    <xdr:to>
      <xdr:col>55</xdr:col>
      <xdr:colOff>50800</xdr:colOff>
      <xdr:row>38</xdr:row>
      <xdr:rowOff>149718</xdr:rowOff>
    </xdr:to>
    <xdr:sp macro="" textlink="">
      <xdr:nvSpPr>
        <xdr:cNvPr id="306" name="楕円 305"/>
        <xdr:cNvSpPr/>
      </xdr:nvSpPr>
      <xdr:spPr>
        <a:xfrm>
          <a:off x="10426700" y="656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78565" cy="259045"/>
    <xdr:sp macro="" textlink="">
      <xdr:nvSpPr>
        <xdr:cNvPr id="307" name="労働費該当値テキスト"/>
        <xdr:cNvSpPr txBox="1"/>
      </xdr:nvSpPr>
      <xdr:spPr>
        <a:xfrm>
          <a:off x="10528300" y="651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46700</xdr:rowOff>
    </xdr:from>
    <xdr:to>
      <xdr:col>50</xdr:col>
      <xdr:colOff>165100</xdr:colOff>
      <xdr:row>38</xdr:row>
      <xdr:rowOff>148300</xdr:rowOff>
    </xdr:to>
    <xdr:sp macro="" textlink="">
      <xdr:nvSpPr>
        <xdr:cNvPr id="308" name="楕円 307"/>
        <xdr:cNvSpPr/>
      </xdr:nvSpPr>
      <xdr:spPr>
        <a:xfrm>
          <a:off x="9588500" y="656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139427</xdr:rowOff>
    </xdr:from>
    <xdr:ext cx="378565" cy="259045"/>
    <xdr:sp macro="" textlink="">
      <xdr:nvSpPr>
        <xdr:cNvPr id="309" name="テキスト ボックス 308"/>
        <xdr:cNvSpPr txBox="1"/>
      </xdr:nvSpPr>
      <xdr:spPr>
        <a:xfrm>
          <a:off x="9450017" y="6654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29601</xdr:rowOff>
    </xdr:from>
    <xdr:to>
      <xdr:col>46</xdr:col>
      <xdr:colOff>38100</xdr:colOff>
      <xdr:row>38</xdr:row>
      <xdr:rowOff>131201</xdr:rowOff>
    </xdr:to>
    <xdr:sp macro="" textlink="">
      <xdr:nvSpPr>
        <xdr:cNvPr id="310" name="楕円 309"/>
        <xdr:cNvSpPr/>
      </xdr:nvSpPr>
      <xdr:spPr>
        <a:xfrm>
          <a:off x="8699500" y="654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122328</xdr:rowOff>
    </xdr:from>
    <xdr:ext cx="469744" cy="259045"/>
    <xdr:sp macro="" textlink="">
      <xdr:nvSpPr>
        <xdr:cNvPr id="311" name="テキスト ボックス 310"/>
        <xdr:cNvSpPr txBox="1"/>
      </xdr:nvSpPr>
      <xdr:spPr>
        <a:xfrm>
          <a:off x="8515428" y="6637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52507</xdr:rowOff>
    </xdr:from>
    <xdr:to>
      <xdr:col>41</xdr:col>
      <xdr:colOff>101600</xdr:colOff>
      <xdr:row>38</xdr:row>
      <xdr:rowOff>154107</xdr:rowOff>
    </xdr:to>
    <xdr:sp macro="" textlink="">
      <xdr:nvSpPr>
        <xdr:cNvPr id="312" name="楕円 311"/>
        <xdr:cNvSpPr/>
      </xdr:nvSpPr>
      <xdr:spPr>
        <a:xfrm>
          <a:off x="7810500" y="656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145234</xdr:rowOff>
    </xdr:from>
    <xdr:ext cx="378565" cy="259045"/>
    <xdr:sp macro="" textlink="">
      <xdr:nvSpPr>
        <xdr:cNvPr id="313" name="テキスト ボックス 312"/>
        <xdr:cNvSpPr txBox="1"/>
      </xdr:nvSpPr>
      <xdr:spPr>
        <a:xfrm>
          <a:off x="7672017" y="6660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51090</xdr:rowOff>
    </xdr:from>
    <xdr:to>
      <xdr:col>36</xdr:col>
      <xdr:colOff>165100</xdr:colOff>
      <xdr:row>38</xdr:row>
      <xdr:rowOff>152690</xdr:rowOff>
    </xdr:to>
    <xdr:sp macro="" textlink="">
      <xdr:nvSpPr>
        <xdr:cNvPr id="314" name="楕円 313"/>
        <xdr:cNvSpPr/>
      </xdr:nvSpPr>
      <xdr:spPr>
        <a:xfrm>
          <a:off x="6921500" y="65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143817</xdr:rowOff>
    </xdr:from>
    <xdr:ext cx="378565" cy="259045"/>
    <xdr:sp macro="" textlink="">
      <xdr:nvSpPr>
        <xdr:cNvPr id="315" name="テキスト ボックス 314"/>
        <xdr:cNvSpPr txBox="1"/>
      </xdr:nvSpPr>
      <xdr:spPr>
        <a:xfrm>
          <a:off x="6783017" y="6658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154330</xdr:rowOff>
    </xdr:from>
    <xdr:to>
      <xdr:col>55</xdr:col>
      <xdr:colOff>0</xdr:colOff>
      <xdr:row>58</xdr:row>
      <xdr:rowOff>162506</xdr:rowOff>
    </xdr:to>
    <xdr:cxnSp macro="">
      <xdr:nvCxnSpPr>
        <xdr:cNvPr id="344" name="直線コネクタ 343"/>
        <xdr:cNvCxnSpPr/>
      </xdr:nvCxnSpPr>
      <xdr:spPr>
        <a:xfrm>
          <a:off x="9639300" y="10098430"/>
          <a:ext cx="838200" cy="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154330</xdr:rowOff>
    </xdr:from>
    <xdr:to>
      <xdr:col>50</xdr:col>
      <xdr:colOff>114300</xdr:colOff>
      <xdr:row>58</xdr:row>
      <xdr:rowOff>164343</xdr:rowOff>
    </xdr:to>
    <xdr:cxnSp macro="">
      <xdr:nvCxnSpPr>
        <xdr:cNvPr id="347" name="直線コネクタ 346"/>
        <xdr:cNvCxnSpPr/>
      </xdr:nvCxnSpPr>
      <xdr:spPr>
        <a:xfrm flipV="1">
          <a:off x="8750300" y="10098430"/>
          <a:ext cx="8890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164343</xdr:rowOff>
    </xdr:from>
    <xdr:to>
      <xdr:col>45</xdr:col>
      <xdr:colOff>177800</xdr:colOff>
      <xdr:row>58</xdr:row>
      <xdr:rowOff>166614</xdr:rowOff>
    </xdr:to>
    <xdr:cxnSp macro="">
      <xdr:nvCxnSpPr>
        <xdr:cNvPr id="350" name="直線コネクタ 349"/>
        <xdr:cNvCxnSpPr/>
      </xdr:nvCxnSpPr>
      <xdr:spPr>
        <a:xfrm flipV="1">
          <a:off x="7861300" y="10108443"/>
          <a:ext cx="889000" cy="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164861</xdr:rowOff>
    </xdr:from>
    <xdr:to>
      <xdr:col>41</xdr:col>
      <xdr:colOff>50800</xdr:colOff>
      <xdr:row>58</xdr:row>
      <xdr:rowOff>166614</xdr:rowOff>
    </xdr:to>
    <xdr:cxnSp macro="">
      <xdr:nvCxnSpPr>
        <xdr:cNvPr id="353" name="直線コネクタ 352"/>
        <xdr:cNvCxnSpPr/>
      </xdr:nvCxnSpPr>
      <xdr:spPr>
        <a:xfrm>
          <a:off x="6972300" y="10108961"/>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89388</xdr:rowOff>
    </xdr:from>
    <xdr:to>
      <xdr:col>36</xdr:col>
      <xdr:colOff>165100</xdr:colOff>
      <xdr:row>59</xdr:row>
      <xdr:rowOff>19538</xdr:rowOff>
    </xdr:to>
    <xdr:sp macro="" textlink="">
      <xdr:nvSpPr>
        <xdr:cNvPr id="356" name="フローチャート: 判断 355"/>
        <xdr:cNvSpPr/>
      </xdr:nvSpPr>
      <xdr:spPr>
        <a:xfrm>
          <a:off x="6921500" y="1003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36065</xdr:rowOff>
    </xdr:from>
    <xdr:ext cx="469744" cy="259045"/>
    <xdr:sp macro="" textlink="">
      <xdr:nvSpPr>
        <xdr:cNvPr id="357" name="テキスト ボックス 356"/>
        <xdr:cNvSpPr txBox="1"/>
      </xdr:nvSpPr>
      <xdr:spPr>
        <a:xfrm>
          <a:off x="6737428" y="980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111706</xdr:rowOff>
    </xdr:from>
    <xdr:to>
      <xdr:col>55</xdr:col>
      <xdr:colOff>50800</xdr:colOff>
      <xdr:row>59</xdr:row>
      <xdr:rowOff>41856</xdr:rowOff>
    </xdr:to>
    <xdr:sp macro="" textlink="">
      <xdr:nvSpPr>
        <xdr:cNvPr id="363" name="楕円 362"/>
        <xdr:cNvSpPr/>
      </xdr:nvSpPr>
      <xdr:spPr>
        <a:xfrm>
          <a:off x="10426700" y="1005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46120</xdr:rowOff>
    </xdr:from>
    <xdr:ext cx="469744" cy="259045"/>
    <xdr:sp macro="" textlink="">
      <xdr:nvSpPr>
        <xdr:cNvPr id="364" name="農林水産業費該当値テキスト"/>
        <xdr:cNvSpPr txBox="1"/>
      </xdr:nvSpPr>
      <xdr:spPr>
        <a:xfrm>
          <a:off x="10528300" y="99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103530</xdr:rowOff>
    </xdr:from>
    <xdr:to>
      <xdr:col>50</xdr:col>
      <xdr:colOff>165100</xdr:colOff>
      <xdr:row>59</xdr:row>
      <xdr:rowOff>33680</xdr:rowOff>
    </xdr:to>
    <xdr:sp macro="" textlink="">
      <xdr:nvSpPr>
        <xdr:cNvPr id="365" name="楕円 364"/>
        <xdr:cNvSpPr/>
      </xdr:nvSpPr>
      <xdr:spPr>
        <a:xfrm>
          <a:off x="9588500" y="100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24807</xdr:rowOff>
    </xdr:from>
    <xdr:ext cx="469744" cy="259045"/>
    <xdr:sp macro="" textlink="">
      <xdr:nvSpPr>
        <xdr:cNvPr id="366" name="テキスト ボックス 365"/>
        <xdr:cNvSpPr txBox="1"/>
      </xdr:nvSpPr>
      <xdr:spPr>
        <a:xfrm>
          <a:off x="9404428" y="1014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113543</xdr:rowOff>
    </xdr:from>
    <xdr:to>
      <xdr:col>46</xdr:col>
      <xdr:colOff>38100</xdr:colOff>
      <xdr:row>59</xdr:row>
      <xdr:rowOff>43693</xdr:rowOff>
    </xdr:to>
    <xdr:sp macro="" textlink="">
      <xdr:nvSpPr>
        <xdr:cNvPr id="367" name="楕円 366"/>
        <xdr:cNvSpPr/>
      </xdr:nvSpPr>
      <xdr:spPr>
        <a:xfrm>
          <a:off x="8699500" y="1005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34820</xdr:rowOff>
    </xdr:from>
    <xdr:ext cx="469744" cy="259045"/>
    <xdr:sp macro="" textlink="">
      <xdr:nvSpPr>
        <xdr:cNvPr id="368" name="テキスト ボックス 367"/>
        <xdr:cNvSpPr txBox="1"/>
      </xdr:nvSpPr>
      <xdr:spPr>
        <a:xfrm>
          <a:off x="8515428" y="1015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115814</xdr:rowOff>
    </xdr:from>
    <xdr:to>
      <xdr:col>41</xdr:col>
      <xdr:colOff>101600</xdr:colOff>
      <xdr:row>59</xdr:row>
      <xdr:rowOff>45964</xdr:rowOff>
    </xdr:to>
    <xdr:sp macro="" textlink="">
      <xdr:nvSpPr>
        <xdr:cNvPr id="369" name="楕円 368"/>
        <xdr:cNvSpPr/>
      </xdr:nvSpPr>
      <xdr:spPr>
        <a:xfrm>
          <a:off x="7810500" y="1005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37091</xdr:rowOff>
    </xdr:from>
    <xdr:ext cx="469744" cy="259045"/>
    <xdr:sp macro="" textlink="">
      <xdr:nvSpPr>
        <xdr:cNvPr id="370" name="テキスト ボックス 369"/>
        <xdr:cNvSpPr txBox="1"/>
      </xdr:nvSpPr>
      <xdr:spPr>
        <a:xfrm>
          <a:off x="7626428" y="1015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114061</xdr:rowOff>
    </xdr:from>
    <xdr:to>
      <xdr:col>36</xdr:col>
      <xdr:colOff>165100</xdr:colOff>
      <xdr:row>59</xdr:row>
      <xdr:rowOff>44211</xdr:rowOff>
    </xdr:to>
    <xdr:sp macro="" textlink="">
      <xdr:nvSpPr>
        <xdr:cNvPr id="371" name="楕円 370"/>
        <xdr:cNvSpPr/>
      </xdr:nvSpPr>
      <xdr:spPr>
        <a:xfrm>
          <a:off x="6921500" y="1005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35338</xdr:rowOff>
    </xdr:from>
    <xdr:ext cx="469744" cy="259045"/>
    <xdr:sp macro="" textlink="">
      <xdr:nvSpPr>
        <xdr:cNvPr id="372" name="テキスト ボックス 371"/>
        <xdr:cNvSpPr txBox="1"/>
      </xdr:nvSpPr>
      <xdr:spPr>
        <a:xfrm>
          <a:off x="6737428" y="1015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116078</xdr:rowOff>
    </xdr:from>
    <xdr:to>
      <xdr:col>55</xdr:col>
      <xdr:colOff>0</xdr:colOff>
      <xdr:row>78</xdr:row>
      <xdr:rowOff>131660</xdr:rowOff>
    </xdr:to>
    <xdr:cxnSp macro="">
      <xdr:nvCxnSpPr>
        <xdr:cNvPr id="401" name="直線コネクタ 400"/>
        <xdr:cNvCxnSpPr/>
      </xdr:nvCxnSpPr>
      <xdr:spPr>
        <a:xfrm>
          <a:off x="9639300" y="13489178"/>
          <a:ext cx="838200" cy="1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97065</xdr:rowOff>
    </xdr:from>
    <xdr:to>
      <xdr:col>50</xdr:col>
      <xdr:colOff>114300</xdr:colOff>
      <xdr:row>78</xdr:row>
      <xdr:rowOff>116078</xdr:rowOff>
    </xdr:to>
    <xdr:cxnSp macro="">
      <xdr:nvCxnSpPr>
        <xdr:cNvPr id="404" name="直線コネクタ 403"/>
        <xdr:cNvCxnSpPr/>
      </xdr:nvCxnSpPr>
      <xdr:spPr>
        <a:xfrm>
          <a:off x="8750300" y="13470165"/>
          <a:ext cx="889000" cy="1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74530</xdr:rowOff>
    </xdr:from>
    <xdr:to>
      <xdr:col>45</xdr:col>
      <xdr:colOff>177800</xdr:colOff>
      <xdr:row>78</xdr:row>
      <xdr:rowOff>97065</xdr:rowOff>
    </xdr:to>
    <xdr:cxnSp macro="">
      <xdr:nvCxnSpPr>
        <xdr:cNvPr id="407" name="直線コネクタ 406"/>
        <xdr:cNvCxnSpPr/>
      </xdr:nvCxnSpPr>
      <xdr:spPr>
        <a:xfrm>
          <a:off x="7861300" y="13447630"/>
          <a:ext cx="889000" cy="2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74530</xdr:rowOff>
    </xdr:from>
    <xdr:to>
      <xdr:col>41</xdr:col>
      <xdr:colOff>50800</xdr:colOff>
      <xdr:row>78</xdr:row>
      <xdr:rowOff>94951</xdr:rowOff>
    </xdr:to>
    <xdr:cxnSp macro="">
      <xdr:nvCxnSpPr>
        <xdr:cNvPr id="410" name="直線コネクタ 409"/>
        <xdr:cNvCxnSpPr/>
      </xdr:nvCxnSpPr>
      <xdr:spPr>
        <a:xfrm flipV="1">
          <a:off x="6972300" y="13447630"/>
          <a:ext cx="889000" cy="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2" name="テキスト ボックス 411"/>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83565</xdr:rowOff>
    </xdr:from>
    <xdr:to>
      <xdr:col>36</xdr:col>
      <xdr:colOff>165100</xdr:colOff>
      <xdr:row>78</xdr:row>
      <xdr:rowOff>13715</xdr:rowOff>
    </xdr:to>
    <xdr:sp macro="" textlink="">
      <xdr:nvSpPr>
        <xdr:cNvPr id="413" name="フローチャート: 判断 412"/>
        <xdr:cNvSpPr/>
      </xdr:nvSpPr>
      <xdr:spPr>
        <a:xfrm>
          <a:off x="6921500" y="1328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30242</xdr:rowOff>
    </xdr:from>
    <xdr:ext cx="534377" cy="259045"/>
    <xdr:sp macro="" textlink="">
      <xdr:nvSpPr>
        <xdr:cNvPr id="414" name="テキスト ボックス 413"/>
        <xdr:cNvSpPr txBox="1"/>
      </xdr:nvSpPr>
      <xdr:spPr>
        <a:xfrm>
          <a:off x="6705111" y="1306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80860</xdr:rowOff>
    </xdr:from>
    <xdr:to>
      <xdr:col>55</xdr:col>
      <xdr:colOff>50800</xdr:colOff>
      <xdr:row>79</xdr:row>
      <xdr:rowOff>11010</xdr:rowOff>
    </xdr:to>
    <xdr:sp macro="" textlink="">
      <xdr:nvSpPr>
        <xdr:cNvPr id="420" name="楕円 419"/>
        <xdr:cNvSpPr/>
      </xdr:nvSpPr>
      <xdr:spPr>
        <a:xfrm>
          <a:off x="10426700" y="1345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167237</xdr:rowOff>
    </xdr:from>
    <xdr:ext cx="469744" cy="259045"/>
    <xdr:sp macro="" textlink="">
      <xdr:nvSpPr>
        <xdr:cNvPr id="421" name="商工費該当値テキスト"/>
        <xdr:cNvSpPr txBox="1"/>
      </xdr:nvSpPr>
      <xdr:spPr>
        <a:xfrm>
          <a:off x="10528300" y="1336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65278</xdr:rowOff>
    </xdr:from>
    <xdr:to>
      <xdr:col>50</xdr:col>
      <xdr:colOff>165100</xdr:colOff>
      <xdr:row>78</xdr:row>
      <xdr:rowOff>166878</xdr:rowOff>
    </xdr:to>
    <xdr:sp macro="" textlink="">
      <xdr:nvSpPr>
        <xdr:cNvPr id="422" name="楕円 421"/>
        <xdr:cNvSpPr/>
      </xdr:nvSpPr>
      <xdr:spPr>
        <a:xfrm>
          <a:off x="9588500" y="134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158005</xdr:rowOff>
    </xdr:from>
    <xdr:ext cx="469744" cy="259045"/>
    <xdr:sp macro="" textlink="">
      <xdr:nvSpPr>
        <xdr:cNvPr id="423" name="テキスト ボックス 422"/>
        <xdr:cNvSpPr txBox="1"/>
      </xdr:nvSpPr>
      <xdr:spPr>
        <a:xfrm>
          <a:off x="9404428" y="1353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46265</xdr:rowOff>
    </xdr:from>
    <xdr:to>
      <xdr:col>46</xdr:col>
      <xdr:colOff>38100</xdr:colOff>
      <xdr:row>78</xdr:row>
      <xdr:rowOff>147865</xdr:rowOff>
    </xdr:to>
    <xdr:sp macro="" textlink="">
      <xdr:nvSpPr>
        <xdr:cNvPr id="424" name="楕円 423"/>
        <xdr:cNvSpPr/>
      </xdr:nvSpPr>
      <xdr:spPr>
        <a:xfrm>
          <a:off x="8699500" y="1341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138992</xdr:rowOff>
    </xdr:from>
    <xdr:ext cx="469744" cy="259045"/>
    <xdr:sp macro="" textlink="">
      <xdr:nvSpPr>
        <xdr:cNvPr id="425" name="テキスト ボックス 424"/>
        <xdr:cNvSpPr txBox="1"/>
      </xdr:nvSpPr>
      <xdr:spPr>
        <a:xfrm>
          <a:off x="8515428" y="1351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23730</xdr:rowOff>
    </xdr:from>
    <xdr:to>
      <xdr:col>41</xdr:col>
      <xdr:colOff>101600</xdr:colOff>
      <xdr:row>78</xdr:row>
      <xdr:rowOff>125330</xdr:rowOff>
    </xdr:to>
    <xdr:sp macro="" textlink="">
      <xdr:nvSpPr>
        <xdr:cNvPr id="426" name="楕円 425"/>
        <xdr:cNvSpPr/>
      </xdr:nvSpPr>
      <xdr:spPr>
        <a:xfrm>
          <a:off x="7810500" y="1339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116457</xdr:rowOff>
    </xdr:from>
    <xdr:ext cx="469744" cy="259045"/>
    <xdr:sp macro="" textlink="">
      <xdr:nvSpPr>
        <xdr:cNvPr id="427" name="テキスト ボックス 426"/>
        <xdr:cNvSpPr txBox="1"/>
      </xdr:nvSpPr>
      <xdr:spPr>
        <a:xfrm>
          <a:off x="7626428" y="1348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44151</xdr:rowOff>
    </xdr:from>
    <xdr:to>
      <xdr:col>36</xdr:col>
      <xdr:colOff>165100</xdr:colOff>
      <xdr:row>78</xdr:row>
      <xdr:rowOff>145751</xdr:rowOff>
    </xdr:to>
    <xdr:sp macro="" textlink="">
      <xdr:nvSpPr>
        <xdr:cNvPr id="428" name="楕円 427"/>
        <xdr:cNvSpPr/>
      </xdr:nvSpPr>
      <xdr:spPr>
        <a:xfrm>
          <a:off x="6921500" y="1341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136878</xdr:rowOff>
    </xdr:from>
    <xdr:ext cx="469744" cy="259045"/>
    <xdr:sp macro="" textlink="">
      <xdr:nvSpPr>
        <xdr:cNvPr id="429" name="テキスト ボックス 428"/>
        <xdr:cNvSpPr txBox="1"/>
      </xdr:nvSpPr>
      <xdr:spPr>
        <a:xfrm>
          <a:off x="6737428" y="1350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70594</xdr:rowOff>
    </xdr:from>
    <xdr:to>
      <xdr:col>55</xdr:col>
      <xdr:colOff>0</xdr:colOff>
      <xdr:row>98</xdr:row>
      <xdr:rowOff>74564</xdr:rowOff>
    </xdr:to>
    <xdr:cxnSp macro="">
      <xdr:nvCxnSpPr>
        <xdr:cNvPr id="458" name="直線コネクタ 457"/>
        <xdr:cNvCxnSpPr/>
      </xdr:nvCxnSpPr>
      <xdr:spPr>
        <a:xfrm flipV="1">
          <a:off x="9639300" y="16872694"/>
          <a:ext cx="838200" cy="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74564</xdr:rowOff>
    </xdr:from>
    <xdr:to>
      <xdr:col>50</xdr:col>
      <xdr:colOff>114300</xdr:colOff>
      <xdr:row>98</xdr:row>
      <xdr:rowOff>94776</xdr:rowOff>
    </xdr:to>
    <xdr:cxnSp macro="">
      <xdr:nvCxnSpPr>
        <xdr:cNvPr id="461" name="直線コネクタ 460"/>
        <xdr:cNvCxnSpPr/>
      </xdr:nvCxnSpPr>
      <xdr:spPr>
        <a:xfrm flipV="1">
          <a:off x="8750300" y="16876664"/>
          <a:ext cx="889000" cy="2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94179</xdr:rowOff>
    </xdr:from>
    <xdr:to>
      <xdr:col>45</xdr:col>
      <xdr:colOff>177800</xdr:colOff>
      <xdr:row>98</xdr:row>
      <xdr:rowOff>94776</xdr:rowOff>
    </xdr:to>
    <xdr:cxnSp macro="">
      <xdr:nvCxnSpPr>
        <xdr:cNvPr id="464" name="直線コネクタ 463"/>
        <xdr:cNvCxnSpPr/>
      </xdr:nvCxnSpPr>
      <xdr:spPr>
        <a:xfrm>
          <a:off x="7861300" y="16896279"/>
          <a:ext cx="8890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94179</xdr:rowOff>
    </xdr:from>
    <xdr:to>
      <xdr:col>41</xdr:col>
      <xdr:colOff>50800</xdr:colOff>
      <xdr:row>98</xdr:row>
      <xdr:rowOff>97951</xdr:rowOff>
    </xdr:to>
    <xdr:cxnSp macro="">
      <xdr:nvCxnSpPr>
        <xdr:cNvPr id="467" name="直線コネクタ 466"/>
        <xdr:cNvCxnSpPr/>
      </xdr:nvCxnSpPr>
      <xdr:spPr>
        <a:xfrm flipV="1">
          <a:off x="6972300" y="16896279"/>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163333</xdr:rowOff>
    </xdr:from>
    <xdr:to>
      <xdr:col>36</xdr:col>
      <xdr:colOff>165100</xdr:colOff>
      <xdr:row>98</xdr:row>
      <xdr:rowOff>93483</xdr:rowOff>
    </xdr:to>
    <xdr:sp macro="" textlink="">
      <xdr:nvSpPr>
        <xdr:cNvPr id="470" name="フローチャート: 判断 469"/>
        <xdr:cNvSpPr/>
      </xdr:nvSpPr>
      <xdr:spPr>
        <a:xfrm>
          <a:off x="6921500" y="167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110010</xdr:rowOff>
    </xdr:from>
    <xdr:ext cx="534377" cy="259045"/>
    <xdr:sp macro="" textlink="">
      <xdr:nvSpPr>
        <xdr:cNvPr id="471" name="テキスト ボックス 470"/>
        <xdr:cNvSpPr txBox="1"/>
      </xdr:nvSpPr>
      <xdr:spPr>
        <a:xfrm>
          <a:off x="6705111" y="1656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19794</xdr:rowOff>
    </xdr:from>
    <xdr:to>
      <xdr:col>55</xdr:col>
      <xdr:colOff>50800</xdr:colOff>
      <xdr:row>98</xdr:row>
      <xdr:rowOff>121394</xdr:rowOff>
    </xdr:to>
    <xdr:sp macro="" textlink="">
      <xdr:nvSpPr>
        <xdr:cNvPr id="477" name="楕円 476"/>
        <xdr:cNvSpPr/>
      </xdr:nvSpPr>
      <xdr:spPr>
        <a:xfrm>
          <a:off x="10426700" y="1682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149017</xdr:rowOff>
    </xdr:from>
    <xdr:ext cx="534377" cy="259045"/>
    <xdr:sp macro="" textlink="">
      <xdr:nvSpPr>
        <xdr:cNvPr id="478" name="土木費該当値テキスト"/>
        <xdr:cNvSpPr txBox="1"/>
      </xdr:nvSpPr>
      <xdr:spPr>
        <a:xfrm>
          <a:off x="10528300" y="167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23764</xdr:rowOff>
    </xdr:from>
    <xdr:to>
      <xdr:col>50</xdr:col>
      <xdr:colOff>165100</xdr:colOff>
      <xdr:row>98</xdr:row>
      <xdr:rowOff>125364</xdr:rowOff>
    </xdr:to>
    <xdr:sp macro="" textlink="">
      <xdr:nvSpPr>
        <xdr:cNvPr id="479" name="楕円 478"/>
        <xdr:cNvSpPr/>
      </xdr:nvSpPr>
      <xdr:spPr>
        <a:xfrm>
          <a:off x="9588500" y="168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116491</xdr:rowOff>
    </xdr:from>
    <xdr:ext cx="534377" cy="259045"/>
    <xdr:sp macro="" textlink="">
      <xdr:nvSpPr>
        <xdr:cNvPr id="480" name="テキスト ボックス 479"/>
        <xdr:cNvSpPr txBox="1"/>
      </xdr:nvSpPr>
      <xdr:spPr>
        <a:xfrm>
          <a:off x="9372111" y="1691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43976</xdr:rowOff>
    </xdr:from>
    <xdr:to>
      <xdr:col>46</xdr:col>
      <xdr:colOff>38100</xdr:colOff>
      <xdr:row>98</xdr:row>
      <xdr:rowOff>145576</xdr:rowOff>
    </xdr:to>
    <xdr:sp macro="" textlink="">
      <xdr:nvSpPr>
        <xdr:cNvPr id="481" name="楕円 480"/>
        <xdr:cNvSpPr/>
      </xdr:nvSpPr>
      <xdr:spPr>
        <a:xfrm>
          <a:off x="8699500" y="1684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136703</xdr:rowOff>
    </xdr:from>
    <xdr:ext cx="534377" cy="259045"/>
    <xdr:sp macro="" textlink="">
      <xdr:nvSpPr>
        <xdr:cNvPr id="482" name="テキスト ボックス 481"/>
        <xdr:cNvSpPr txBox="1"/>
      </xdr:nvSpPr>
      <xdr:spPr>
        <a:xfrm>
          <a:off x="8483111" y="1693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43379</xdr:rowOff>
    </xdr:from>
    <xdr:to>
      <xdr:col>41</xdr:col>
      <xdr:colOff>101600</xdr:colOff>
      <xdr:row>98</xdr:row>
      <xdr:rowOff>144979</xdr:rowOff>
    </xdr:to>
    <xdr:sp macro="" textlink="">
      <xdr:nvSpPr>
        <xdr:cNvPr id="483" name="楕円 482"/>
        <xdr:cNvSpPr/>
      </xdr:nvSpPr>
      <xdr:spPr>
        <a:xfrm>
          <a:off x="7810500" y="1684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136106</xdr:rowOff>
    </xdr:from>
    <xdr:ext cx="534377" cy="259045"/>
    <xdr:sp macro="" textlink="">
      <xdr:nvSpPr>
        <xdr:cNvPr id="484" name="テキスト ボックス 483"/>
        <xdr:cNvSpPr txBox="1"/>
      </xdr:nvSpPr>
      <xdr:spPr>
        <a:xfrm>
          <a:off x="7594111" y="169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47151</xdr:rowOff>
    </xdr:from>
    <xdr:to>
      <xdr:col>36</xdr:col>
      <xdr:colOff>165100</xdr:colOff>
      <xdr:row>98</xdr:row>
      <xdr:rowOff>148751</xdr:rowOff>
    </xdr:to>
    <xdr:sp macro="" textlink="">
      <xdr:nvSpPr>
        <xdr:cNvPr id="485" name="楕円 484"/>
        <xdr:cNvSpPr/>
      </xdr:nvSpPr>
      <xdr:spPr>
        <a:xfrm>
          <a:off x="6921500" y="1684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139878</xdr:rowOff>
    </xdr:from>
    <xdr:ext cx="534377" cy="259045"/>
    <xdr:sp macro="" textlink="">
      <xdr:nvSpPr>
        <xdr:cNvPr id="486" name="テキスト ボックス 485"/>
        <xdr:cNvSpPr txBox="1"/>
      </xdr:nvSpPr>
      <xdr:spPr>
        <a:xfrm>
          <a:off x="6705111" y="1694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23388</xdr:rowOff>
    </xdr:from>
    <xdr:to>
      <xdr:col>85</xdr:col>
      <xdr:colOff>127000</xdr:colOff>
      <xdr:row>37</xdr:row>
      <xdr:rowOff>43642</xdr:rowOff>
    </xdr:to>
    <xdr:cxnSp macro="">
      <xdr:nvCxnSpPr>
        <xdr:cNvPr id="514" name="直線コネクタ 513"/>
        <xdr:cNvCxnSpPr/>
      </xdr:nvCxnSpPr>
      <xdr:spPr>
        <a:xfrm flipV="1">
          <a:off x="15481300" y="6367038"/>
          <a:ext cx="838200" cy="2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136776</xdr:rowOff>
    </xdr:from>
    <xdr:ext cx="534377" cy="259045"/>
    <xdr:sp macro="" textlink="">
      <xdr:nvSpPr>
        <xdr:cNvPr id="515" name="消防費平均値テキスト"/>
        <xdr:cNvSpPr txBox="1"/>
      </xdr:nvSpPr>
      <xdr:spPr>
        <a:xfrm>
          <a:off x="16370300" y="630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18953</xdr:rowOff>
    </xdr:from>
    <xdr:to>
      <xdr:col>81</xdr:col>
      <xdr:colOff>50800</xdr:colOff>
      <xdr:row>37</xdr:row>
      <xdr:rowOff>43642</xdr:rowOff>
    </xdr:to>
    <xdr:cxnSp macro="">
      <xdr:nvCxnSpPr>
        <xdr:cNvPr id="517" name="直線コネクタ 516"/>
        <xdr:cNvCxnSpPr/>
      </xdr:nvCxnSpPr>
      <xdr:spPr>
        <a:xfrm>
          <a:off x="14592300" y="6362603"/>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18953</xdr:rowOff>
    </xdr:from>
    <xdr:to>
      <xdr:col>76</xdr:col>
      <xdr:colOff>114300</xdr:colOff>
      <xdr:row>37</xdr:row>
      <xdr:rowOff>55895</xdr:rowOff>
    </xdr:to>
    <xdr:cxnSp macro="">
      <xdr:nvCxnSpPr>
        <xdr:cNvPr id="520" name="直線コネクタ 519"/>
        <xdr:cNvCxnSpPr/>
      </xdr:nvCxnSpPr>
      <xdr:spPr>
        <a:xfrm flipV="1">
          <a:off x="13703300" y="6362603"/>
          <a:ext cx="889000" cy="3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88175</xdr:rowOff>
    </xdr:from>
    <xdr:ext cx="534377" cy="259045"/>
    <xdr:sp macro="" textlink="">
      <xdr:nvSpPr>
        <xdr:cNvPr id="522" name="テキスト ボックス 521"/>
        <xdr:cNvSpPr txBox="1"/>
      </xdr:nvSpPr>
      <xdr:spPr>
        <a:xfrm>
          <a:off x="14325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38567</xdr:rowOff>
    </xdr:from>
    <xdr:to>
      <xdr:col>71</xdr:col>
      <xdr:colOff>177800</xdr:colOff>
      <xdr:row>37</xdr:row>
      <xdr:rowOff>55895</xdr:rowOff>
    </xdr:to>
    <xdr:cxnSp macro="">
      <xdr:nvCxnSpPr>
        <xdr:cNvPr id="523" name="直線コネクタ 522"/>
        <xdr:cNvCxnSpPr/>
      </xdr:nvCxnSpPr>
      <xdr:spPr>
        <a:xfrm>
          <a:off x="12814300" y="6382217"/>
          <a:ext cx="8890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97632</xdr:rowOff>
    </xdr:from>
    <xdr:to>
      <xdr:col>67</xdr:col>
      <xdr:colOff>101600</xdr:colOff>
      <xdr:row>37</xdr:row>
      <xdr:rowOff>27782</xdr:rowOff>
    </xdr:to>
    <xdr:sp macro="" textlink="">
      <xdr:nvSpPr>
        <xdr:cNvPr id="526" name="フローチャート: 判断 525"/>
        <xdr:cNvSpPr/>
      </xdr:nvSpPr>
      <xdr:spPr>
        <a:xfrm>
          <a:off x="12763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44309</xdr:rowOff>
    </xdr:from>
    <xdr:ext cx="534377" cy="259045"/>
    <xdr:sp macro="" textlink="">
      <xdr:nvSpPr>
        <xdr:cNvPr id="527" name="テキスト ボックス 526"/>
        <xdr:cNvSpPr txBox="1"/>
      </xdr:nvSpPr>
      <xdr:spPr>
        <a:xfrm>
          <a:off x="12547111" y="604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144038</xdr:rowOff>
    </xdr:from>
    <xdr:to>
      <xdr:col>85</xdr:col>
      <xdr:colOff>177800</xdr:colOff>
      <xdr:row>37</xdr:row>
      <xdr:rowOff>74188</xdr:rowOff>
    </xdr:to>
    <xdr:sp macro="" textlink="">
      <xdr:nvSpPr>
        <xdr:cNvPr id="533" name="楕円 532"/>
        <xdr:cNvSpPr/>
      </xdr:nvSpPr>
      <xdr:spPr>
        <a:xfrm>
          <a:off x="16268700" y="631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166915</xdr:rowOff>
    </xdr:from>
    <xdr:ext cx="534377" cy="259045"/>
    <xdr:sp macro="" textlink="">
      <xdr:nvSpPr>
        <xdr:cNvPr id="534" name="消防費該当値テキスト"/>
        <xdr:cNvSpPr txBox="1"/>
      </xdr:nvSpPr>
      <xdr:spPr>
        <a:xfrm>
          <a:off x="16370300" y="616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164292</xdr:rowOff>
    </xdr:from>
    <xdr:to>
      <xdr:col>81</xdr:col>
      <xdr:colOff>101600</xdr:colOff>
      <xdr:row>37</xdr:row>
      <xdr:rowOff>94442</xdr:rowOff>
    </xdr:to>
    <xdr:sp macro="" textlink="">
      <xdr:nvSpPr>
        <xdr:cNvPr id="535" name="楕円 534"/>
        <xdr:cNvSpPr/>
      </xdr:nvSpPr>
      <xdr:spPr>
        <a:xfrm>
          <a:off x="15430500" y="633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85569</xdr:rowOff>
    </xdr:from>
    <xdr:ext cx="534377" cy="259045"/>
    <xdr:sp macro="" textlink="">
      <xdr:nvSpPr>
        <xdr:cNvPr id="536" name="テキスト ボックス 535"/>
        <xdr:cNvSpPr txBox="1"/>
      </xdr:nvSpPr>
      <xdr:spPr>
        <a:xfrm>
          <a:off x="15214111" y="642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139603</xdr:rowOff>
    </xdr:from>
    <xdr:to>
      <xdr:col>76</xdr:col>
      <xdr:colOff>165100</xdr:colOff>
      <xdr:row>37</xdr:row>
      <xdr:rowOff>69753</xdr:rowOff>
    </xdr:to>
    <xdr:sp macro="" textlink="">
      <xdr:nvSpPr>
        <xdr:cNvPr id="537" name="楕円 536"/>
        <xdr:cNvSpPr/>
      </xdr:nvSpPr>
      <xdr:spPr>
        <a:xfrm>
          <a:off x="14541500" y="631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86280</xdr:rowOff>
    </xdr:from>
    <xdr:ext cx="534377" cy="259045"/>
    <xdr:sp macro="" textlink="">
      <xdr:nvSpPr>
        <xdr:cNvPr id="538" name="テキスト ボックス 537"/>
        <xdr:cNvSpPr txBox="1"/>
      </xdr:nvSpPr>
      <xdr:spPr>
        <a:xfrm>
          <a:off x="14325111" y="60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5095</xdr:rowOff>
    </xdr:from>
    <xdr:to>
      <xdr:col>72</xdr:col>
      <xdr:colOff>38100</xdr:colOff>
      <xdr:row>37</xdr:row>
      <xdr:rowOff>106695</xdr:rowOff>
    </xdr:to>
    <xdr:sp macro="" textlink="">
      <xdr:nvSpPr>
        <xdr:cNvPr id="539" name="楕円 538"/>
        <xdr:cNvSpPr/>
      </xdr:nvSpPr>
      <xdr:spPr>
        <a:xfrm>
          <a:off x="13652500" y="634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97822</xdr:rowOff>
    </xdr:from>
    <xdr:ext cx="534377" cy="259045"/>
    <xdr:sp macro="" textlink="">
      <xdr:nvSpPr>
        <xdr:cNvPr id="540" name="テキスト ボックス 539"/>
        <xdr:cNvSpPr txBox="1"/>
      </xdr:nvSpPr>
      <xdr:spPr>
        <a:xfrm>
          <a:off x="13436111" y="644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159217</xdr:rowOff>
    </xdr:from>
    <xdr:to>
      <xdr:col>67</xdr:col>
      <xdr:colOff>101600</xdr:colOff>
      <xdr:row>37</xdr:row>
      <xdr:rowOff>89367</xdr:rowOff>
    </xdr:to>
    <xdr:sp macro="" textlink="">
      <xdr:nvSpPr>
        <xdr:cNvPr id="541" name="楕円 540"/>
        <xdr:cNvSpPr/>
      </xdr:nvSpPr>
      <xdr:spPr>
        <a:xfrm>
          <a:off x="12763500" y="633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80494</xdr:rowOff>
    </xdr:from>
    <xdr:ext cx="534377" cy="259045"/>
    <xdr:sp macro="" textlink="">
      <xdr:nvSpPr>
        <xdr:cNvPr id="542" name="テキスト ボックス 541"/>
        <xdr:cNvSpPr txBox="1"/>
      </xdr:nvSpPr>
      <xdr:spPr>
        <a:xfrm>
          <a:off x="12547111" y="642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166650</xdr:rowOff>
    </xdr:from>
    <xdr:to>
      <xdr:col>85</xdr:col>
      <xdr:colOff>126364</xdr:colOff>
      <xdr:row>59</xdr:row>
      <xdr:rowOff>78524</xdr:rowOff>
    </xdr:to>
    <xdr:cxnSp macro="">
      <xdr:nvCxnSpPr>
        <xdr:cNvPr id="567" name="直線コネクタ 566"/>
        <xdr:cNvCxnSpPr/>
      </xdr:nvCxnSpPr>
      <xdr:spPr>
        <a:xfrm flipV="1">
          <a:off x="16317595" y="8910600"/>
          <a:ext cx="1269" cy="1283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82351</xdr:rowOff>
    </xdr:from>
    <xdr:ext cx="534377" cy="259045"/>
    <xdr:sp macro="" textlink="">
      <xdr:nvSpPr>
        <xdr:cNvPr id="568" name="教育費最小値テキスト"/>
        <xdr:cNvSpPr txBox="1"/>
      </xdr:nvSpPr>
      <xdr:spPr>
        <a:xfrm>
          <a:off x="16370300" y="1019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78524</xdr:rowOff>
    </xdr:from>
    <xdr:to>
      <xdr:col>86</xdr:col>
      <xdr:colOff>25400</xdr:colOff>
      <xdr:row>59</xdr:row>
      <xdr:rowOff>78524</xdr:rowOff>
    </xdr:to>
    <xdr:cxnSp macro="">
      <xdr:nvCxnSpPr>
        <xdr:cNvPr id="569" name="直線コネクタ 568"/>
        <xdr:cNvCxnSpPr/>
      </xdr:nvCxnSpPr>
      <xdr:spPr>
        <a:xfrm>
          <a:off x="16230600" y="1019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113327</xdr:rowOff>
    </xdr:from>
    <xdr:ext cx="599010" cy="259045"/>
    <xdr:sp macro="" textlink="">
      <xdr:nvSpPr>
        <xdr:cNvPr id="570" name="教育費最大値テキスト"/>
        <xdr:cNvSpPr txBox="1"/>
      </xdr:nvSpPr>
      <xdr:spPr>
        <a:xfrm>
          <a:off x="16370300" y="868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166650</xdr:rowOff>
    </xdr:from>
    <xdr:to>
      <xdr:col>86</xdr:col>
      <xdr:colOff>25400</xdr:colOff>
      <xdr:row>51</xdr:row>
      <xdr:rowOff>166650</xdr:rowOff>
    </xdr:to>
    <xdr:cxnSp macro="">
      <xdr:nvCxnSpPr>
        <xdr:cNvPr id="571" name="直線コネクタ 570"/>
        <xdr:cNvCxnSpPr/>
      </xdr:nvCxnSpPr>
      <xdr:spPr>
        <a:xfrm>
          <a:off x="16230600" y="891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86093</xdr:rowOff>
    </xdr:from>
    <xdr:to>
      <xdr:col>85</xdr:col>
      <xdr:colOff>127000</xdr:colOff>
      <xdr:row>51</xdr:row>
      <xdr:rowOff>166650</xdr:rowOff>
    </xdr:to>
    <xdr:cxnSp macro="">
      <xdr:nvCxnSpPr>
        <xdr:cNvPr id="572" name="直線コネクタ 571"/>
        <xdr:cNvCxnSpPr/>
      </xdr:nvCxnSpPr>
      <xdr:spPr>
        <a:xfrm>
          <a:off x="15481300" y="8830043"/>
          <a:ext cx="838200" cy="8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93070</xdr:rowOff>
    </xdr:from>
    <xdr:ext cx="534377" cy="259045"/>
    <xdr:sp macro="" textlink="">
      <xdr:nvSpPr>
        <xdr:cNvPr id="573" name="教育費平均値テキスト"/>
        <xdr:cNvSpPr txBox="1"/>
      </xdr:nvSpPr>
      <xdr:spPr>
        <a:xfrm>
          <a:off x="16370300" y="9865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114643</xdr:rowOff>
    </xdr:from>
    <xdr:to>
      <xdr:col>85</xdr:col>
      <xdr:colOff>177800</xdr:colOff>
      <xdr:row>58</xdr:row>
      <xdr:rowOff>44793</xdr:rowOff>
    </xdr:to>
    <xdr:sp macro="" textlink="">
      <xdr:nvSpPr>
        <xdr:cNvPr id="574" name="フローチャート: 判断 573"/>
        <xdr:cNvSpPr/>
      </xdr:nvSpPr>
      <xdr:spPr>
        <a:xfrm>
          <a:off x="162687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86093</xdr:rowOff>
    </xdr:from>
    <xdr:to>
      <xdr:col>81</xdr:col>
      <xdr:colOff>50800</xdr:colOff>
      <xdr:row>51</xdr:row>
      <xdr:rowOff>169608</xdr:rowOff>
    </xdr:to>
    <xdr:cxnSp macro="">
      <xdr:nvCxnSpPr>
        <xdr:cNvPr id="575" name="直線コネクタ 574"/>
        <xdr:cNvCxnSpPr/>
      </xdr:nvCxnSpPr>
      <xdr:spPr>
        <a:xfrm flipV="1">
          <a:off x="14592300" y="8830043"/>
          <a:ext cx="889000" cy="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128512</xdr:rowOff>
    </xdr:from>
    <xdr:to>
      <xdr:col>81</xdr:col>
      <xdr:colOff>101600</xdr:colOff>
      <xdr:row>58</xdr:row>
      <xdr:rowOff>58662</xdr:rowOff>
    </xdr:to>
    <xdr:sp macro="" textlink="">
      <xdr:nvSpPr>
        <xdr:cNvPr id="576" name="フローチャート: 判断 575"/>
        <xdr:cNvSpPr/>
      </xdr:nvSpPr>
      <xdr:spPr>
        <a:xfrm>
          <a:off x="154305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49789</xdr:rowOff>
    </xdr:from>
    <xdr:ext cx="534377" cy="259045"/>
    <xdr:sp macro="" textlink="">
      <xdr:nvSpPr>
        <xdr:cNvPr id="577" name="テキスト ボックス 576"/>
        <xdr:cNvSpPr txBox="1"/>
      </xdr:nvSpPr>
      <xdr:spPr>
        <a:xfrm>
          <a:off x="15214111" y="999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169608</xdr:rowOff>
    </xdr:from>
    <xdr:to>
      <xdr:col>76</xdr:col>
      <xdr:colOff>114300</xdr:colOff>
      <xdr:row>58</xdr:row>
      <xdr:rowOff>125552</xdr:rowOff>
    </xdr:to>
    <xdr:cxnSp macro="">
      <xdr:nvCxnSpPr>
        <xdr:cNvPr id="578" name="直線コネクタ 577"/>
        <xdr:cNvCxnSpPr/>
      </xdr:nvCxnSpPr>
      <xdr:spPr>
        <a:xfrm flipV="1">
          <a:off x="13703300" y="8913558"/>
          <a:ext cx="889000" cy="115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140322</xdr:rowOff>
    </xdr:from>
    <xdr:to>
      <xdr:col>76</xdr:col>
      <xdr:colOff>165100</xdr:colOff>
      <xdr:row>58</xdr:row>
      <xdr:rowOff>70472</xdr:rowOff>
    </xdr:to>
    <xdr:sp macro="" textlink="">
      <xdr:nvSpPr>
        <xdr:cNvPr id="579" name="フローチャート: 判断 578"/>
        <xdr:cNvSpPr/>
      </xdr:nvSpPr>
      <xdr:spPr>
        <a:xfrm>
          <a:off x="14541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61599</xdr:rowOff>
    </xdr:from>
    <xdr:ext cx="534377" cy="259045"/>
    <xdr:sp macro="" textlink="">
      <xdr:nvSpPr>
        <xdr:cNvPr id="580" name="テキスト ボックス 579"/>
        <xdr:cNvSpPr txBox="1"/>
      </xdr:nvSpPr>
      <xdr:spPr>
        <a:xfrm>
          <a:off x="14325111" y="100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125552</xdr:rowOff>
    </xdr:from>
    <xdr:to>
      <xdr:col>71</xdr:col>
      <xdr:colOff>177800</xdr:colOff>
      <xdr:row>59</xdr:row>
      <xdr:rowOff>79324</xdr:rowOff>
    </xdr:to>
    <xdr:cxnSp macro="">
      <xdr:nvCxnSpPr>
        <xdr:cNvPr id="581" name="直線コネクタ 580"/>
        <xdr:cNvCxnSpPr/>
      </xdr:nvCxnSpPr>
      <xdr:spPr>
        <a:xfrm flipV="1">
          <a:off x="12814300" y="10069652"/>
          <a:ext cx="889000" cy="1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120028</xdr:rowOff>
    </xdr:from>
    <xdr:to>
      <xdr:col>72</xdr:col>
      <xdr:colOff>38100</xdr:colOff>
      <xdr:row>58</xdr:row>
      <xdr:rowOff>50178</xdr:rowOff>
    </xdr:to>
    <xdr:sp macro="" textlink="">
      <xdr:nvSpPr>
        <xdr:cNvPr id="582" name="フローチャート: 判断 581"/>
        <xdr:cNvSpPr/>
      </xdr:nvSpPr>
      <xdr:spPr>
        <a:xfrm>
          <a:off x="13652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66705</xdr:rowOff>
    </xdr:from>
    <xdr:ext cx="534377" cy="259045"/>
    <xdr:sp macro="" textlink="">
      <xdr:nvSpPr>
        <xdr:cNvPr id="583" name="テキスト ボックス 582"/>
        <xdr:cNvSpPr txBox="1"/>
      </xdr:nvSpPr>
      <xdr:spPr>
        <a:xfrm>
          <a:off x="13436111" y="96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86551</xdr:rowOff>
    </xdr:from>
    <xdr:to>
      <xdr:col>67</xdr:col>
      <xdr:colOff>101600</xdr:colOff>
      <xdr:row>58</xdr:row>
      <xdr:rowOff>16701</xdr:rowOff>
    </xdr:to>
    <xdr:sp macro="" textlink="">
      <xdr:nvSpPr>
        <xdr:cNvPr id="584" name="フローチャート: 判断 583"/>
        <xdr:cNvSpPr/>
      </xdr:nvSpPr>
      <xdr:spPr>
        <a:xfrm>
          <a:off x="12763500" y="9859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33228</xdr:rowOff>
    </xdr:from>
    <xdr:ext cx="534377" cy="259045"/>
    <xdr:sp macro="" textlink="">
      <xdr:nvSpPr>
        <xdr:cNvPr id="585" name="テキスト ボックス 584"/>
        <xdr:cNvSpPr txBox="1"/>
      </xdr:nvSpPr>
      <xdr:spPr>
        <a:xfrm>
          <a:off x="12547111" y="963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115850</xdr:rowOff>
    </xdr:from>
    <xdr:to>
      <xdr:col>85</xdr:col>
      <xdr:colOff>177800</xdr:colOff>
      <xdr:row>52</xdr:row>
      <xdr:rowOff>46000</xdr:rowOff>
    </xdr:to>
    <xdr:sp macro="" textlink="">
      <xdr:nvSpPr>
        <xdr:cNvPr id="591" name="楕円 590"/>
        <xdr:cNvSpPr/>
      </xdr:nvSpPr>
      <xdr:spPr>
        <a:xfrm>
          <a:off x="16268700" y="885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68877</xdr:rowOff>
    </xdr:from>
    <xdr:ext cx="599010" cy="259045"/>
    <xdr:sp macro="" textlink="">
      <xdr:nvSpPr>
        <xdr:cNvPr id="592" name="教育費該当値テキスト"/>
        <xdr:cNvSpPr txBox="1"/>
      </xdr:nvSpPr>
      <xdr:spPr>
        <a:xfrm>
          <a:off x="16370300" y="881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35293</xdr:rowOff>
    </xdr:from>
    <xdr:to>
      <xdr:col>81</xdr:col>
      <xdr:colOff>101600</xdr:colOff>
      <xdr:row>51</xdr:row>
      <xdr:rowOff>136893</xdr:rowOff>
    </xdr:to>
    <xdr:sp macro="" textlink="">
      <xdr:nvSpPr>
        <xdr:cNvPr id="593" name="楕円 592"/>
        <xdr:cNvSpPr/>
      </xdr:nvSpPr>
      <xdr:spPr>
        <a:xfrm>
          <a:off x="15430500" y="87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153420</xdr:rowOff>
    </xdr:from>
    <xdr:ext cx="599010" cy="259045"/>
    <xdr:sp macro="" textlink="">
      <xdr:nvSpPr>
        <xdr:cNvPr id="594" name="テキスト ボックス 593"/>
        <xdr:cNvSpPr txBox="1"/>
      </xdr:nvSpPr>
      <xdr:spPr>
        <a:xfrm>
          <a:off x="15181795" y="855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118808</xdr:rowOff>
    </xdr:from>
    <xdr:to>
      <xdr:col>76</xdr:col>
      <xdr:colOff>165100</xdr:colOff>
      <xdr:row>52</xdr:row>
      <xdr:rowOff>48958</xdr:rowOff>
    </xdr:to>
    <xdr:sp macro="" textlink="">
      <xdr:nvSpPr>
        <xdr:cNvPr id="595" name="楕円 594"/>
        <xdr:cNvSpPr/>
      </xdr:nvSpPr>
      <xdr:spPr>
        <a:xfrm>
          <a:off x="14541500" y="886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65485</xdr:rowOff>
    </xdr:from>
    <xdr:ext cx="599010" cy="259045"/>
    <xdr:sp macro="" textlink="">
      <xdr:nvSpPr>
        <xdr:cNvPr id="596" name="テキスト ボックス 595"/>
        <xdr:cNvSpPr txBox="1"/>
      </xdr:nvSpPr>
      <xdr:spPr>
        <a:xfrm>
          <a:off x="14292795" y="863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74752</xdr:rowOff>
    </xdr:from>
    <xdr:to>
      <xdr:col>72</xdr:col>
      <xdr:colOff>38100</xdr:colOff>
      <xdr:row>59</xdr:row>
      <xdr:rowOff>4902</xdr:rowOff>
    </xdr:to>
    <xdr:sp macro="" textlink="">
      <xdr:nvSpPr>
        <xdr:cNvPr id="597" name="楕円 596"/>
        <xdr:cNvSpPr/>
      </xdr:nvSpPr>
      <xdr:spPr>
        <a:xfrm>
          <a:off x="13652500" y="1001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167479</xdr:rowOff>
    </xdr:from>
    <xdr:ext cx="534377" cy="259045"/>
    <xdr:sp macro="" textlink="">
      <xdr:nvSpPr>
        <xdr:cNvPr id="598" name="テキスト ボックス 597"/>
        <xdr:cNvSpPr txBox="1"/>
      </xdr:nvSpPr>
      <xdr:spPr>
        <a:xfrm>
          <a:off x="13436111" y="1011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28524</xdr:rowOff>
    </xdr:from>
    <xdr:to>
      <xdr:col>67</xdr:col>
      <xdr:colOff>101600</xdr:colOff>
      <xdr:row>59</xdr:row>
      <xdr:rowOff>130124</xdr:rowOff>
    </xdr:to>
    <xdr:sp macro="" textlink="">
      <xdr:nvSpPr>
        <xdr:cNvPr id="599" name="楕円 598"/>
        <xdr:cNvSpPr/>
      </xdr:nvSpPr>
      <xdr:spPr>
        <a:xfrm>
          <a:off x="12763500" y="101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121251</xdr:rowOff>
    </xdr:from>
    <xdr:ext cx="534377" cy="259045"/>
    <xdr:sp macro="" textlink="">
      <xdr:nvSpPr>
        <xdr:cNvPr id="600" name="テキスト ボックス 599"/>
        <xdr:cNvSpPr txBox="1"/>
      </xdr:nvSpPr>
      <xdr:spPr>
        <a:xfrm>
          <a:off x="12547111" y="1023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4" name="直線コネクタ 623"/>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5"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7"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8" name="直線コネクタ 627"/>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41097</xdr:rowOff>
    </xdr:from>
    <xdr:to>
      <xdr:col>85</xdr:col>
      <xdr:colOff>127000</xdr:colOff>
      <xdr:row>79</xdr:row>
      <xdr:rowOff>44450</xdr:rowOff>
    </xdr:to>
    <xdr:cxnSp macro="">
      <xdr:nvCxnSpPr>
        <xdr:cNvPr id="629" name="直線コネクタ 628"/>
        <xdr:cNvCxnSpPr/>
      </xdr:nvCxnSpPr>
      <xdr:spPr>
        <a:xfrm flipV="1">
          <a:off x="15481300" y="13585647"/>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30"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31" name="フローチャート: 判断 630"/>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35509</xdr:rowOff>
    </xdr:from>
    <xdr:to>
      <xdr:col>81</xdr:col>
      <xdr:colOff>50800</xdr:colOff>
      <xdr:row>79</xdr:row>
      <xdr:rowOff>44450</xdr:rowOff>
    </xdr:to>
    <xdr:cxnSp macro="">
      <xdr:nvCxnSpPr>
        <xdr:cNvPr id="632" name="直線コネクタ 631"/>
        <xdr:cNvCxnSpPr/>
      </xdr:nvCxnSpPr>
      <xdr:spPr>
        <a:xfrm>
          <a:off x="14592300" y="13580059"/>
          <a:ext cx="889000" cy="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3" name="フローチャート: 判断 632"/>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4" name="テキスト ボックス 633"/>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35509</xdr:rowOff>
    </xdr:from>
    <xdr:to>
      <xdr:col>76</xdr:col>
      <xdr:colOff>114300</xdr:colOff>
      <xdr:row>79</xdr:row>
      <xdr:rowOff>39281</xdr:rowOff>
    </xdr:to>
    <xdr:cxnSp macro="">
      <xdr:nvCxnSpPr>
        <xdr:cNvPr id="635" name="直線コネクタ 634"/>
        <xdr:cNvCxnSpPr/>
      </xdr:nvCxnSpPr>
      <xdr:spPr>
        <a:xfrm flipV="1">
          <a:off x="13703300" y="13580059"/>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6" name="フローチャート: 判断 635"/>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7" name="テキスト ボックス 636"/>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39281</xdr:rowOff>
    </xdr:from>
    <xdr:to>
      <xdr:col>71</xdr:col>
      <xdr:colOff>177800</xdr:colOff>
      <xdr:row>79</xdr:row>
      <xdr:rowOff>44235</xdr:rowOff>
    </xdr:to>
    <xdr:cxnSp macro="">
      <xdr:nvCxnSpPr>
        <xdr:cNvPr id="638" name="直線コネクタ 637"/>
        <xdr:cNvCxnSpPr/>
      </xdr:nvCxnSpPr>
      <xdr:spPr>
        <a:xfrm flipV="1">
          <a:off x="12814300" y="13583831"/>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9" name="フローチャート: 判断 638"/>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40" name="テキスト ボックス 639"/>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162446</xdr:rowOff>
    </xdr:from>
    <xdr:to>
      <xdr:col>67</xdr:col>
      <xdr:colOff>101600</xdr:colOff>
      <xdr:row>79</xdr:row>
      <xdr:rowOff>92596</xdr:rowOff>
    </xdr:to>
    <xdr:sp macro="" textlink="">
      <xdr:nvSpPr>
        <xdr:cNvPr id="641" name="フローチャート: 判断 640"/>
        <xdr:cNvSpPr/>
      </xdr:nvSpPr>
      <xdr:spPr>
        <a:xfrm>
          <a:off x="12763500" y="135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109123</xdr:rowOff>
    </xdr:from>
    <xdr:ext cx="378565" cy="259045"/>
    <xdr:sp macro="" textlink="">
      <xdr:nvSpPr>
        <xdr:cNvPr id="642" name="テキスト ボックス 641"/>
        <xdr:cNvSpPr txBox="1"/>
      </xdr:nvSpPr>
      <xdr:spPr>
        <a:xfrm>
          <a:off x="12625017" y="133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161747</xdr:rowOff>
    </xdr:from>
    <xdr:to>
      <xdr:col>85</xdr:col>
      <xdr:colOff>177800</xdr:colOff>
      <xdr:row>79</xdr:row>
      <xdr:rowOff>91897</xdr:rowOff>
    </xdr:to>
    <xdr:sp macro="" textlink="">
      <xdr:nvSpPr>
        <xdr:cNvPr id="648" name="楕円 647"/>
        <xdr:cNvSpPr/>
      </xdr:nvSpPr>
      <xdr:spPr>
        <a:xfrm>
          <a:off x="16268700" y="1353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378565" cy="259045"/>
    <xdr:sp macro="" textlink="">
      <xdr:nvSpPr>
        <xdr:cNvPr id="649" name="災害復旧費該当値テキスト"/>
        <xdr:cNvSpPr txBox="1"/>
      </xdr:nvSpPr>
      <xdr:spPr>
        <a:xfrm>
          <a:off x="16370300" y="13488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156159</xdr:rowOff>
    </xdr:from>
    <xdr:to>
      <xdr:col>76</xdr:col>
      <xdr:colOff>165100</xdr:colOff>
      <xdr:row>79</xdr:row>
      <xdr:rowOff>86309</xdr:rowOff>
    </xdr:to>
    <xdr:sp macro="" textlink="">
      <xdr:nvSpPr>
        <xdr:cNvPr id="652" name="楕円 651"/>
        <xdr:cNvSpPr/>
      </xdr:nvSpPr>
      <xdr:spPr>
        <a:xfrm>
          <a:off x="14541500" y="1352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77436</xdr:rowOff>
    </xdr:from>
    <xdr:ext cx="378565" cy="259045"/>
    <xdr:sp macro="" textlink="">
      <xdr:nvSpPr>
        <xdr:cNvPr id="653" name="テキスト ボックス 652"/>
        <xdr:cNvSpPr txBox="1"/>
      </xdr:nvSpPr>
      <xdr:spPr>
        <a:xfrm>
          <a:off x="14403017" y="13621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159931</xdr:rowOff>
    </xdr:from>
    <xdr:to>
      <xdr:col>72</xdr:col>
      <xdr:colOff>38100</xdr:colOff>
      <xdr:row>79</xdr:row>
      <xdr:rowOff>90081</xdr:rowOff>
    </xdr:to>
    <xdr:sp macro="" textlink="">
      <xdr:nvSpPr>
        <xdr:cNvPr id="654" name="楕円 653"/>
        <xdr:cNvSpPr/>
      </xdr:nvSpPr>
      <xdr:spPr>
        <a:xfrm>
          <a:off x="13652500" y="1353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81208</xdr:rowOff>
    </xdr:from>
    <xdr:ext cx="378565" cy="259045"/>
    <xdr:sp macro="" textlink="">
      <xdr:nvSpPr>
        <xdr:cNvPr id="655" name="テキスト ボックス 654"/>
        <xdr:cNvSpPr txBox="1"/>
      </xdr:nvSpPr>
      <xdr:spPr>
        <a:xfrm>
          <a:off x="13514017" y="13625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164885</xdr:rowOff>
    </xdr:from>
    <xdr:to>
      <xdr:col>67</xdr:col>
      <xdr:colOff>101600</xdr:colOff>
      <xdr:row>79</xdr:row>
      <xdr:rowOff>95035</xdr:rowOff>
    </xdr:to>
    <xdr:sp macro="" textlink="">
      <xdr:nvSpPr>
        <xdr:cNvPr id="656" name="楕円 655"/>
        <xdr:cNvSpPr/>
      </xdr:nvSpPr>
      <xdr:spPr>
        <a:xfrm>
          <a:off x="12763500" y="1353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86162</xdr:rowOff>
    </xdr:from>
    <xdr:ext cx="313932" cy="259045"/>
    <xdr:sp macro="" textlink="">
      <xdr:nvSpPr>
        <xdr:cNvPr id="657" name="テキスト ボックス 656"/>
        <xdr:cNvSpPr txBox="1"/>
      </xdr:nvSpPr>
      <xdr:spPr>
        <a:xfrm>
          <a:off x="12657333" y="13630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3" name="直線コネクタ 682"/>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4"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5" name="直線コネクタ 684"/>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6"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7" name="直線コネクタ 686"/>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16859</xdr:rowOff>
    </xdr:from>
    <xdr:to>
      <xdr:col>85</xdr:col>
      <xdr:colOff>127000</xdr:colOff>
      <xdr:row>95</xdr:row>
      <xdr:rowOff>38348</xdr:rowOff>
    </xdr:to>
    <xdr:cxnSp macro="">
      <xdr:nvCxnSpPr>
        <xdr:cNvPr id="688" name="直線コネクタ 687"/>
        <xdr:cNvCxnSpPr/>
      </xdr:nvCxnSpPr>
      <xdr:spPr>
        <a:xfrm>
          <a:off x="15481300" y="16304609"/>
          <a:ext cx="8382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43521</xdr:rowOff>
    </xdr:from>
    <xdr:ext cx="534377" cy="259045"/>
    <xdr:sp macro="" textlink="">
      <xdr:nvSpPr>
        <xdr:cNvPr id="689" name="公債費平均値テキスト"/>
        <xdr:cNvSpPr txBox="1"/>
      </xdr:nvSpPr>
      <xdr:spPr>
        <a:xfrm>
          <a:off x="16370300" y="16331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90" name="フローチャート: 判断 689"/>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160176</xdr:rowOff>
    </xdr:from>
    <xdr:to>
      <xdr:col>81</xdr:col>
      <xdr:colOff>50800</xdr:colOff>
      <xdr:row>95</xdr:row>
      <xdr:rowOff>16859</xdr:rowOff>
    </xdr:to>
    <xdr:cxnSp macro="">
      <xdr:nvCxnSpPr>
        <xdr:cNvPr id="691" name="直線コネクタ 690"/>
        <xdr:cNvCxnSpPr/>
      </xdr:nvCxnSpPr>
      <xdr:spPr>
        <a:xfrm>
          <a:off x="14592300" y="16276476"/>
          <a:ext cx="889000" cy="2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2" name="フローチャート: 判断 691"/>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160596</xdr:rowOff>
    </xdr:from>
    <xdr:ext cx="534377" cy="259045"/>
    <xdr:sp macro="" textlink="">
      <xdr:nvSpPr>
        <xdr:cNvPr id="693" name="テキスト ボックス 692"/>
        <xdr:cNvSpPr txBox="1"/>
      </xdr:nvSpPr>
      <xdr:spPr>
        <a:xfrm>
          <a:off x="15214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133316</xdr:rowOff>
    </xdr:from>
    <xdr:to>
      <xdr:col>76</xdr:col>
      <xdr:colOff>114300</xdr:colOff>
      <xdr:row>94</xdr:row>
      <xdr:rowOff>160176</xdr:rowOff>
    </xdr:to>
    <xdr:cxnSp macro="">
      <xdr:nvCxnSpPr>
        <xdr:cNvPr id="694" name="直線コネクタ 693"/>
        <xdr:cNvCxnSpPr/>
      </xdr:nvCxnSpPr>
      <xdr:spPr>
        <a:xfrm>
          <a:off x="13703300" y="16249616"/>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5" name="フローチャート: 判断 694"/>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160776</xdr:rowOff>
    </xdr:from>
    <xdr:ext cx="534377" cy="259045"/>
    <xdr:sp macro="" textlink="">
      <xdr:nvSpPr>
        <xdr:cNvPr id="696" name="テキスト ボックス 695"/>
        <xdr:cNvSpPr txBox="1"/>
      </xdr:nvSpPr>
      <xdr:spPr>
        <a:xfrm>
          <a:off x="14325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90616</xdr:rowOff>
    </xdr:from>
    <xdr:to>
      <xdr:col>71</xdr:col>
      <xdr:colOff>177800</xdr:colOff>
      <xdr:row>94</xdr:row>
      <xdr:rowOff>133316</xdr:rowOff>
    </xdr:to>
    <xdr:cxnSp macro="">
      <xdr:nvCxnSpPr>
        <xdr:cNvPr id="697" name="直線コネクタ 696"/>
        <xdr:cNvCxnSpPr/>
      </xdr:nvCxnSpPr>
      <xdr:spPr>
        <a:xfrm>
          <a:off x="12814300" y="16206916"/>
          <a:ext cx="889000" cy="4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8" name="フローチャート: 判断 697"/>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154929</xdr:rowOff>
    </xdr:from>
    <xdr:ext cx="534377" cy="259045"/>
    <xdr:sp macro="" textlink="">
      <xdr:nvSpPr>
        <xdr:cNvPr id="699" name="テキスト ボックス 698"/>
        <xdr:cNvSpPr txBox="1"/>
      </xdr:nvSpPr>
      <xdr:spPr>
        <a:xfrm>
          <a:off x="13436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32910</xdr:rowOff>
    </xdr:from>
    <xdr:to>
      <xdr:col>67</xdr:col>
      <xdr:colOff>101600</xdr:colOff>
      <xdr:row>95</xdr:row>
      <xdr:rowOff>134510</xdr:rowOff>
    </xdr:to>
    <xdr:sp macro="" textlink="">
      <xdr:nvSpPr>
        <xdr:cNvPr id="700" name="フローチャート: 判断 699"/>
        <xdr:cNvSpPr/>
      </xdr:nvSpPr>
      <xdr:spPr>
        <a:xfrm>
          <a:off x="12763500" y="16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125637</xdr:rowOff>
    </xdr:from>
    <xdr:ext cx="534377" cy="259045"/>
    <xdr:sp macro="" textlink="">
      <xdr:nvSpPr>
        <xdr:cNvPr id="701" name="テキスト ボックス 700"/>
        <xdr:cNvSpPr txBox="1"/>
      </xdr:nvSpPr>
      <xdr:spPr>
        <a:xfrm>
          <a:off x="12547111" y="1641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158998</xdr:rowOff>
    </xdr:from>
    <xdr:to>
      <xdr:col>85</xdr:col>
      <xdr:colOff>177800</xdr:colOff>
      <xdr:row>95</xdr:row>
      <xdr:rowOff>89148</xdr:rowOff>
    </xdr:to>
    <xdr:sp macro="" textlink="">
      <xdr:nvSpPr>
        <xdr:cNvPr id="707" name="楕円 706"/>
        <xdr:cNvSpPr/>
      </xdr:nvSpPr>
      <xdr:spPr>
        <a:xfrm>
          <a:off x="16268700" y="1627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10425</xdr:rowOff>
    </xdr:from>
    <xdr:ext cx="534377" cy="259045"/>
    <xdr:sp macro="" textlink="">
      <xdr:nvSpPr>
        <xdr:cNvPr id="708" name="公債費該当値テキスト"/>
        <xdr:cNvSpPr txBox="1"/>
      </xdr:nvSpPr>
      <xdr:spPr>
        <a:xfrm>
          <a:off x="16370300" y="1612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137509</xdr:rowOff>
    </xdr:from>
    <xdr:to>
      <xdr:col>81</xdr:col>
      <xdr:colOff>101600</xdr:colOff>
      <xdr:row>95</xdr:row>
      <xdr:rowOff>67659</xdr:rowOff>
    </xdr:to>
    <xdr:sp macro="" textlink="">
      <xdr:nvSpPr>
        <xdr:cNvPr id="709" name="楕円 708"/>
        <xdr:cNvSpPr/>
      </xdr:nvSpPr>
      <xdr:spPr>
        <a:xfrm>
          <a:off x="15430500" y="1625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84186</xdr:rowOff>
    </xdr:from>
    <xdr:ext cx="534377" cy="259045"/>
    <xdr:sp macro="" textlink="">
      <xdr:nvSpPr>
        <xdr:cNvPr id="710" name="テキスト ボックス 709"/>
        <xdr:cNvSpPr txBox="1"/>
      </xdr:nvSpPr>
      <xdr:spPr>
        <a:xfrm>
          <a:off x="15214111" y="1602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109376</xdr:rowOff>
    </xdr:from>
    <xdr:to>
      <xdr:col>76</xdr:col>
      <xdr:colOff>165100</xdr:colOff>
      <xdr:row>95</xdr:row>
      <xdr:rowOff>39526</xdr:rowOff>
    </xdr:to>
    <xdr:sp macro="" textlink="">
      <xdr:nvSpPr>
        <xdr:cNvPr id="711" name="楕円 710"/>
        <xdr:cNvSpPr/>
      </xdr:nvSpPr>
      <xdr:spPr>
        <a:xfrm>
          <a:off x="14541500" y="162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56053</xdr:rowOff>
    </xdr:from>
    <xdr:ext cx="534377" cy="259045"/>
    <xdr:sp macro="" textlink="">
      <xdr:nvSpPr>
        <xdr:cNvPr id="712" name="テキスト ボックス 711"/>
        <xdr:cNvSpPr txBox="1"/>
      </xdr:nvSpPr>
      <xdr:spPr>
        <a:xfrm>
          <a:off x="14325111" y="1600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82516</xdr:rowOff>
    </xdr:from>
    <xdr:to>
      <xdr:col>72</xdr:col>
      <xdr:colOff>38100</xdr:colOff>
      <xdr:row>95</xdr:row>
      <xdr:rowOff>12666</xdr:rowOff>
    </xdr:to>
    <xdr:sp macro="" textlink="">
      <xdr:nvSpPr>
        <xdr:cNvPr id="713" name="楕円 712"/>
        <xdr:cNvSpPr/>
      </xdr:nvSpPr>
      <xdr:spPr>
        <a:xfrm>
          <a:off x="13652500" y="1619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29193</xdr:rowOff>
    </xdr:from>
    <xdr:ext cx="534377" cy="259045"/>
    <xdr:sp macro="" textlink="">
      <xdr:nvSpPr>
        <xdr:cNvPr id="714" name="テキスト ボックス 713"/>
        <xdr:cNvSpPr txBox="1"/>
      </xdr:nvSpPr>
      <xdr:spPr>
        <a:xfrm>
          <a:off x="13436111" y="1597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39816</xdr:rowOff>
    </xdr:from>
    <xdr:to>
      <xdr:col>67</xdr:col>
      <xdr:colOff>101600</xdr:colOff>
      <xdr:row>94</xdr:row>
      <xdr:rowOff>141416</xdr:rowOff>
    </xdr:to>
    <xdr:sp macro="" textlink="">
      <xdr:nvSpPr>
        <xdr:cNvPr id="715" name="楕円 714"/>
        <xdr:cNvSpPr/>
      </xdr:nvSpPr>
      <xdr:spPr>
        <a:xfrm>
          <a:off x="12763500" y="1615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157943</xdr:rowOff>
    </xdr:from>
    <xdr:ext cx="534377" cy="259045"/>
    <xdr:sp macro="" textlink="">
      <xdr:nvSpPr>
        <xdr:cNvPr id="716" name="テキスト ボックス 715"/>
        <xdr:cNvSpPr txBox="1"/>
      </xdr:nvSpPr>
      <xdr:spPr>
        <a:xfrm>
          <a:off x="12547111" y="1593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8" name="直線コネクタ 737"/>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41"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2" name="直線コネクタ 741"/>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7" name="フローチャート: 判断 746"/>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8" name="テキスト ボックス 747"/>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50" name="フローチャート: 判断 749"/>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51" name="テキスト ボックス 750"/>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3" name="フローチャート: 判断 752"/>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4" name="テキスト ボックス 753"/>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79756</xdr:rowOff>
    </xdr:from>
    <xdr:to>
      <xdr:col>98</xdr:col>
      <xdr:colOff>38100</xdr:colOff>
      <xdr:row>38</xdr:row>
      <xdr:rowOff>9906</xdr:rowOff>
    </xdr:to>
    <xdr:sp macro="" textlink="">
      <xdr:nvSpPr>
        <xdr:cNvPr id="755" name="フローチャート: 判断 754"/>
        <xdr:cNvSpPr/>
      </xdr:nvSpPr>
      <xdr:spPr>
        <a:xfrm>
          <a:off x="186055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26433</xdr:rowOff>
    </xdr:from>
    <xdr:ext cx="378565" cy="259045"/>
    <xdr:sp macro="" textlink="">
      <xdr:nvSpPr>
        <xdr:cNvPr id="756" name="テキスト ボックス 755"/>
        <xdr:cNvSpPr txBox="1"/>
      </xdr:nvSpPr>
      <xdr:spPr>
        <a:xfrm>
          <a:off x="18467017" y="6198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・民生費は、住民一人当たり</a:t>
          </a:r>
          <a:r>
            <a:rPr kumimoji="1" lang="en-US" altLang="ja-JP" sz="1100">
              <a:latin typeface="ＭＳ Ｐゴシック" panose="020B0600070205080204" pitchFamily="50" charset="-128"/>
              <a:ea typeface="ＭＳ Ｐゴシック" panose="020B0600070205080204" pitchFamily="50" charset="-128"/>
            </a:rPr>
            <a:t>154,362</a:t>
          </a:r>
          <a:r>
            <a:rPr kumimoji="1" lang="ja-JP" altLang="en-US" sz="1100">
              <a:latin typeface="ＭＳ Ｐゴシック" panose="020B0600070205080204" pitchFamily="50" charset="-128"/>
              <a:ea typeface="ＭＳ Ｐゴシック" panose="020B0600070205080204" pitchFamily="50" charset="-128"/>
            </a:rPr>
            <a:t>円となっている。構成割合として最も大きい児童福祉費は、今後も、子ども・子育て関連施策の充実により、住民一人当たりのコストの増加が予測されており、また、社会福祉費や老人福祉費については、国民健康保険特別会計や介護保険特別会計に対する繰出金や扶助費が、引き続き高い水準で推移することが見込まれ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・衛生費は、住民一人当たり</a:t>
          </a:r>
          <a:r>
            <a:rPr kumimoji="1" lang="en-US" altLang="ja-JP" sz="1100">
              <a:latin typeface="ＭＳ Ｐゴシック" panose="020B0600070205080204" pitchFamily="50" charset="-128"/>
              <a:ea typeface="ＭＳ Ｐゴシック" panose="020B0600070205080204" pitchFamily="50" charset="-128"/>
            </a:rPr>
            <a:t>46,161</a:t>
          </a:r>
          <a:r>
            <a:rPr kumimoji="1" lang="ja-JP" altLang="en-US" sz="1100">
              <a:latin typeface="ＭＳ Ｐゴシック" panose="020B0600070205080204" pitchFamily="50" charset="-128"/>
              <a:ea typeface="ＭＳ Ｐゴシック" panose="020B0600070205080204" pitchFamily="50" charset="-128"/>
            </a:rPr>
            <a:t>円となっている。これは、前年度の比較において、病院事業会計繰出金の減はあるものの、事業の進捗により新火葬場建設事業費が増加したことが主な要因である。</a:t>
          </a:r>
        </a:p>
        <a:p>
          <a:r>
            <a:rPr kumimoji="1" lang="ja-JP" altLang="en-US" sz="1100">
              <a:latin typeface="ＭＳ Ｐゴシック" panose="020B0600070205080204" pitchFamily="50" charset="-128"/>
              <a:ea typeface="ＭＳ Ｐゴシック" panose="020B0600070205080204" pitchFamily="50" charset="-128"/>
            </a:rPr>
            <a:t>・教育費は、住民一人当たり</a:t>
          </a:r>
          <a:r>
            <a:rPr kumimoji="1" lang="en-US" altLang="ja-JP" sz="1100">
              <a:latin typeface="ＭＳ Ｐゴシック" panose="020B0600070205080204" pitchFamily="50" charset="-128"/>
              <a:ea typeface="ＭＳ Ｐゴシック" panose="020B0600070205080204" pitchFamily="50" charset="-128"/>
            </a:rPr>
            <a:t>128,378</a:t>
          </a:r>
          <a:r>
            <a:rPr kumimoji="1" lang="ja-JP" altLang="en-US" sz="1100">
              <a:latin typeface="ＭＳ Ｐゴシック" panose="020B0600070205080204" pitchFamily="50" charset="-128"/>
              <a:ea typeface="ＭＳ Ｐゴシック" panose="020B0600070205080204" pitchFamily="50" charset="-128"/>
            </a:rPr>
            <a:t>円となっており、前年度との比較においては、</a:t>
          </a:r>
          <a:r>
            <a:rPr kumimoji="1" lang="en-US" altLang="ja-JP" sz="1100">
              <a:latin typeface="ＭＳ Ｐゴシック" panose="020B0600070205080204" pitchFamily="50" charset="-128"/>
              <a:ea typeface="ＭＳ Ｐゴシック" panose="020B0600070205080204" pitchFamily="50" charset="-128"/>
            </a:rPr>
            <a:t>6,343</a:t>
          </a:r>
          <a:r>
            <a:rPr kumimoji="1" lang="ja-JP" altLang="en-US" sz="1100">
              <a:latin typeface="ＭＳ Ｐゴシック" panose="020B0600070205080204" pitchFamily="50" charset="-128"/>
              <a:ea typeface="ＭＳ Ｐゴシック" panose="020B0600070205080204" pitchFamily="50" charset="-128"/>
            </a:rPr>
            <a:t>円低くなったものの、類似団体との比較においては、</a:t>
          </a:r>
          <a:r>
            <a:rPr kumimoji="1" lang="en-US" altLang="ja-JP" sz="1100">
              <a:latin typeface="ＭＳ Ｐゴシック" panose="020B0600070205080204" pitchFamily="50" charset="-128"/>
              <a:ea typeface="ＭＳ Ｐゴシック" panose="020B0600070205080204" pitchFamily="50" charset="-128"/>
            </a:rPr>
            <a:t>80,905</a:t>
          </a:r>
          <a:r>
            <a:rPr kumimoji="1" lang="ja-JP" altLang="en-US" sz="1100">
              <a:latin typeface="ＭＳ Ｐゴシック" panose="020B0600070205080204" pitchFamily="50" charset="-128"/>
              <a:ea typeface="ＭＳ Ｐゴシック" panose="020B0600070205080204" pitchFamily="50" charset="-128"/>
            </a:rPr>
            <a:t>円高くなっており、平成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引き続き高い水準となっている。これは、事業の進捗により市立山口東京理科大学薬学部校舎整備事業費や学校給食共同調理場建設事業費などの減はあるものの、合併特例債を活用した埴生小・中学校整備事業費や埴生地区複合施設整備事業費の増に加えて、空調機器等整備事業費の皆増などが主な要因となっている。また、市立山口東京理科大学に係る運営費交付金において、薬学部を設置したことなどにより、運営費交付金が多額となったことも、類似団体と比較して高い水準となった要因で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山口県山陽小野田市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市町合併以後、財政調整基金残高と実質収支額の合計が標準財政規模比で</a:t>
          </a:r>
          <a:r>
            <a:rPr kumimoji="1" lang="en-US" altLang="ja-JP" sz="1100">
              <a:latin typeface="ＭＳ ゴシック" pitchFamily="49" charset="-128"/>
              <a:ea typeface="ＭＳ ゴシック" pitchFamily="49" charset="-128"/>
            </a:rPr>
            <a:t>10</a:t>
          </a:r>
          <a:r>
            <a:rPr kumimoji="1" lang="ja-JP" altLang="en-US" sz="1100">
              <a:latin typeface="ＭＳ ゴシック" pitchFamily="49" charset="-128"/>
              <a:ea typeface="ＭＳ ゴシック" pitchFamily="49" charset="-128"/>
            </a:rPr>
            <a:t>％に満たない状況が続いていたが、財政の健全化に向けた取組の結果、比率は改善傾向にある。平成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年度においては、地方税の増などを要因として、単年度収支が増となったため、実質単年度収支は大きくポイントを上げ、標準財政規模比で、</a:t>
          </a:r>
          <a:r>
            <a:rPr kumimoji="1" lang="en-US" altLang="ja-JP" sz="1100">
              <a:latin typeface="ＭＳ ゴシック" pitchFamily="49" charset="-128"/>
              <a:ea typeface="ＭＳ ゴシック" pitchFamily="49" charset="-128"/>
            </a:rPr>
            <a:t>7.01</a:t>
          </a:r>
          <a:r>
            <a:rPr kumimoji="1" lang="ja-JP" altLang="en-US" sz="1100">
              <a:latin typeface="ＭＳ ゴシック" pitchFamily="49" charset="-128"/>
              <a:ea typeface="ＭＳ ゴシック" pitchFamily="49" charset="-128"/>
            </a:rPr>
            <a:t>％となった。今後、市税の減少と社会保障経費の増加が同時に進行し、必要な事業を実施するために一定の基金の取崩しを想定せざるを得ないなど、財政状況は厳しさを増していくものと予測されていることから、事業の選択と集中により歳出の重点化を図るとともに、民間活力の活用や公共施設の適正化などを進め、財政基盤の強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山口県山陽小野田市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小型自動車競走事業特別会計は、平成</a:t>
          </a:r>
          <a:r>
            <a:rPr kumimoji="1" lang="en-US" altLang="ja-JP" sz="1100">
              <a:latin typeface="ＭＳ ゴシック" pitchFamily="49" charset="-128"/>
              <a:ea typeface="ＭＳ ゴシック" pitchFamily="49" charset="-128"/>
            </a:rPr>
            <a:t>19</a:t>
          </a:r>
          <a:r>
            <a:rPr kumimoji="1" lang="ja-JP" altLang="en-US" sz="1100">
              <a:latin typeface="ＭＳ ゴシック" pitchFamily="49" charset="-128"/>
              <a:ea typeface="ＭＳ ゴシック" pitchFamily="49" charset="-128"/>
            </a:rPr>
            <a:t>年度以降、包括的民間委託により、民間ノウハウを活用した経営の建て直しに取り組んでおり、ＪＫＡ交付金猶予残額、リース料返済残額及び累積赤字額を３つの累積債務と捉え、その解消に努めているところである。３つの累積債務の合計額は、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年度にＪＫＡ交付金猶予残高が解消するなど着実に減少しており、４重勝単勝式車券の認知度向上やミッドナイトオートレースの試験開催などにより売上が増加したことから、平成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年度末の累積赤字額は</a:t>
          </a:r>
          <a:r>
            <a:rPr kumimoji="1" lang="en-US" altLang="ja-JP" sz="1100">
              <a:latin typeface="ＭＳ ゴシック" pitchFamily="49" charset="-128"/>
              <a:ea typeface="ＭＳ ゴシック" pitchFamily="49" charset="-128"/>
            </a:rPr>
            <a:t>1,254</a:t>
          </a:r>
          <a:r>
            <a:rPr kumimoji="1" lang="ja-JP" altLang="en-US" sz="1100">
              <a:latin typeface="ＭＳ ゴシック" pitchFamily="49" charset="-128"/>
              <a:ea typeface="ＭＳ ゴシック" pitchFamily="49" charset="-128"/>
            </a:rPr>
            <a:t>百万円となっている。</a:t>
          </a:r>
        </a:p>
        <a:p>
          <a:r>
            <a:rPr kumimoji="1" lang="ja-JP" altLang="en-US" sz="1100">
              <a:latin typeface="ＭＳ ゴシック" pitchFamily="49" charset="-128"/>
              <a:ea typeface="ＭＳ ゴシック" pitchFamily="49" charset="-128"/>
            </a:rPr>
            <a:t>　病院事業会計は、平成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年度に、新病院建設期間中の収益の悪化を原因として資金不足が生じ、▲</a:t>
          </a:r>
          <a:r>
            <a:rPr kumimoji="1" lang="en-US" altLang="ja-JP" sz="1100">
              <a:latin typeface="ＭＳ ゴシック" pitchFamily="49" charset="-128"/>
              <a:ea typeface="ＭＳ ゴシック" pitchFamily="49" charset="-128"/>
            </a:rPr>
            <a:t>1.01</a:t>
          </a:r>
          <a:r>
            <a:rPr kumimoji="1" lang="ja-JP" altLang="en-US" sz="1100">
              <a:latin typeface="ＭＳ ゴシック" pitchFamily="49" charset="-128"/>
              <a:ea typeface="ＭＳ ゴシック" pitchFamily="49" charset="-128"/>
            </a:rPr>
            <a:t>％の実質赤字比率となった。病院改革プランに基づき、収支改善に向けた経営改革の取組を行っているが、資金不足に対応するため、平成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年度に</a:t>
          </a:r>
          <a:r>
            <a:rPr kumimoji="1" lang="en-US" altLang="ja-JP" sz="1100">
              <a:latin typeface="ＭＳ ゴシック" pitchFamily="49" charset="-128"/>
              <a:ea typeface="ＭＳ ゴシック" pitchFamily="49" charset="-128"/>
            </a:rPr>
            <a:t>297</a:t>
          </a:r>
          <a:r>
            <a:rPr kumimoji="1" lang="ja-JP" altLang="en-US" sz="1100">
              <a:latin typeface="ＭＳ ゴシック" pitchFamily="49" charset="-128"/>
              <a:ea typeface="ＭＳ ゴシック" pitchFamily="49" charset="-128"/>
            </a:rPr>
            <a:t>百万円、平成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年度に</a:t>
          </a:r>
          <a:r>
            <a:rPr kumimoji="1" lang="en-US" altLang="ja-JP" sz="1100">
              <a:latin typeface="ＭＳ ゴシック" pitchFamily="49" charset="-128"/>
              <a:ea typeface="ＭＳ ゴシック" pitchFamily="49" charset="-128"/>
            </a:rPr>
            <a:t>350</a:t>
          </a:r>
          <a:r>
            <a:rPr kumimoji="1" lang="ja-JP" altLang="en-US" sz="1100">
              <a:latin typeface="ＭＳ ゴシック" pitchFamily="49" charset="-128"/>
              <a:ea typeface="ＭＳ ゴシック" pitchFamily="49" charset="-128"/>
            </a:rPr>
            <a:t>百万円を一般会計から繰り出している。引き続き、収支に係る課題の改善や業務の効率的な運営を行うことなどにより、経営の健全化に努める。</a:t>
          </a:r>
        </a:p>
        <a:p>
          <a:r>
            <a:rPr kumimoji="1" lang="ja-JP" altLang="en-US" sz="1100">
              <a:latin typeface="ＭＳ ゴシック" pitchFamily="49" charset="-128"/>
              <a:ea typeface="ＭＳ ゴシック" pitchFamily="49" charset="-128"/>
            </a:rPr>
            <a:t>　一方、水道事業会計及び工業用水道事業会計は、安定して実質収支が黒字となっており、また、一般会計及びその他の会計においても実質赤字額は生じていない。</a:t>
          </a:r>
        </a:p>
        <a:p>
          <a:r>
            <a:rPr kumimoji="1" lang="ja-JP" altLang="en-US" sz="1100">
              <a:latin typeface="ＭＳ ゴシック" pitchFamily="49" charset="-128"/>
              <a:ea typeface="ＭＳ ゴシック" pitchFamily="49" charset="-128"/>
            </a:rPr>
            <a:t>　市全体での連結実質収支比率は、</a:t>
          </a:r>
          <a:r>
            <a:rPr kumimoji="1" lang="en-US" altLang="ja-JP" sz="1100">
              <a:latin typeface="ＭＳ ゴシック" pitchFamily="49" charset="-128"/>
              <a:ea typeface="ＭＳ ゴシック" pitchFamily="49" charset="-128"/>
            </a:rPr>
            <a:t>14.44</a:t>
          </a:r>
          <a:r>
            <a:rPr kumimoji="1" lang="ja-JP" altLang="en-US" sz="1100">
              <a:latin typeface="ＭＳ ゴシック" pitchFamily="49" charset="-128"/>
              <a:ea typeface="ＭＳ ゴシック" pitchFamily="49" charset="-128"/>
            </a:rPr>
            <a:t>％の黒字となっており、引き続き適切な財政運営に努める。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32444444</v>
      </c>
      <c r="BO4" s="461"/>
      <c r="BP4" s="461"/>
      <c r="BQ4" s="461"/>
      <c r="BR4" s="461"/>
      <c r="BS4" s="461"/>
      <c r="BT4" s="461"/>
      <c r="BU4" s="462"/>
      <c r="BV4" s="460">
        <v>32884190</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6.5</v>
      </c>
      <c r="CU4" s="642"/>
      <c r="CV4" s="642"/>
      <c r="CW4" s="642"/>
      <c r="CX4" s="642"/>
      <c r="CY4" s="642"/>
      <c r="CZ4" s="642"/>
      <c r="DA4" s="643"/>
      <c r="DB4" s="641">
        <v>2.4</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31256171</v>
      </c>
      <c r="BO5" s="466"/>
      <c r="BP5" s="466"/>
      <c r="BQ5" s="466"/>
      <c r="BR5" s="466"/>
      <c r="BS5" s="466"/>
      <c r="BT5" s="466"/>
      <c r="BU5" s="467"/>
      <c r="BV5" s="465">
        <v>31776886</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91.8</v>
      </c>
      <c r="CU5" s="436"/>
      <c r="CV5" s="436"/>
      <c r="CW5" s="436"/>
      <c r="CX5" s="436"/>
      <c r="CY5" s="436"/>
      <c r="CZ5" s="436"/>
      <c r="DA5" s="437"/>
      <c r="DB5" s="435">
        <v>90.3</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1188273</v>
      </c>
      <c r="BO6" s="466"/>
      <c r="BP6" s="466"/>
      <c r="BQ6" s="466"/>
      <c r="BR6" s="466"/>
      <c r="BS6" s="466"/>
      <c r="BT6" s="466"/>
      <c r="BU6" s="467"/>
      <c r="BV6" s="465">
        <v>1107304</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98.5</v>
      </c>
      <c r="CU6" s="616"/>
      <c r="CV6" s="616"/>
      <c r="CW6" s="616"/>
      <c r="CX6" s="616"/>
      <c r="CY6" s="616"/>
      <c r="CZ6" s="616"/>
      <c r="DA6" s="617"/>
      <c r="DB6" s="615">
        <v>97.7</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94</v>
      </c>
      <c r="AV7" s="523"/>
      <c r="AW7" s="523"/>
      <c r="AX7" s="523"/>
      <c r="AY7" s="445" t="s">
        <v>106</v>
      </c>
      <c r="AZ7" s="446"/>
      <c r="BA7" s="446"/>
      <c r="BB7" s="446"/>
      <c r="BC7" s="446"/>
      <c r="BD7" s="446"/>
      <c r="BE7" s="446"/>
      <c r="BF7" s="446"/>
      <c r="BG7" s="446"/>
      <c r="BH7" s="446"/>
      <c r="BI7" s="446"/>
      <c r="BJ7" s="446"/>
      <c r="BK7" s="446"/>
      <c r="BL7" s="446"/>
      <c r="BM7" s="447"/>
      <c r="BN7" s="465">
        <v>51446</v>
      </c>
      <c r="BO7" s="466"/>
      <c r="BP7" s="466"/>
      <c r="BQ7" s="466"/>
      <c r="BR7" s="466"/>
      <c r="BS7" s="466"/>
      <c r="BT7" s="466"/>
      <c r="BU7" s="467"/>
      <c r="BV7" s="465">
        <v>690005</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17442589</v>
      </c>
      <c r="CU7" s="466"/>
      <c r="CV7" s="466"/>
      <c r="CW7" s="466"/>
      <c r="CX7" s="466"/>
      <c r="CY7" s="466"/>
      <c r="CZ7" s="466"/>
      <c r="DA7" s="467"/>
      <c r="DB7" s="465">
        <v>17219266</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102</v>
      </c>
      <c r="AV8" s="523"/>
      <c r="AW8" s="523"/>
      <c r="AX8" s="523"/>
      <c r="AY8" s="445" t="s">
        <v>109</v>
      </c>
      <c r="AZ8" s="446"/>
      <c r="BA8" s="446"/>
      <c r="BB8" s="446"/>
      <c r="BC8" s="446"/>
      <c r="BD8" s="446"/>
      <c r="BE8" s="446"/>
      <c r="BF8" s="446"/>
      <c r="BG8" s="446"/>
      <c r="BH8" s="446"/>
      <c r="BI8" s="446"/>
      <c r="BJ8" s="446"/>
      <c r="BK8" s="446"/>
      <c r="BL8" s="446"/>
      <c r="BM8" s="447"/>
      <c r="BN8" s="465">
        <v>1136827</v>
      </c>
      <c r="BO8" s="466"/>
      <c r="BP8" s="466"/>
      <c r="BQ8" s="466"/>
      <c r="BR8" s="466"/>
      <c r="BS8" s="466"/>
      <c r="BT8" s="466"/>
      <c r="BU8" s="467"/>
      <c r="BV8" s="465">
        <v>417299</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0.62</v>
      </c>
      <c r="CU8" s="579"/>
      <c r="CV8" s="579"/>
      <c r="CW8" s="579"/>
      <c r="CX8" s="579"/>
      <c r="CY8" s="579"/>
      <c r="CZ8" s="579"/>
      <c r="DA8" s="580"/>
      <c r="DB8" s="578">
        <v>0.64</v>
      </c>
      <c r="DC8" s="579"/>
      <c r="DD8" s="579"/>
      <c r="DE8" s="579"/>
      <c r="DF8" s="579"/>
      <c r="DG8" s="579"/>
      <c r="DH8" s="579"/>
      <c r="DI8" s="580"/>
      <c r="DJ8" s="185"/>
      <c r="DK8" s="185"/>
      <c r="DL8" s="185"/>
      <c r="DM8" s="185"/>
      <c r="DN8" s="185"/>
      <c r="DO8" s="185"/>
    </row>
    <row r="9" spans="1:119" ht="18.75" customHeight="1" thickBot="1">
      <c r="A9" s="186"/>
      <c r="B9" s="604" t="s">
        <v>111</v>
      </c>
      <c r="C9" s="605"/>
      <c r="D9" s="605"/>
      <c r="E9" s="605"/>
      <c r="F9" s="605"/>
      <c r="G9" s="605"/>
      <c r="H9" s="605"/>
      <c r="I9" s="605"/>
      <c r="J9" s="605"/>
      <c r="K9" s="528"/>
      <c r="L9" s="606" t="s">
        <v>112</v>
      </c>
      <c r="M9" s="607"/>
      <c r="N9" s="607"/>
      <c r="O9" s="607"/>
      <c r="P9" s="607"/>
      <c r="Q9" s="608"/>
      <c r="R9" s="609">
        <v>62671</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102</v>
      </c>
      <c r="AV9" s="523"/>
      <c r="AW9" s="523"/>
      <c r="AX9" s="523"/>
      <c r="AY9" s="445" t="s">
        <v>115</v>
      </c>
      <c r="AZ9" s="446"/>
      <c r="BA9" s="446"/>
      <c r="BB9" s="446"/>
      <c r="BC9" s="446"/>
      <c r="BD9" s="446"/>
      <c r="BE9" s="446"/>
      <c r="BF9" s="446"/>
      <c r="BG9" s="446"/>
      <c r="BH9" s="446"/>
      <c r="BI9" s="446"/>
      <c r="BJ9" s="446"/>
      <c r="BK9" s="446"/>
      <c r="BL9" s="446"/>
      <c r="BM9" s="447"/>
      <c r="BN9" s="465">
        <v>719528</v>
      </c>
      <c r="BO9" s="466"/>
      <c r="BP9" s="466"/>
      <c r="BQ9" s="466"/>
      <c r="BR9" s="466"/>
      <c r="BS9" s="466"/>
      <c r="BT9" s="466"/>
      <c r="BU9" s="467"/>
      <c r="BV9" s="465">
        <v>10637</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13.7</v>
      </c>
      <c r="CU9" s="436"/>
      <c r="CV9" s="436"/>
      <c r="CW9" s="436"/>
      <c r="CX9" s="436"/>
      <c r="CY9" s="436"/>
      <c r="CZ9" s="436"/>
      <c r="DA9" s="437"/>
      <c r="DB9" s="435">
        <v>14</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117</v>
      </c>
      <c r="M10" s="439"/>
      <c r="N10" s="439"/>
      <c r="O10" s="439"/>
      <c r="P10" s="439"/>
      <c r="Q10" s="440"/>
      <c r="R10" s="441">
        <v>64550</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503387</v>
      </c>
      <c r="BO10" s="466"/>
      <c r="BP10" s="466"/>
      <c r="BQ10" s="466"/>
      <c r="BR10" s="466"/>
      <c r="BS10" s="466"/>
      <c r="BT10" s="466"/>
      <c r="BU10" s="467"/>
      <c r="BV10" s="465">
        <v>216056</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c r="A12" s="186"/>
      <c r="B12" s="581" t="s">
        <v>130</v>
      </c>
      <c r="C12" s="582"/>
      <c r="D12" s="582"/>
      <c r="E12" s="582"/>
      <c r="F12" s="582"/>
      <c r="G12" s="582"/>
      <c r="H12" s="582"/>
      <c r="I12" s="582"/>
      <c r="J12" s="582"/>
      <c r="K12" s="583"/>
      <c r="L12" s="590" t="s">
        <v>131</v>
      </c>
      <c r="M12" s="591"/>
      <c r="N12" s="591"/>
      <c r="O12" s="591"/>
      <c r="P12" s="591"/>
      <c r="Q12" s="592"/>
      <c r="R12" s="593">
        <v>63168</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847585</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139</v>
      </c>
      <c r="N13" s="566"/>
      <c r="O13" s="566"/>
      <c r="P13" s="566"/>
      <c r="Q13" s="567"/>
      <c r="R13" s="568">
        <v>62410</v>
      </c>
      <c r="S13" s="569"/>
      <c r="T13" s="569"/>
      <c r="U13" s="569"/>
      <c r="V13" s="570"/>
      <c r="W13" s="556" t="s">
        <v>140</v>
      </c>
      <c r="X13" s="478"/>
      <c r="Y13" s="478"/>
      <c r="Z13" s="478"/>
      <c r="AA13" s="478"/>
      <c r="AB13" s="479"/>
      <c r="AC13" s="441">
        <v>912</v>
      </c>
      <c r="AD13" s="442"/>
      <c r="AE13" s="442"/>
      <c r="AF13" s="442"/>
      <c r="AG13" s="443"/>
      <c r="AH13" s="441">
        <v>936</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1222915</v>
      </c>
      <c r="BO13" s="466"/>
      <c r="BP13" s="466"/>
      <c r="BQ13" s="466"/>
      <c r="BR13" s="466"/>
      <c r="BS13" s="466"/>
      <c r="BT13" s="466"/>
      <c r="BU13" s="467"/>
      <c r="BV13" s="465">
        <v>-620892</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8.9</v>
      </c>
      <c r="CU13" s="436"/>
      <c r="CV13" s="436"/>
      <c r="CW13" s="436"/>
      <c r="CX13" s="436"/>
      <c r="CY13" s="436"/>
      <c r="CZ13" s="436"/>
      <c r="DA13" s="437"/>
      <c r="DB13" s="435">
        <v>9.8000000000000007</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145</v>
      </c>
      <c r="M14" s="599"/>
      <c r="N14" s="599"/>
      <c r="O14" s="599"/>
      <c r="P14" s="599"/>
      <c r="Q14" s="600"/>
      <c r="R14" s="568">
        <v>63623</v>
      </c>
      <c r="S14" s="569"/>
      <c r="T14" s="569"/>
      <c r="U14" s="569"/>
      <c r="V14" s="570"/>
      <c r="W14" s="571"/>
      <c r="X14" s="481"/>
      <c r="Y14" s="481"/>
      <c r="Z14" s="481"/>
      <c r="AA14" s="481"/>
      <c r="AB14" s="482"/>
      <c r="AC14" s="561">
        <v>3.3</v>
      </c>
      <c r="AD14" s="562"/>
      <c r="AE14" s="562"/>
      <c r="AF14" s="562"/>
      <c r="AG14" s="563"/>
      <c r="AH14" s="561">
        <v>3.3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74</v>
      </c>
      <c r="CU14" s="573"/>
      <c r="CV14" s="573"/>
      <c r="CW14" s="573"/>
      <c r="CX14" s="573"/>
      <c r="CY14" s="573"/>
      <c r="CZ14" s="573"/>
      <c r="DA14" s="574"/>
      <c r="DB14" s="572">
        <v>70.8</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147</v>
      </c>
      <c r="N15" s="566"/>
      <c r="O15" s="566"/>
      <c r="P15" s="566"/>
      <c r="Q15" s="567"/>
      <c r="R15" s="568">
        <v>62911</v>
      </c>
      <c r="S15" s="569"/>
      <c r="T15" s="569"/>
      <c r="U15" s="569"/>
      <c r="V15" s="570"/>
      <c r="W15" s="556" t="s">
        <v>148</v>
      </c>
      <c r="X15" s="478"/>
      <c r="Y15" s="478"/>
      <c r="Z15" s="478"/>
      <c r="AA15" s="478"/>
      <c r="AB15" s="479"/>
      <c r="AC15" s="441">
        <v>9005</v>
      </c>
      <c r="AD15" s="442"/>
      <c r="AE15" s="442"/>
      <c r="AF15" s="442"/>
      <c r="AG15" s="443"/>
      <c r="AH15" s="441">
        <v>9569</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8449680</v>
      </c>
      <c r="BO15" s="461"/>
      <c r="BP15" s="461"/>
      <c r="BQ15" s="461"/>
      <c r="BR15" s="461"/>
      <c r="BS15" s="461"/>
      <c r="BT15" s="461"/>
      <c r="BU15" s="462"/>
      <c r="BV15" s="460">
        <v>8206849</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32.5</v>
      </c>
      <c r="AD16" s="562"/>
      <c r="AE16" s="562"/>
      <c r="AF16" s="562"/>
      <c r="AG16" s="563"/>
      <c r="AH16" s="561">
        <v>33.5</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13710438</v>
      </c>
      <c r="BO16" s="466"/>
      <c r="BP16" s="466"/>
      <c r="BQ16" s="466"/>
      <c r="BR16" s="466"/>
      <c r="BS16" s="466"/>
      <c r="BT16" s="466"/>
      <c r="BU16" s="467"/>
      <c r="BV16" s="465">
        <v>13364068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17819</v>
      </c>
      <c r="AD17" s="442"/>
      <c r="AE17" s="442"/>
      <c r="AF17" s="442"/>
      <c r="AG17" s="443"/>
      <c r="AH17" s="441">
        <v>18055</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10840704</v>
      </c>
      <c r="BO17" s="466"/>
      <c r="BP17" s="466"/>
      <c r="BQ17" s="466"/>
      <c r="BR17" s="466"/>
      <c r="BS17" s="466"/>
      <c r="BT17" s="466"/>
      <c r="BU17" s="467"/>
      <c r="BV17" s="465">
        <v>10520590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158</v>
      </c>
      <c r="C18" s="528"/>
      <c r="D18" s="528"/>
      <c r="E18" s="529"/>
      <c r="F18" s="529"/>
      <c r="G18" s="529"/>
      <c r="H18" s="529"/>
      <c r="I18" s="529"/>
      <c r="J18" s="529"/>
      <c r="K18" s="529"/>
      <c r="L18" s="530">
        <v>133.09</v>
      </c>
      <c r="M18" s="530"/>
      <c r="N18" s="530"/>
      <c r="O18" s="530"/>
      <c r="P18" s="530"/>
      <c r="Q18" s="530"/>
      <c r="R18" s="531"/>
      <c r="S18" s="531"/>
      <c r="T18" s="531"/>
      <c r="U18" s="531"/>
      <c r="V18" s="532"/>
      <c r="W18" s="546"/>
      <c r="X18" s="547"/>
      <c r="Y18" s="547"/>
      <c r="Z18" s="547"/>
      <c r="AA18" s="547"/>
      <c r="AB18" s="557"/>
      <c r="AC18" s="429">
        <v>64.2</v>
      </c>
      <c r="AD18" s="430"/>
      <c r="AE18" s="430"/>
      <c r="AF18" s="430"/>
      <c r="AG18" s="533"/>
      <c r="AH18" s="429">
        <v>63.2</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16663841</v>
      </c>
      <c r="BO18" s="466"/>
      <c r="BP18" s="466"/>
      <c r="BQ18" s="466"/>
      <c r="BR18" s="466"/>
      <c r="BS18" s="466"/>
      <c r="BT18" s="466"/>
      <c r="BU18" s="467"/>
      <c r="BV18" s="465">
        <v>15949584</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160</v>
      </c>
      <c r="C19" s="528"/>
      <c r="D19" s="528"/>
      <c r="E19" s="529"/>
      <c r="F19" s="529"/>
      <c r="G19" s="529"/>
      <c r="H19" s="529"/>
      <c r="I19" s="529"/>
      <c r="J19" s="529"/>
      <c r="K19" s="529"/>
      <c r="L19" s="535">
        <v>471</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20063507</v>
      </c>
      <c r="BO19" s="466"/>
      <c r="BP19" s="466"/>
      <c r="BQ19" s="466"/>
      <c r="BR19" s="466"/>
      <c r="BS19" s="466"/>
      <c r="BT19" s="466"/>
      <c r="BU19" s="467"/>
      <c r="BV19" s="465">
        <v>20364559</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162</v>
      </c>
      <c r="C20" s="528"/>
      <c r="D20" s="528"/>
      <c r="E20" s="529"/>
      <c r="F20" s="529"/>
      <c r="G20" s="529"/>
      <c r="H20" s="529"/>
      <c r="I20" s="529"/>
      <c r="J20" s="529"/>
      <c r="K20" s="529"/>
      <c r="L20" s="535">
        <v>25740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38928469</v>
      </c>
      <c r="BO23" s="466"/>
      <c r="BP23" s="466"/>
      <c r="BQ23" s="466"/>
      <c r="BR23" s="466"/>
      <c r="BS23" s="466"/>
      <c r="BT23" s="466"/>
      <c r="BU23" s="467"/>
      <c r="BV23" s="465">
        <v>35444911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171</v>
      </c>
      <c r="F24" s="439"/>
      <c r="G24" s="439"/>
      <c r="H24" s="439"/>
      <c r="I24" s="439"/>
      <c r="J24" s="439"/>
      <c r="K24" s="440"/>
      <c r="L24" s="441">
        <v>1</v>
      </c>
      <c r="M24" s="442"/>
      <c r="N24" s="442"/>
      <c r="O24" s="442"/>
      <c r="P24" s="443"/>
      <c r="Q24" s="441">
        <v>8181</v>
      </c>
      <c r="R24" s="442"/>
      <c r="S24" s="442"/>
      <c r="T24" s="442"/>
      <c r="U24" s="442"/>
      <c r="V24" s="443"/>
      <c r="W24" s="507"/>
      <c r="X24" s="498"/>
      <c r="Y24" s="499"/>
      <c r="Z24" s="438" t="s">
        <v>172</v>
      </c>
      <c r="AA24" s="439"/>
      <c r="AB24" s="439"/>
      <c r="AC24" s="439"/>
      <c r="AD24" s="439"/>
      <c r="AE24" s="439"/>
      <c r="AF24" s="439"/>
      <c r="AG24" s="440"/>
      <c r="AH24" s="441">
        <v>428</v>
      </c>
      <c r="AI24" s="442"/>
      <c r="AJ24" s="442"/>
      <c r="AK24" s="442"/>
      <c r="AL24" s="443"/>
      <c r="AM24" s="441">
        <v>1349912</v>
      </c>
      <c r="AN24" s="442"/>
      <c r="AO24" s="442"/>
      <c r="AP24" s="442"/>
      <c r="AQ24" s="442"/>
      <c r="AR24" s="443"/>
      <c r="AS24" s="441">
        <v>3154</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21495845</v>
      </c>
      <c r="BO24" s="466"/>
      <c r="BP24" s="466"/>
      <c r="BQ24" s="466"/>
      <c r="BR24" s="466"/>
      <c r="BS24" s="466"/>
      <c r="BT24" s="466"/>
      <c r="BU24" s="467"/>
      <c r="BV24" s="465">
        <v>21909450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174</v>
      </c>
      <c r="F25" s="439"/>
      <c r="G25" s="439"/>
      <c r="H25" s="439"/>
      <c r="I25" s="439"/>
      <c r="J25" s="439"/>
      <c r="K25" s="440"/>
      <c r="L25" s="441">
        <v>1</v>
      </c>
      <c r="M25" s="442"/>
      <c r="N25" s="442"/>
      <c r="O25" s="442"/>
      <c r="P25" s="443"/>
      <c r="Q25" s="441">
        <v>6660</v>
      </c>
      <c r="R25" s="442"/>
      <c r="S25" s="442"/>
      <c r="T25" s="442"/>
      <c r="U25" s="442"/>
      <c r="V25" s="443"/>
      <c r="W25" s="507"/>
      <c r="X25" s="498"/>
      <c r="Y25" s="499"/>
      <c r="Z25" s="438" t="s">
        <v>175</v>
      </c>
      <c r="AA25" s="439"/>
      <c r="AB25" s="439"/>
      <c r="AC25" s="439"/>
      <c r="AD25" s="439"/>
      <c r="AE25" s="439"/>
      <c r="AF25" s="439"/>
      <c r="AG25" s="440"/>
      <c r="AH25" s="441" t="s">
        <v>138</v>
      </c>
      <c r="AI25" s="442"/>
      <c r="AJ25" s="442"/>
      <c r="AK25" s="442"/>
      <c r="AL25" s="443"/>
      <c r="AM25" s="441" t="s">
        <v>138</v>
      </c>
      <c r="AN25" s="442"/>
      <c r="AO25" s="442"/>
      <c r="AP25" s="442"/>
      <c r="AQ25" s="442"/>
      <c r="AR25" s="443"/>
      <c r="AS25" s="441" t="s">
        <v>138</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5249533</v>
      </c>
      <c r="BO25" s="461"/>
      <c r="BP25" s="461"/>
      <c r="BQ25" s="461"/>
      <c r="BR25" s="461"/>
      <c r="BS25" s="461"/>
      <c r="BT25" s="461"/>
      <c r="BU25" s="462"/>
      <c r="BV25" s="460">
        <v>3616212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177</v>
      </c>
      <c r="F26" s="439"/>
      <c r="G26" s="439"/>
      <c r="H26" s="439"/>
      <c r="I26" s="439"/>
      <c r="J26" s="439"/>
      <c r="K26" s="440"/>
      <c r="L26" s="441">
        <v>1</v>
      </c>
      <c r="M26" s="442"/>
      <c r="N26" s="442"/>
      <c r="O26" s="442"/>
      <c r="P26" s="443"/>
      <c r="Q26" s="441">
        <v>5895</v>
      </c>
      <c r="R26" s="442"/>
      <c r="S26" s="442"/>
      <c r="T26" s="442"/>
      <c r="U26" s="442"/>
      <c r="V26" s="443"/>
      <c r="W26" s="507"/>
      <c r="X26" s="498"/>
      <c r="Y26" s="499"/>
      <c r="Z26" s="438" t="s">
        <v>178</v>
      </c>
      <c r="AA26" s="520"/>
      <c r="AB26" s="520"/>
      <c r="AC26" s="520"/>
      <c r="AD26" s="520"/>
      <c r="AE26" s="520"/>
      <c r="AF26" s="520"/>
      <c r="AG26" s="521"/>
      <c r="AH26" s="441">
        <v>72</v>
      </c>
      <c r="AI26" s="442"/>
      <c r="AJ26" s="442"/>
      <c r="AK26" s="442"/>
      <c r="AL26" s="443"/>
      <c r="AM26" s="441">
        <v>243144</v>
      </c>
      <c r="AN26" s="442"/>
      <c r="AO26" s="442"/>
      <c r="AP26" s="442"/>
      <c r="AQ26" s="442"/>
      <c r="AR26" s="443"/>
      <c r="AS26" s="441">
        <v>3377</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138</v>
      </c>
      <c r="BO26" s="466"/>
      <c r="BP26" s="466"/>
      <c r="BQ26" s="466"/>
      <c r="BR26" s="466"/>
      <c r="BS26" s="466"/>
      <c r="BT26" s="466"/>
      <c r="BU26" s="467"/>
      <c r="BV26" s="465" t="s">
        <v>138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180</v>
      </c>
      <c r="F27" s="439"/>
      <c r="G27" s="439"/>
      <c r="H27" s="439"/>
      <c r="I27" s="439"/>
      <c r="J27" s="439"/>
      <c r="K27" s="440"/>
      <c r="L27" s="441">
        <v>1</v>
      </c>
      <c r="M27" s="442"/>
      <c r="N27" s="442"/>
      <c r="O27" s="442"/>
      <c r="P27" s="443"/>
      <c r="Q27" s="441">
        <v>4370</v>
      </c>
      <c r="R27" s="442"/>
      <c r="S27" s="442"/>
      <c r="T27" s="442"/>
      <c r="U27" s="442"/>
      <c r="V27" s="443"/>
      <c r="W27" s="507"/>
      <c r="X27" s="498"/>
      <c r="Y27" s="499"/>
      <c r="Z27" s="438" t="s">
        <v>181</v>
      </c>
      <c r="AA27" s="439"/>
      <c r="AB27" s="439"/>
      <c r="AC27" s="439"/>
      <c r="AD27" s="439"/>
      <c r="AE27" s="439"/>
      <c r="AF27" s="439"/>
      <c r="AG27" s="440"/>
      <c r="AH27" s="441">
        <v>6</v>
      </c>
      <c r="AI27" s="442"/>
      <c r="AJ27" s="442"/>
      <c r="AK27" s="442"/>
      <c r="AL27" s="443"/>
      <c r="AM27" s="441">
        <v>15834</v>
      </c>
      <c r="AN27" s="442"/>
      <c r="AO27" s="442"/>
      <c r="AP27" s="442"/>
      <c r="AQ27" s="442"/>
      <c r="AR27" s="443"/>
      <c r="AS27" s="441">
        <v>2639</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t="s">
        <v>138</v>
      </c>
      <c r="BO27" s="469"/>
      <c r="BP27" s="469"/>
      <c r="BQ27" s="469"/>
      <c r="BR27" s="469"/>
      <c r="BS27" s="469"/>
      <c r="BT27" s="469"/>
      <c r="BU27" s="470"/>
      <c r="BV27" s="468" t="s">
        <v>138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183</v>
      </c>
      <c r="F28" s="439"/>
      <c r="G28" s="439"/>
      <c r="H28" s="439"/>
      <c r="I28" s="439"/>
      <c r="J28" s="439"/>
      <c r="K28" s="440"/>
      <c r="L28" s="441">
        <v>1</v>
      </c>
      <c r="M28" s="442"/>
      <c r="N28" s="442"/>
      <c r="O28" s="442"/>
      <c r="P28" s="443"/>
      <c r="Q28" s="441">
        <v>3819</v>
      </c>
      <c r="R28" s="442"/>
      <c r="S28" s="442"/>
      <c r="T28" s="442"/>
      <c r="U28" s="442"/>
      <c r="V28" s="443"/>
      <c r="W28" s="507"/>
      <c r="X28" s="498"/>
      <c r="Y28" s="499"/>
      <c r="Z28" s="438" t="s">
        <v>184</v>
      </c>
      <c r="AA28" s="439"/>
      <c r="AB28" s="439"/>
      <c r="AC28" s="439"/>
      <c r="AD28" s="439"/>
      <c r="AE28" s="439"/>
      <c r="AF28" s="439"/>
      <c r="AG28" s="440"/>
      <c r="AH28" s="441" t="s">
        <v>138</v>
      </c>
      <c r="AI28" s="442"/>
      <c r="AJ28" s="442"/>
      <c r="AK28" s="442"/>
      <c r="AL28" s="443"/>
      <c r="AM28" s="441" t="s">
        <v>138</v>
      </c>
      <c r="AN28" s="442"/>
      <c r="AO28" s="442"/>
      <c r="AP28" s="442"/>
      <c r="AQ28" s="442"/>
      <c r="AR28" s="443"/>
      <c r="AS28" s="441" t="s">
        <v>138</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4079152</v>
      </c>
      <c r="BO28" s="461"/>
      <c r="BP28" s="461"/>
      <c r="BQ28" s="461"/>
      <c r="BR28" s="461"/>
      <c r="BS28" s="461"/>
      <c r="BT28" s="461"/>
      <c r="BU28" s="462"/>
      <c r="BV28" s="460">
        <v>3575765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186</v>
      </c>
      <c r="F29" s="439"/>
      <c r="G29" s="439"/>
      <c r="H29" s="439"/>
      <c r="I29" s="439"/>
      <c r="J29" s="439"/>
      <c r="K29" s="440"/>
      <c r="L29" s="441">
        <v>22</v>
      </c>
      <c r="M29" s="442"/>
      <c r="N29" s="442"/>
      <c r="O29" s="442"/>
      <c r="P29" s="443"/>
      <c r="Q29" s="441">
        <v>3515</v>
      </c>
      <c r="R29" s="442"/>
      <c r="S29" s="442"/>
      <c r="T29" s="442"/>
      <c r="U29" s="442"/>
      <c r="V29" s="443"/>
      <c r="W29" s="508"/>
      <c r="X29" s="509"/>
      <c r="Y29" s="510"/>
      <c r="Z29" s="438" t="s">
        <v>187</v>
      </c>
      <c r="AA29" s="439"/>
      <c r="AB29" s="439"/>
      <c r="AC29" s="439"/>
      <c r="AD29" s="439"/>
      <c r="AE29" s="439"/>
      <c r="AF29" s="439"/>
      <c r="AG29" s="440"/>
      <c r="AH29" s="441">
        <v>434</v>
      </c>
      <c r="AI29" s="442"/>
      <c r="AJ29" s="442"/>
      <c r="AK29" s="442"/>
      <c r="AL29" s="443"/>
      <c r="AM29" s="441">
        <v>1365746</v>
      </c>
      <c r="AN29" s="442"/>
      <c r="AO29" s="442"/>
      <c r="AP29" s="442"/>
      <c r="AQ29" s="442"/>
      <c r="AR29" s="443"/>
      <c r="AS29" s="441">
        <v>3147</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567325</v>
      </c>
      <c r="BO29" s="466"/>
      <c r="BP29" s="466"/>
      <c r="BQ29" s="466"/>
      <c r="BR29" s="466"/>
      <c r="BS29" s="466"/>
      <c r="BT29" s="466"/>
      <c r="BU29" s="467"/>
      <c r="BV29" s="465">
        <v>567319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100.5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3428073</v>
      </c>
      <c r="BO30" s="469"/>
      <c r="BP30" s="469"/>
      <c r="BQ30" s="469"/>
      <c r="BR30" s="469"/>
      <c r="BS30" s="469"/>
      <c r="BT30" s="469"/>
      <c r="BU30" s="470"/>
      <c r="BV30" s="468">
        <v>3455674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196</v>
      </c>
      <c r="AN33" s="428"/>
      <c r="AO33" s="427" t="s">
        <v>197</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196</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IF('各会計、関係団体の財政状況及び健全化判断比率'!B33="","",'各会計、関係団体の財政状況及び健全化判断比率'!B33)</f>
        <v>水道事業会計</v>
      </c>
      <c r="AP34" s="423"/>
      <c r="AQ34" s="423"/>
      <c r="AR34" s="423"/>
      <c r="AS34" s="423"/>
      <c r="AT34" s="423"/>
      <c r="AU34" s="423"/>
      <c r="AV34" s="423"/>
      <c r="AW34" s="423"/>
      <c r="AX34" s="423"/>
      <c r="AY34" s="423"/>
      <c r="AZ34" s="423"/>
      <c r="BA34" s="423"/>
      <c r="BB34" s="423"/>
      <c r="BC34" s="423"/>
      <c r="BD34" s="213"/>
      <c r="BE34" s="424">
        <f>IF(BG34="","",MAX(C34:D43,U34:V43,AM34:AN43)+1)</f>
        <v>10</v>
      </c>
      <c r="BF34" s="424"/>
      <c r="BG34" s="423" t="str">
        <f>IF('各会計、関係団体の財政状況及び健全化判断比率'!B36="","",'各会計、関係団体の財政状況及び健全化判断比率'!B36)</f>
        <v>地方卸売市場事業特別会計</v>
      </c>
      <c r="BH34" s="423"/>
      <c r="BI34" s="423"/>
      <c r="BJ34" s="423"/>
      <c r="BK34" s="423"/>
      <c r="BL34" s="423"/>
      <c r="BM34" s="423"/>
      <c r="BN34" s="423"/>
      <c r="BO34" s="423"/>
      <c r="BP34" s="423"/>
      <c r="BQ34" s="423"/>
      <c r="BR34" s="423"/>
      <c r="BS34" s="423"/>
      <c r="BT34" s="423"/>
      <c r="BU34" s="423"/>
      <c r="BV34" s="213"/>
      <c r="BW34" s="424">
        <f>IF(BY34="","",MAX(C34:D43,U34:V43,AM34:AN43,BE34:BF43)+1)</f>
        <v>13</v>
      </c>
      <c r="BX34" s="424"/>
      <c r="BY34" s="423" t="str">
        <f>IF('各会計、関係団体の財政状況及び健全化判断比率'!B68="","",'各会計、関係団体の財政状況及び健全化判断比率'!B68)</f>
        <v>宇部・山陽小野田消防組合（一般会計）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23</v>
      </c>
      <c r="CP34" s="424"/>
      <c r="CQ34" s="423" t="str">
        <f>IF('各会計、関係団体の財政状況及び健全化判断比率'!BS7="","",'各会計、関係団体の財政状況及び健全化判断比率'!BS7)</f>
        <v>小野田中央青果</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8</v>
      </c>
      <c r="AN35" s="424"/>
      <c r="AO35" s="423" t="str">
        <f>IF('各会計、関係団体の財政状況及び健全化判断比率'!B34="","",'各会計、関係団体の財政状況及び健全化判断比率'!B34)</f>
        <v>工業用水道事業会計</v>
      </c>
      <c r="AP35" s="423"/>
      <c r="AQ35" s="423"/>
      <c r="AR35" s="423"/>
      <c r="AS35" s="423"/>
      <c r="AT35" s="423"/>
      <c r="AU35" s="423"/>
      <c r="AV35" s="423"/>
      <c r="AW35" s="423"/>
      <c r="AX35" s="423"/>
      <c r="AY35" s="423"/>
      <c r="AZ35" s="423"/>
      <c r="BA35" s="423"/>
      <c r="BB35" s="423"/>
      <c r="BC35" s="423"/>
      <c r="BD35" s="213"/>
      <c r="BE35" s="424">
        <f t="shared" ref="BE35:BE43" si="1">IF(BG35="","",BE34+1)</f>
        <v>11</v>
      </c>
      <c r="BF35" s="424"/>
      <c r="BG35" s="423" t="str">
        <f>IF('各会計、関係団体の財政状況及び健全化判断比率'!B37="","",'各会計、関係団体の財政状況及び健全化判断比率'!B37)</f>
        <v>下水道事業特別会計</v>
      </c>
      <c r="BH35" s="423"/>
      <c r="BI35" s="423"/>
      <c r="BJ35" s="423"/>
      <c r="BK35" s="423"/>
      <c r="BL35" s="423"/>
      <c r="BM35" s="423"/>
      <c r="BN35" s="423"/>
      <c r="BO35" s="423"/>
      <c r="BP35" s="423"/>
      <c r="BQ35" s="423"/>
      <c r="BR35" s="423"/>
      <c r="BS35" s="423"/>
      <c r="BT35" s="423"/>
      <c r="BU35" s="423"/>
      <c r="BV35" s="213"/>
      <c r="BW35" s="424">
        <f t="shared" ref="BW35:BW43" si="2">IF(BY35="","",BW34+1)</f>
        <v>14</v>
      </c>
      <c r="BX35" s="424"/>
      <c r="BY35" s="423" t="str">
        <f>IF('各会計、関係団体の財政状況及び健全化判断比率'!B69="","",'各会計、関係団体の財政状況及び健全化判断比率'!B69)</f>
        <v>山口県市町総合事務組合（一般会計）</v>
      </c>
      <c r="BZ35" s="423"/>
      <c r="CA35" s="423"/>
      <c r="CB35" s="423"/>
      <c r="CC35" s="423"/>
      <c r="CD35" s="423"/>
      <c r="CE35" s="423"/>
      <c r="CF35" s="423"/>
      <c r="CG35" s="423"/>
      <c r="CH35" s="423"/>
      <c r="CI35" s="423"/>
      <c r="CJ35" s="423"/>
      <c r="CK35" s="423"/>
      <c r="CL35" s="423"/>
      <c r="CM35" s="423"/>
      <c r="CN35" s="213"/>
      <c r="CO35" s="424">
        <f t="shared" ref="CO35:CO43" si="3">IF(CQ35="","",CO34+1)</f>
        <v>24</v>
      </c>
      <c r="CP35" s="424"/>
      <c r="CQ35" s="423" t="str">
        <f>IF('各会計、関係団体の財政状況及び健全化判断比率'!BS8="","",'各会計、関係団体の財政状況及び健全化判断比率'!BS8)</f>
        <v>山陽小野田市土地開発公社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f t="shared" si="0"/>
        <v>9</v>
      </c>
      <c r="AN36" s="424"/>
      <c r="AO36" s="423" t="str">
        <f>IF('各会計、関係団体の財政状況及び健全化判断比率'!B35="","",'各会計、関係団体の財政状況及び健全化判断比率'!B35)</f>
        <v>病院事業会計</v>
      </c>
      <c r="AP36" s="423"/>
      <c r="AQ36" s="423"/>
      <c r="AR36" s="423"/>
      <c r="AS36" s="423"/>
      <c r="AT36" s="423"/>
      <c r="AU36" s="423"/>
      <c r="AV36" s="423"/>
      <c r="AW36" s="423"/>
      <c r="AX36" s="423"/>
      <c r="AY36" s="423"/>
      <c r="AZ36" s="423"/>
      <c r="BA36" s="423"/>
      <c r="BB36" s="423"/>
      <c r="BC36" s="423"/>
      <c r="BD36" s="213"/>
      <c r="BE36" s="424">
        <f t="shared" si="1"/>
        <v>12</v>
      </c>
      <c r="BF36" s="424"/>
      <c r="BG36" s="423" t="str">
        <f>IF('各会計、関係団体の財政状況及び健全化判断比率'!B38="","",'各会計、関係団体の財政状況及び健全化判断比率'!B38)</f>
        <v>農業集落排水事業特別会計</v>
      </c>
      <c r="BH36" s="423"/>
      <c r="BI36" s="423"/>
      <c r="BJ36" s="423"/>
      <c r="BK36" s="423"/>
      <c r="BL36" s="423"/>
      <c r="BM36" s="423"/>
      <c r="BN36" s="423"/>
      <c r="BO36" s="423"/>
      <c r="BP36" s="423"/>
      <c r="BQ36" s="423"/>
      <c r="BR36" s="423"/>
      <c r="BS36" s="423"/>
      <c r="BT36" s="423"/>
      <c r="BU36" s="423"/>
      <c r="BV36" s="213"/>
      <c r="BW36" s="424">
        <f t="shared" si="2"/>
        <v>15</v>
      </c>
      <c r="BX36" s="424"/>
      <c r="BY36" s="423" t="str">
        <f>IF('各会計、関係団体の財政状況及び健全化判断比率'!B70="","",'各会計、関係団体の財政状況及び健全化判断比率'!B70)</f>
        <v>山口県市町総合事務組合（退職手当特別会計）</v>
      </c>
      <c r="BZ36" s="423"/>
      <c r="CA36" s="423"/>
      <c r="CB36" s="423"/>
      <c r="CC36" s="423"/>
      <c r="CD36" s="423"/>
      <c r="CE36" s="423"/>
      <c r="CF36" s="423"/>
      <c r="CG36" s="423"/>
      <c r="CH36" s="423"/>
      <c r="CI36" s="423"/>
      <c r="CJ36" s="423"/>
      <c r="CK36" s="423"/>
      <c r="CL36" s="423"/>
      <c r="CM36" s="423"/>
      <c r="CN36" s="213"/>
      <c r="CO36" s="424">
        <f t="shared" si="3"/>
        <v>25</v>
      </c>
      <c r="CP36" s="424"/>
      <c r="CQ36" s="423" t="str">
        <f>IF('各会計、関係団体の財政状況及び健全化判断比率'!BS9="","",'各会計、関係団体の財政状況及び健全化判断比率'!BS9)</f>
        <v>公立大学法人山陽小野田市立山口東京理科大学</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駐車場事業特別会計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16</v>
      </c>
      <c r="BX37" s="424"/>
      <c r="BY37" s="423" t="str">
        <f>IF('各会計、関係団体の財政状況及び健全化判断比率'!B71="","",'各会計、関係団体の財政状況及び健全化判断比率'!B71)</f>
        <v>山口県市町総合事務組合（消防団員補償等特別会計）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6</v>
      </c>
      <c r="V38" s="424"/>
      <c r="W38" s="423" t="str">
        <f>IF('各会計、関係団体の財政状況及び健全化判断比率'!B32="","",'各会計、関係団体の財政状況及び健全化判断比率'!B32)</f>
        <v>小型自動車競走事業特別会計</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17</v>
      </c>
      <c r="BX38" s="424"/>
      <c r="BY38" s="423" t="str">
        <f>IF('各会計、関係団体の財政状況及び健全化判断比率'!B72="","",'各会計、関係団体の財政状況及び健全化判断比率'!B72)</f>
        <v>山口県市町総合事務組合（非常勤職員公務災害補償特別会計）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18</v>
      </c>
      <c r="BX39" s="424"/>
      <c r="BY39" s="423" t="str">
        <f>IF('各会計、関係団体の財政状況及び健全化判断比率'!B73="","",'各会計、関係団体の財政状況及び健全化判断比率'!B73)</f>
        <v>山口県市町総合事務組合（山口県市町公平委員会特別会計）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19</v>
      </c>
      <c r="BX40" s="424"/>
      <c r="BY40" s="423" t="str">
        <f>IF('各会計、関係団体の財政状況及び健全化判断比率'!B74="","",'各会計、関係団体の財政状況及び健全化判断比率'!B74)</f>
        <v>山口県市町総合事務組合（交通災害共済特別会計）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20</v>
      </c>
      <c r="BX41" s="424"/>
      <c r="BY41" s="423" t="str">
        <f>IF('各会計、関係団体の財政状況及び健全化判断比率'!B75="","",'各会計、関係団体の財政状況及び健全化判断比率'!B75)</f>
        <v>山口県市町総合事務組合（山口県自治会館管理特別会計）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21</v>
      </c>
      <c r="BX42" s="424"/>
      <c r="BY42" s="423" t="str">
        <f>IF('各会計、関係団体の財政状況及び健全化判断比率'!B76="","",'各会計、関係団体の財政状況及び健全化判断比率'!B76)</f>
        <v>山口県後期高齢者医療広域連合（一般会計）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22</v>
      </c>
      <c r="BX43" s="424"/>
      <c r="BY43" s="423" t="str">
        <f>IF('各会計、関係団体の財政状況及び健全化判断比率'!B77="","",'各会計、関係団体の財政状況及び健全化判断比率'!B77)</f>
        <v>山口県後期高齢者医療広域連合（後期高齢者医療特別会計）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207</v>
      </c>
    </row>
    <row r="50" spans="5:5">
      <c r="E50" s="187" t="s">
        <v>208</v>
      </c>
    </row>
    <row r="51" spans="5:5">
      <c r="E51" s="187" t="s">
        <v>209</v>
      </c>
    </row>
    <row r="52" spans="5:5">
      <c r="E52" s="187" t="s">
        <v>210</v>
      </c>
    </row>
    <row r="53" spans="5:5"/>
    <row r="54" spans="5:5"/>
    <row r="55" spans="5:5"/>
    <row r="56" spans="5:5"/>
    <row r="57" spans="5:5" hidden="1"/>
    <row r="58" spans="5:5" hidden="1"/>
    <row r="59" spans="5:5" hidden="1"/>
  </sheetData>
  <sheetProtection algorithmName="SHA-512" hashValue="LZd17X8xPNzChBil5QX0AX2G3Zz7/AVCpgb5oCCBdmeIlwsXc4uBPtvfg9Sjgk6Wzp/kW9mo9r6+VMFOp93DDA==" saltValue="j/fEDloQVyuLUZn8b0C3r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44" t="s">
        <v>569</v>
      </c>
      <c r="D34" s="1244"/>
      <c r="E34" s="1245"/>
      <c r="F34" s="32" t="s">
        <v>570</v>
      </c>
      <c r="G34" s="33" t="s">
        <v>571</v>
      </c>
      <c r="H34" s="33" t="s">
        <v>572</v>
      </c>
      <c r="I34" s="33" t="s">
        <v>573</v>
      </c>
      <c r="J34" s="34" t="s">
        <v>574</v>
      </c>
      <c r="K34" s="22"/>
      <c r="L34" s="22"/>
      <c r="M34" s="22"/>
      <c r="N34" s="22"/>
      <c r="O34" s="22"/>
      <c r="P34" s="22"/>
    </row>
    <row r="35" spans="1:16" ht="39" customHeight="1">
      <c r="A35" s="22"/>
      <c r="B35" s="35"/>
      <c r="C35" s="1238" t="s">
        <v>575</v>
      </c>
      <c r="D35" s="1239"/>
      <c r="E35" s="1240"/>
      <c r="F35" s="36">
        <v>9.26</v>
      </c>
      <c r="G35" s="37">
        <v>10.54</v>
      </c>
      <c r="H35" s="37">
        <v>9.43</v>
      </c>
      <c r="I35" s="37">
        <v>9.6199999999999992</v>
      </c>
      <c r="J35" s="38">
        <v>8.69</v>
      </c>
      <c r="K35" s="22"/>
      <c r="L35" s="22"/>
      <c r="M35" s="22"/>
      <c r="N35" s="22"/>
      <c r="O35" s="22"/>
      <c r="P35" s="22"/>
    </row>
    <row r="36" spans="1:16" ht="39" customHeight="1">
      <c r="A36" s="22"/>
      <c r="B36" s="35"/>
      <c r="C36" s="1238" t="s">
        <v>576</v>
      </c>
      <c r="D36" s="1239"/>
      <c r="E36" s="1240"/>
      <c r="F36" s="36">
        <v>3.34</v>
      </c>
      <c r="G36" s="37">
        <v>4.8600000000000003</v>
      </c>
      <c r="H36" s="37">
        <v>2.34</v>
      </c>
      <c r="I36" s="37">
        <v>2.42</v>
      </c>
      <c r="J36" s="38">
        <v>6.51</v>
      </c>
      <c r="K36" s="22"/>
      <c r="L36" s="22"/>
      <c r="M36" s="22"/>
      <c r="N36" s="22"/>
      <c r="O36" s="22"/>
      <c r="P36" s="22"/>
    </row>
    <row r="37" spans="1:16" ht="39" customHeight="1">
      <c r="A37" s="22"/>
      <c r="B37" s="35"/>
      <c r="C37" s="1238" t="s">
        <v>577</v>
      </c>
      <c r="D37" s="1239"/>
      <c r="E37" s="1240"/>
      <c r="F37" s="36">
        <v>2.75</v>
      </c>
      <c r="G37" s="37">
        <v>2.6</v>
      </c>
      <c r="H37" s="37">
        <v>2.4500000000000002</v>
      </c>
      <c r="I37" s="37">
        <v>2.93</v>
      </c>
      <c r="J37" s="38">
        <v>3.51</v>
      </c>
      <c r="K37" s="22"/>
      <c r="L37" s="22"/>
      <c r="M37" s="22"/>
      <c r="N37" s="22"/>
      <c r="O37" s="22"/>
      <c r="P37" s="22"/>
    </row>
    <row r="38" spans="1:16" ht="39" customHeight="1">
      <c r="A38" s="22"/>
      <c r="B38" s="35"/>
      <c r="C38" s="1238" t="s">
        <v>578</v>
      </c>
      <c r="D38" s="1239"/>
      <c r="E38" s="1240"/>
      <c r="F38" s="36">
        <v>0.52</v>
      </c>
      <c r="G38" s="37">
        <v>1.06</v>
      </c>
      <c r="H38" s="37">
        <v>0.95</v>
      </c>
      <c r="I38" s="37">
        <v>1.38</v>
      </c>
      <c r="J38" s="38">
        <v>1.3</v>
      </c>
      <c r="K38" s="22"/>
      <c r="L38" s="22"/>
      <c r="M38" s="22"/>
      <c r="N38" s="22"/>
      <c r="O38" s="22"/>
      <c r="P38" s="22"/>
    </row>
    <row r="39" spans="1:16" ht="39" customHeight="1">
      <c r="A39" s="22"/>
      <c r="B39" s="35"/>
      <c r="C39" s="1238" t="s">
        <v>579</v>
      </c>
      <c r="D39" s="1239"/>
      <c r="E39" s="1240"/>
      <c r="F39" s="36">
        <v>2.0499999999999998</v>
      </c>
      <c r="G39" s="37">
        <v>0.94</v>
      </c>
      <c r="H39" s="37">
        <v>1.63</v>
      </c>
      <c r="I39" s="37">
        <v>0.97</v>
      </c>
      <c r="J39" s="38">
        <v>0.66</v>
      </c>
      <c r="K39" s="22"/>
      <c r="L39" s="22"/>
      <c r="M39" s="22"/>
      <c r="N39" s="22"/>
      <c r="O39" s="22"/>
      <c r="P39" s="22"/>
    </row>
    <row r="40" spans="1:16" ht="39" customHeight="1">
      <c r="A40" s="22"/>
      <c r="B40" s="35"/>
      <c r="C40" s="1238" t="s">
        <v>580</v>
      </c>
      <c r="D40" s="1239"/>
      <c r="E40" s="1240"/>
      <c r="F40" s="36" t="s">
        <v>581</v>
      </c>
      <c r="G40" s="37">
        <v>1.26</v>
      </c>
      <c r="H40" s="37">
        <v>0.22</v>
      </c>
      <c r="I40" s="37">
        <v>1.04</v>
      </c>
      <c r="J40" s="38">
        <v>0.63</v>
      </c>
      <c r="K40" s="22"/>
      <c r="L40" s="22"/>
      <c r="M40" s="22"/>
      <c r="N40" s="22"/>
      <c r="O40" s="22"/>
      <c r="P40" s="22"/>
    </row>
    <row r="41" spans="1:16" ht="39" customHeight="1">
      <c r="A41" s="22"/>
      <c r="B41" s="35"/>
      <c r="C41" s="1238" t="s">
        <v>582</v>
      </c>
      <c r="D41" s="1239"/>
      <c r="E41" s="1240"/>
      <c r="F41" s="36">
        <v>0.12</v>
      </c>
      <c r="G41" s="37">
        <v>0</v>
      </c>
      <c r="H41" s="37">
        <v>0</v>
      </c>
      <c r="I41" s="37">
        <v>0</v>
      </c>
      <c r="J41" s="38">
        <v>0.19</v>
      </c>
      <c r="K41" s="22"/>
      <c r="L41" s="22"/>
      <c r="M41" s="22"/>
      <c r="N41" s="22"/>
      <c r="O41" s="22"/>
      <c r="P41" s="22"/>
    </row>
    <row r="42" spans="1:16" ht="39" customHeight="1">
      <c r="A42" s="22"/>
      <c r="B42" s="39"/>
      <c r="C42" s="1238" t="s">
        <v>583</v>
      </c>
      <c r="D42" s="1239"/>
      <c r="E42" s="1240"/>
      <c r="F42" s="36" t="s">
        <v>522</v>
      </c>
      <c r="G42" s="37" t="s">
        <v>522</v>
      </c>
      <c r="H42" s="37" t="s">
        <v>522</v>
      </c>
      <c r="I42" s="37" t="s">
        <v>522</v>
      </c>
      <c r="J42" s="38" t="s">
        <v>522</v>
      </c>
      <c r="K42" s="22"/>
      <c r="L42" s="22"/>
      <c r="M42" s="22"/>
      <c r="N42" s="22"/>
      <c r="O42" s="22"/>
      <c r="P42" s="22"/>
    </row>
    <row r="43" spans="1:16" ht="39" customHeight="1" thickBot="1">
      <c r="A43" s="22"/>
      <c r="B43" s="40"/>
      <c r="C43" s="1241" t="s">
        <v>584</v>
      </c>
      <c r="D43" s="1242"/>
      <c r="E43" s="1243"/>
      <c r="F43" s="41">
        <v>0.09</v>
      </c>
      <c r="G43" s="42">
        <v>0.12</v>
      </c>
      <c r="H43" s="42">
        <v>0.05</v>
      </c>
      <c r="I43" s="42">
        <v>0.02</v>
      </c>
      <c r="J43" s="43">
        <v>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XxjMN2z1G5JkpO5Wh7TKIvEkfN4qfuHjVX+/jQC6/43aHS1eM6H0QvRaXujEk/ra0K+F5+g1sYIBOuB6nRdhJQ==" saltValue="mGseOIWHi1EFc2IIjTjv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64" t="s">
        <v>11</v>
      </c>
      <c r="C45" s="1265"/>
      <c r="D45" s="58"/>
      <c r="E45" s="1270" t="s">
        <v>12</v>
      </c>
      <c r="F45" s="1270"/>
      <c r="G45" s="1270"/>
      <c r="H45" s="1270"/>
      <c r="I45" s="1270"/>
      <c r="J45" s="1271"/>
      <c r="K45" s="59">
        <v>3424</v>
      </c>
      <c r="L45" s="60">
        <v>3241</v>
      </c>
      <c r="M45" s="60">
        <v>3121</v>
      </c>
      <c r="N45" s="60">
        <v>2991</v>
      </c>
      <c r="O45" s="61">
        <v>2886</v>
      </c>
      <c r="P45" s="48"/>
      <c r="Q45" s="48"/>
      <c r="R45" s="48"/>
      <c r="S45" s="48"/>
      <c r="T45" s="48"/>
      <c r="U45" s="48"/>
    </row>
    <row r="46" spans="1:21" ht="30.75" customHeight="1">
      <c r="A46" s="48"/>
      <c r="B46" s="1266"/>
      <c r="C46" s="1267"/>
      <c r="D46" s="62"/>
      <c r="E46" s="1248" t="s">
        <v>13</v>
      </c>
      <c r="F46" s="1248"/>
      <c r="G46" s="1248"/>
      <c r="H46" s="1248"/>
      <c r="I46" s="1248"/>
      <c r="J46" s="1249"/>
      <c r="K46" s="63" t="s">
        <v>522</v>
      </c>
      <c r="L46" s="64" t="s">
        <v>522</v>
      </c>
      <c r="M46" s="64" t="s">
        <v>522</v>
      </c>
      <c r="N46" s="64" t="s">
        <v>522</v>
      </c>
      <c r="O46" s="65" t="s">
        <v>522</v>
      </c>
      <c r="P46" s="48"/>
      <c r="Q46" s="48"/>
      <c r="R46" s="48"/>
      <c r="S46" s="48"/>
      <c r="T46" s="48"/>
      <c r="U46" s="48"/>
    </row>
    <row r="47" spans="1:21" ht="30.75" customHeight="1">
      <c r="A47" s="48"/>
      <c r="B47" s="1266"/>
      <c r="C47" s="1267"/>
      <c r="D47" s="62"/>
      <c r="E47" s="1248" t="s">
        <v>14</v>
      </c>
      <c r="F47" s="1248"/>
      <c r="G47" s="1248"/>
      <c r="H47" s="1248"/>
      <c r="I47" s="1248"/>
      <c r="J47" s="1249"/>
      <c r="K47" s="63" t="s">
        <v>522</v>
      </c>
      <c r="L47" s="64" t="s">
        <v>522</v>
      </c>
      <c r="M47" s="64" t="s">
        <v>522</v>
      </c>
      <c r="N47" s="64" t="s">
        <v>522</v>
      </c>
      <c r="O47" s="65" t="s">
        <v>522</v>
      </c>
      <c r="P47" s="48"/>
      <c r="Q47" s="48"/>
      <c r="R47" s="48"/>
      <c r="S47" s="48"/>
      <c r="T47" s="48"/>
      <c r="U47" s="48"/>
    </row>
    <row r="48" spans="1:21" ht="30.75" customHeight="1">
      <c r="A48" s="48"/>
      <c r="B48" s="1266"/>
      <c r="C48" s="1267"/>
      <c r="D48" s="62"/>
      <c r="E48" s="1248" t="s">
        <v>15</v>
      </c>
      <c r="F48" s="1248"/>
      <c r="G48" s="1248"/>
      <c r="H48" s="1248"/>
      <c r="I48" s="1248"/>
      <c r="J48" s="1249"/>
      <c r="K48" s="63">
        <v>1065</v>
      </c>
      <c r="L48" s="64">
        <v>1127</v>
      </c>
      <c r="M48" s="64">
        <v>1155</v>
      </c>
      <c r="N48" s="64">
        <v>1273</v>
      </c>
      <c r="O48" s="65">
        <v>1298</v>
      </c>
      <c r="P48" s="48"/>
      <c r="Q48" s="48"/>
      <c r="R48" s="48"/>
      <c r="S48" s="48"/>
      <c r="T48" s="48"/>
      <c r="U48" s="48"/>
    </row>
    <row r="49" spans="1:21" ht="30.75" customHeight="1">
      <c r="A49" s="48"/>
      <c r="B49" s="1266"/>
      <c r="C49" s="1267"/>
      <c r="D49" s="62"/>
      <c r="E49" s="1248" t="s">
        <v>16</v>
      </c>
      <c r="F49" s="1248"/>
      <c r="G49" s="1248"/>
      <c r="H49" s="1248"/>
      <c r="I49" s="1248"/>
      <c r="J49" s="1249"/>
      <c r="K49" s="63">
        <v>2</v>
      </c>
      <c r="L49" s="64">
        <v>6</v>
      </c>
      <c r="M49" s="64">
        <v>46</v>
      </c>
      <c r="N49" s="64">
        <v>43</v>
      </c>
      <c r="O49" s="65">
        <v>43</v>
      </c>
      <c r="P49" s="48"/>
      <c r="Q49" s="48"/>
      <c r="R49" s="48"/>
      <c r="S49" s="48"/>
      <c r="T49" s="48"/>
      <c r="U49" s="48"/>
    </row>
    <row r="50" spans="1:21" ht="30.75" customHeight="1">
      <c r="A50" s="48"/>
      <c r="B50" s="1266"/>
      <c r="C50" s="1267"/>
      <c r="D50" s="62"/>
      <c r="E50" s="1248" t="s">
        <v>17</v>
      </c>
      <c r="F50" s="1248"/>
      <c r="G50" s="1248"/>
      <c r="H50" s="1248"/>
      <c r="I50" s="1248"/>
      <c r="J50" s="1249"/>
      <c r="K50" s="63">
        <v>199</v>
      </c>
      <c r="L50" s="64">
        <v>182</v>
      </c>
      <c r="M50" s="64">
        <v>161</v>
      </c>
      <c r="N50" s="64">
        <v>165</v>
      </c>
      <c r="O50" s="65">
        <v>159</v>
      </c>
      <c r="P50" s="48"/>
      <c r="Q50" s="48"/>
      <c r="R50" s="48"/>
      <c r="S50" s="48"/>
      <c r="T50" s="48"/>
      <c r="U50" s="48"/>
    </row>
    <row r="51" spans="1:21" ht="30.75" customHeight="1">
      <c r="A51" s="48"/>
      <c r="B51" s="1268"/>
      <c r="C51" s="1269"/>
      <c r="D51" s="66"/>
      <c r="E51" s="1248" t="s">
        <v>18</v>
      </c>
      <c r="F51" s="1248"/>
      <c r="G51" s="1248"/>
      <c r="H51" s="1248"/>
      <c r="I51" s="1248"/>
      <c r="J51" s="1249"/>
      <c r="K51" s="63">
        <v>0</v>
      </c>
      <c r="L51" s="64">
        <v>2</v>
      </c>
      <c r="M51" s="64">
        <v>0</v>
      </c>
      <c r="N51" s="64">
        <v>0</v>
      </c>
      <c r="O51" s="65">
        <v>1</v>
      </c>
      <c r="P51" s="48"/>
      <c r="Q51" s="48"/>
      <c r="R51" s="48"/>
      <c r="S51" s="48"/>
      <c r="T51" s="48"/>
      <c r="U51" s="48"/>
    </row>
    <row r="52" spans="1:21" ht="30.75" customHeight="1">
      <c r="A52" s="48"/>
      <c r="B52" s="1246" t="s">
        <v>19</v>
      </c>
      <c r="C52" s="1247"/>
      <c r="D52" s="66"/>
      <c r="E52" s="1248" t="s">
        <v>20</v>
      </c>
      <c r="F52" s="1248"/>
      <c r="G52" s="1248"/>
      <c r="H52" s="1248"/>
      <c r="I52" s="1248"/>
      <c r="J52" s="1249"/>
      <c r="K52" s="63">
        <v>3243</v>
      </c>
      <c r="L52" s="64">
        <v>3105</v>
      </c>
      <c r="M52" s="64">
        <v>3161</v>
      </c>
      <c r="N52" s="64">
        <v>3142</v>
      </c>
      <c r="O52" s="65">
        <v>3151</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1447</v>
      </c>
      <c r="L53" s="69">
        <v>1453</v>
      </c>
      <c r="M53" s="69">
        <v>1322</v>
      </c>
      <c r="N53" s="69">
        <v>1330</v>
      </c>
      <c r="O53" s="70">
        <v>1236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585</v>
      </c>
      <c r="L56" s="80" t="s">
        <v>586</v>
      </c>
      <c r="M56" s="80" t="s">
        <v>587</v>
      </c>
      <c r="N56" s="80" t="s">
        <v>588</v>
      </c>
      <c r="O56" s="81" t="s">
        <v>589</v>
      </c>
      <c r="P56" s="48"/>
      <c r="Q56" s="48"/>
      <c r="R56" s="48"/>
      <c r="S56" s="48"/>
      <c r="T56" s="48"/>
      <c r="U56" s="48"/>
    </row>
    <row r="57" spans="1:21" ht="31.5" customHeight="1">
      <c r="B57" s="1254" t="s">
        <v>25</v>
      </c>
      <c r="C57" s="1255"/>
      <c r="D57" s="1258" t="s">
        <v>26</v>
      </c>
      <c r="E57" s="1259"/>
      <c r="F57" s="1259"/>
      <c r="G57" s="1259"/>
      <c r="H57" s="1259"/>
      <c r="I57" s="1259"/>
      <c r="J57" s="1260"/>
      <c r="K57" s="82" t="s">
        <v>605</v>
      </c>
      <c r="L57" s="83" t="s">
        <v>605</v>
      </c>
      <c r="M57" s="83" t="s">
        <v>606</v>
      </c>
      <c r="N57" s="83" t="s">
        <v>605</v>
      </c>
      <c r="O57" s="84" t="s">
        <v>605</v>
      </c>
    </row>
    <row r="58" spans="1:21" ht="31.5" customHeight="1" thickBot="1">
      <c r="B58" s="1256"/>
      <c r="C58" s="1257"/>
      <c r="D58" s="1261" t="s">
        <v>27</v>
      </c>
      <c r="E58" s="1262"/>
      <c r="F58" s="1262"/>
      <c r="G58" s="1262"/>
      <c r="H58" s="1262"/>
      <c r="I58" s="1262"/>
      <c r="J58" s="1263"/>
      <c r="K58" s="85" t="s">
        <v>605</v>
      </c>
      <c r="L58" s="86" t="s">
        <v>605</v>
      </c>
      <c r="M58" s="86" t="s">
        <v>605</v>
      </c>
      <c r="N58" s="86" t="s">
        <v>605</v>
      </c>
      <c r="O58" s="87" t="s">
        <v>605</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2CjO3o3xgOoxXlNG7nYzI2n7QG7mYNjttYcajhuQ1eaknS4fNDhrhnJ3H9jJfoEXD5VkvzivTuCn4SuDzXYcg==" saltValue="eGDOus9KGbeEBkX0zt0vb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563</v>
      </c>
      <c r="J40" s="99" t="s">
        <v>564</v>
      </c>
      <c r="K40" s="99" t="s">
        <v>565</v>
      </c>
      <c r="L40" s="99" t="s">
        <v>566</v>
      </c>
      <c r="M40" s="100" t="s">
        <v>567</v>
      </c>
    </row>
    <row r="41" spans="2:13" ht="27.75" customHeight="1">
      <c r="B41" s="1284" t="s">
        <v>30</v>
      </c>
      <c r="C41" s="1285"/>
      <c r="D41" s="101"/>
      <c r="E41" s="1286" t="s">
        <v>31</v>
      </c>
      <c r="F41" s="1286"/>
      <c r="G41" s="1286"/>
      <c r="H41" s="1287"/>
      <c r="I41" s="102">
        <v>29734</v>
      </c>
      <c r="J41" s="103">
        <v>29129</v>
      </c>
      <c r="K41" s="103">
        <v>31850</v>
      </c>
      <c r="L41" s="103">
        <v>35445</v>
      </c>
      <c r="M41" s="104">
        <v>38928</v>
      </c>
    </row>
    <row r="42" spans="2:13" ht="27.75" customHeight="1">
      <c r="B42" s="1274"/>
      <c r="C42" s="1275"/>
      <c r="D42" s="105"/>
      <c r="E42" s="1278" t="s">
        <v>32</v>
      </c>
      <c r="F42" s="1278"/>
      <c r="G42" s="1278"/>
      <c r="H42" s="1279"/>
      <c r="I42" s="106">
        <v>914</v>
      </c>
      <c r="J42" s="107">
        <v>737</v>
      </c>
      <c r="K42" s="107">
        <v>581</v>
      </c>
      <c r="L42" s="107">
        <v>429</v>
      </c>
      <c r="M42" s="108">
        <v>281</v>
      </c>
    </row>
    <row r="43" spans="2:13" ht="27.75" customHeight="1">
      <c r="B43" s="1274"/>
      <c r="C43" s="1275"/>
      <c r="D43" s="105"/>
      <c r="E43" s="1278" t="s">
        <v>33</v>
      </c>
      <c r="F43" s="1278"/>
      <c r="G43" s="1278"/>
      <c r="H43" s="1279"/>
      <c r="I43" s="106">
        <v>18499</v>
      </c>
      <c r="J43" s="107">
        <v>19635</v>
      </c>
      <c r="K43" s="107">
        <v>18381</v>
      </c>
      <c r="L43" s="107">
        <v>17658</v>
      </c>
      <c r="M43" s="108">
        <v>16434</v>
      </c>
    </row>
    <row r="44" spans="2:13" ht="27.75" customHeight="1">
      <c r="B44" s="1274"/>
      <c r="C44" s="1275"/>
      <c r="D44" s="105"/>
      <c r="E44" s="1278" t="s">
        <v>34</v>
      </c>
      <c r="F44" s="1278"/>
      <c r="G44" s="1278"/>
      <c r="H44" s="1279"/>
      <c r="I44" s="106">
        <v>300</v>
      </c>
      <c r="J44" s="107">
        <v>293</v>
      </c>
      <c r="K44" s="107">
        <v>250</v>
      </c>
      <c r="L44" s="107">
        <v>208</v>
      </c>
      <c r="M44" s="108">
        <v>138</v>
      </c>
    </row>
    <row r="45" spans="2:13" ht="27.75" customHeight="1">
      <c r="B45" s="1274"/>
      <c r="C45" s="1275"/>
      <c r="D45" s="105"/>
      <c r="E45" s="1278" t="s">
        <v>35</v>
      </c>
      <c r="F45" s="1278"/>
      <c r="G45" s="1278"/>
      <c r="H45" s="1279"/>
      <c r="I45" s="106">
        <v>4764</v>
      </c>
      <c r="J45" s="107">
        <v>4589</v>
      </c>
      <c r="K45" s="107">
        <v>4508</v>
      </c>
      <c r="L45" s="107">
        <v>4266</v>
      </c>
      <c r="M45" s="108">
        <v>4215</v>
      </c>
    </row>
    <row r="46" spans="2:13" ht="27.75" customHeight="1">
      <c r="B46" s="1274"/>
      <c r="C46" s="1275"/>
      <c r="D46" s="109"/>
      <c r="E46" s="1278" t="s">
        <v>36</v>
      </c>
      <c r="F46" s="1278"/>
      <c r="G46" s="1278"/>
      <c r="H46" s="1279"/>
      <c r="I46" s="106">
        <v>598</v>
      </c>
      <c r="J46" s="107">
        <v>321</v>
      </c>
      <c r="K46" s="107">
        <v>305</v>
      </c>
      <c r="L46" s="107">
        <v>265</v>
      </c>
      <c r="M46" s="108">
        <v>84</v>
      </c>
    </row>
    <row r="47" spans="2:13" ht="27.75" customHeight="1">
      <c r="B47" s="1274"/>
      <c r="C47" s="1275"/>
      <c r="D47" s="110"/>
      <c r="E47" s="1288" t="s">
        <v>37</v>
      </c>
      <c r="F47" s="1289"/>
      <c r="G47" s="1289"/>
      <c r="H47" s="1290"/>
      <c r="I47" s="106" t="s">
        <v>522</v>
      </c>
      <c r="J47" s="107" t="s">
        <v>522</v>
      </c>
      <c r="K47" s="107" t="s">
        <v>522</v>
      </c>
      <c r="L47" s="107" t="s">
        <v>522</v>
      </c>
      <c r="M47" s="108" t="s">
        <v>522</v>
      </c>
    </row>
    <row r="48" spans="2:13" ht="27.75" customHeight="1">
      <c r="B48" s="1274"/>
      <c r="C48" s="1275"/>
      <c r="D48" s="105"/>
      <c r="E48" s="1278" t="s">
        <v>38</v>
      </c>
      <c r="F48" s="1278"/>
      <c r="G48" s="1278"/>
      <c r="H48" s="1279"/>
      <c r="I48" s="106" t="s">
        <v>522</v>
      </c>
      <c r="J48" s="107" t="s">
        <v>522</v>
      </c>
      <c r="K48" s="107" t="s">
        <v>522</v>
      </c>
      <c r="L48" s="107" t="s">
        <v>522</v>
      </c>
      <c r="M48" s="108" t="s">
        <v>522</v>
      </c>
    </row>
    <row r="49" spans="2:13" ht="27.75" customHeight="1">
      <c r="B49" s="1276"/>
      <c r="C49" s="1277"/>
      <c r="D49" s="105"/>
      <c r="E49" s="1278" t="s">
        <v>39</v>
      </c>
      <c r="F49" s="1278"/>
      <c r="G49" s="1278"/>
      <c r="H49" s="1279"/>
      <c r="I49" s="106" t="s">
        <v>522</v>
      </c>
      <c r="J49" s="107" t="s">
        <v>522</v>
      </c>
      <c r="K49" s="107" t="s">
        <v>522</v>
      </c>
      <c r="L49" s="107" t="s">
        <v>522</v>
      </c>
      <c r="M49" s="108" t="s">
        <v>522</v>
      </c>
    </row>
    <row r="50" spans="2:13" ht="27.75" customHeight="1">
      <c r="B50" s="1272" t="s">
        <v>40</v>
      </c>
      <c r="C50" s="1273"/>
      <c r="D50" s="111"/>
      <c r="E50" s="1278" t="s">
        <v>41</v>
      </c>
      <c r="F50" s="1278"/>
      <c r="G50" s="1278"/>
      <c r="H50" s="1279"/>
      <c r="I50" s="106">
        <v>6161</v>
      </c>
      <c r="J50" s="107">
        <v>7240</v>
      </c>
      <c r="K50" s="107">
        <v>9007</v>
      </c>
      <c r="L50" s="107">
        <v>8336</v>
      </c>
      <c r="M50" s="108">
        <v>8991</v>
      </c>
    </row>
    <row r="51" spans="2:13" ht="27.75" customHeight="1">
      <c r="B51" s="1274"/>
      <c r="C51" s="1275"/>
      <c r="D51" s="105"/>
      <c r="E51" s="1278" t="s">
        <v>42</v>
      </c>
      <c r="F51" s="1278"/>
      <c r="G51" s="1278"/>
      <c r="H51" s="1279"/>
      <c r="I51" s="106">
        <v>8133</v>
      </c>
      <c r="J51" s="107">
        <v>7709</v>
      </c>
      <c r="K51" s="107">
        <v>7028</v>
      </c>
      <c r="L51" s="107">
        <v>6445</v>
      </c>
      <c r="M51" s="108">
        <v>6100</v>
      </c>
    </row>
    <row r="52" spans="2:13" ht="27.75" customHeight="1">
      <c r="B52" s="1276"/>
      <c r="C52" s="1277"/>
      <c r="D52" s="105"/>
      <c r="E52" s="1278" t="s">
        <v>43</v>
      </c>
      <c r="F52" s="1278"/>
      <c r="G52" s="1278"/>
      <c r="H52" s="1279"/>
      <c r="I52" s="106">
        <v>31641</v>
      </c>
      <c r="J52" s="107">
        <v>31612</v>
      </c>
      <c r="K52" s="107">
        <v>32065</v>
      </c>
      <c r="L52" s="107">
        <v>33090</v>
      </c>
      <c r="M52" s="108">
        <v>33979</v>
      </c>
    </row>
    <row r="53" spans="2:13" ht="27.75" customHeight="1" thickBot="1">
      <c r="B53" s="1280" t="s">
        <v>44</v>
      </c>
      <c r="C53" s="1281"/>
      <c r="D53" s="112"/>
      <c r="E53" s="1282" t="s">
        <v>45</v>
      </c>
      <c r="F53" s="1282"/>
      <c r="G53" s="1282"/>
      <c r="H53" s="1283"/>
      <c r="I53" s="113">
        <v>8874</v>
      </c>
      <c r="J53" s="114">
        <v>8144</v>
      </c>
      <c r="K53" s="114">
        <v>7774</v>
      </c>
      <c r="L53" s="114">
        <v>10400</v>
      </c>
      <c r="M53" s="115">
        <v>11009</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7RkuGETJVTl+zTSlI5MFZG7kmzFXftem3Dur1+qt1O+CwocPLUtglPzNtYMH7Q96bUxeW4KJ0XUnB6Qz2h9DsQ==" saltValue="E0Yhp1/Bm4qbOE7XcaItL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565</v>
      </c>
      <c r="G54" s="124" t="s">
        <v>566</v>
      </c>
      <c r="H54" s="125" t="s">
        <v>567</v>
      </c>
    </row>
    <row r="55" spans="2:8" ht="52.5" customHeight="1">
      <c r="B55" s="126"/>
      <c r="C55" s="1299" t="s">
        <v>48</v>
      </c>
      <c r="D55" s="1299"/>
      <c r="E55" s="1300"/>
      <c r="F55" s="127">
        <v>4207</v>
      </c>
      <c r="G55" s="127">
        <v>3576</v>
      </c>
      <c r="H55" s="128">
        <v>4079</v>
      </c>
    </row>
    <row r="56" spans="2:8" ht="52.5" customHeight="1">
      <c r="B56" s="129"/>
      <c r="C56" s="1301" t="s">
        <v>49</v>
      </c>
      <c r="D56" s="1301"/>
      <c r="E56" s="1302"/>
      <c r="F56" s="130">
        <v>577</v>
      </c>
      <c r="G56" s="130">
        <v>567</v>
      </c>
      <c r="H56" s="131">
        <v>567</v>
      </c>
    </row>
    <row r="57" spans="2:8" ht="53.25" customHeight="1">
      <c r="B57" s="129"/>
      <c r="C57" s="1303" t="s">
        <v>50</v>
      </c>
      <c r="D57" s="1303"/>
      <c r="E57" s="1304"/>
      <c r="F57" s="132">
        <v>3884</v>
      </c>
      <c r="G57" s="132">
        <v>3456</v>
      </c>
      <c r="H57" s="133">
        <v>3428</v>
      </c>
    </row>
    <row r="58" spans="2:8" ht="45.75" customHeight="1">
      <c r="B58" s="134"/>
      <c r="C58" s="1291" t="s">
        <v>607</v>
      </c>
      <c r="D58" s="1292"/>
      <c r="E58" s="1293"/>
      <c r="F58" s="135">
        <v>1410</v>
      </c>
      <c r="G58" s="135">
        <v>1386</v>
      </c>
      <c r="H58" s="136">
        <v>1343</v>
      </c>
    </row>
    <row r="59" spans="2:8" ht="45.75" customHeight="1">
      <c r="B59" s="134"/>
      <c r="C59" s="1291" t="s">
        <v>608</v>
      </c>
      <c r="D59" s="1292"/>
      <c r="E59" s="1293"/>
      <c r="F59" s="135">
        <v>1350</v>
      </c>
      <c r="G59" s="135">
        <v>872</v>
      </c>
      <c r="H59" s="136">
        <v>776</v>
      </c>
    </row>
    <row r="60" spans="2:8" ht="45.75" customHeight="1">
      <c r="B60" s="134"/>
      <c r="C60" s="1291" t="s">
        <v>609</v>
      </c>
      <c r="D60" s="1292"/>
      <c r="E60" s="1293"/>
      <c r="F60" s="135">
        <v>598</v>
      </c>
      <c r="G60" s="135">
        <v>668</v>
      </c>
      <c r="H60" s="136">
        <v>738</v>
      </c>
    </row>
    <row r="61" spans="2:8" ht="45.75" customHeight="1">
      <c r="B61" s="134"/>
      <c r="C61" s="1291" t="s">
        <v>610</v>
      </c>
      <c r="D61" s="1292"/>
      <c r="E61" s="1293"/>
      <c r="F61" s="135">
        <v>154</v>
      </c>
      <c r="G61" s="135">
        <v>154</v>
      </c>
      <c r="H61" s="136">
        <v>154</v>
      </c>
    </row>
    <row r="62" spans="2:8" ht="45.75" customHeight="1" thickBot="1">
      <c r="B62" s="137"/>
      <c r="C62" s="1294" t="s">
        <v>611</v>
      </c>
      <c r="D62" s="1295"/>
      <c r="E62" s="1296"/>
      <c r="F62" s="138">
        <v>41</v>
      </c>
      <c r="G62" s="138">
        <v>67</v>
      </c>
      <c r="H62" s="139">
        <v>131</v>
      </c>
    </row>
    <row r="63" spans="2:8" ht="52.5" customHeight="1" thickBot="1">
      <c r="B63" s="140"/>
      <c r="C63" s="1297" t="s">
        <v>51</v>
      </c>
      <c r="D63" s="1297"/>
      <c r="E63" s="1298"/>
      <c r="F63" s="141">
        <v>8668</v>
      </c>
      <c r="G63" s="141">
        <v>7599</v>
      </c>
      <c r="H63" s="142">
        <v>8075</v>
      </c>
    </row>
    <row r="64" spans="2:8" ht="15" customHeight="1"/>
    <row r="65" ht="0" hidden="1" customHeight="1"/>
    <row r="66" ht="0" hidden="1" customHeight="1"/>
  </sheetData>
  <sheetProtection algorithmName="SHA-512" hashValue="SvHComEPfELuLAcPh09JpCUVGdC7vptNiP8rmUyrOoSCS5lBK14m3eNJD5++0T9abFfMF8AhHNb2sV0fIhpLYw==" saltValue="q/UN7W9k9cmT4xcqvRCO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613</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613</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614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615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625</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616</v>
      </c>
    </row>
    <row r="50" spans="1:109">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563</v>
      </c>
      <c r="BQ50" s="1309"/>
      <c r="BR50" s="1309"/>
      <c r="BS50" s="1309"/>
      <c r="BT50" s="1309"/>
      <c r="BU50" s="1309"/>
      <c r="BV50" s="1309"/>
      <c r="BW50" s="1309"/>
      <c r="BX50" s="1309" t="s">
        <v>564</v>
      </c>
      <c r="BY50" s="1309"/>
      <c r="BZ50" s="1309"/>
      <c r="CA50" s="1309"/>
      <c r="CB50" s="1309"/>
      <c r="CC50" s="1309"/>
      <c r="CD50" s="1309"/>
      <c r="CE50" s="1309"/>
      <c r="CF50" s="1309" t="s">
        <v>565</v>
      </c>
      <c r="CG50" s="1309"/>
      <c r="CH50" s="1309"/>
      <c r="CI50" s="1309"/>
      <c r="CJ50" s="1309"/>
      <c r="CK50" s="1309"/>
      <c r="CL50" s="1309"/>
      <c r="CM50" s="1309"/>
      <c r="CN50" s="1309" t="s">
        <v>566</v>
      </c>
      <c r="CO50" s="1309"/>
      <c r="CP50" s="1309"/>
      <c r="CQ50" s="1309"/>
      <c r="CR50" s="1309"/>
      <c r="CS50" s="1309"/>
      <c r="CT50" s="1309"/>
      <c r="CU50" s="1309"/>
      <c r="CV50" s="1309" t="s">
        <v>567</v>
      </c>
      <c r="CW50" s="1309"/>
      <c r="CX50" s="1309"/>
      <c r="CY50" s="1309"/>
      <c r="CZ50" s="1309"/>
      <c r="DA50" s="1309"/>
      <c r="DB50" s="1309"/>
      <c r="DC50" s="1309"/>
    </row>
    <row r="51" spans="1:109" ht="13.5" customHeight="1">
      <c r="B51" s="394"/>
      <c r="G51" s="1323"/>
      <c r="H51" s="1323"/>
      <c r="I51" s="1324"/>
      <c r="J51" s="1324"/>
      <c r="K51" s="1322"/>
      <c r="L51" s="1322"/>
      <c r="M51" s="1322"/>
      <c r="N51" s="1322"/>
      <c r="AM51" s="403"/>
      <c r="AN51" s="1312" t="s">
        <v>617</v>
      </c>
      <c r="AO51" s="1312"/>
      <c r="AP51" s="1312"/>
      <c r="AQ51" s="1312"/>
      <c r="AR51" s="1312"/>
      <c r="AS51" s="1312"/>
      <c r="AT51" s="1312"/>
      <c r="AU51" s="1312"/>
      <c r="AV51" s="1312"/>
      <c r="AW51" s="1312"/>
      <c r="AX51" s="1312"/>
      <c r="AY51" s="1312"/>
      <c r="AZ51" s="1312"/>
      <c r="BA51" s="1312"/>
      <c r="BB51" s="1312" t="s">
        <v>618</v>
      </c>
      <c r="BC51" s="1312"/>
      <c r="BD51" s="1312"/>
      <c r="BE51" s="1312"/>
      <c r="BF51" s="1312"/>
      <c r="BG51" s="1312"/>
      <c r="BH51" s="1312"/>
      <c r="BI51" s="1312"/>
      <c r="BJ51" s="1312"/>
      <c r="BK51" s="1312"/>
      <c r="BL51" s="1312"/>
      <c r="BM51" s="1312"/>
      <c r="BN51" s="1312"/>
      <c r="BO51" s="1312"/>
      <c r="BP51" s="1310"/>
      <c r="BQ51" s="1311"/>
      <c r="BR51" s="1311"/>
      <c r="BS51" s="1311"/>
      <c r="BT51" s="1311"/>
      <c r="BU51" s="1311"/>
      <c r="BV51" s="1311"/>
      <c r="BW51" s="1311"/>
      <c r="BX51" s="1311">
        <v>60.3</v>
      </c>
      <c r="BY51" s="1311"/>
      <c r="BZ51" s="1311"/>
      <c r="CA51" s="1311"/>
      <c r="CB51" s="1311"/>
      <c r="CC51" s="1311"/>
      <c r="CD51" s="1311"/>
      <c r="CE51" s="1311"/>
      <c r="CF51" s="1311">
        <v>52.6</v>
      </c>
      <c r="CG51" s="1311"/>
      <c r="CH51" s="1311"/>
      <c r="CI51" s="1311"/>
      <c r="CJ51" s="1311"/>
      <c r="CK51" s="1311"/>
      <c r="CL51" s="1311"/>
      <c r="CM51" s="1311"/>
      <c r="CN51" s="1311">
        <v>70.8</v>
      </c>
      <c r="CO51" s="1311"/>
      <c r="CP51" s="1311"/>
      <c r="CQ51" s="1311"/>
      <c r="CR51" s="1311"/>
      <c r="CS51" s="1311"/>
      <c r="CT51" s="1311"/>
      <c r="CU51" s="1311"/>
      <c r="CV51" s="1310"/>
      <c r="CW51" s="1311"/>
      <c r="CX51" s="1311"/>
      <c r="CY51" s="1311"/>
      <c r="CZ51" s="1311"/>
      <c r="DA51" s="1311"/>
      <c r="DB51" s="1311"/>
      <c r="DC51" s="1311"/>
    </row>
    <row r="52" spans="1:109">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619</v>
      </c>
      <c r="BC53" s="1312"/>
      <c r="BD53" s="1312"/>
      <c r="BE53" s="1312"/>
      <c r="BF53" s="1312"/>
      <c r="BG53" s="1312"/>
      <c r="BH53" s="1312"/>
      <c r="BI53" s="1312"/>
      <c r="BJ53" s="1312"/>
      <c r="BK53" s="1312"/>
      <c r="BL53" s="1312"/>
      <c r="BM53" s="1312"/>
      <c r="BN53" s="1312"/>
      <c r="BO53" s="1312"/>
      <c r="BP53" s="1310"/>
      <c r="BQ53" s="1311"/>
      <c r="BR53" s="1311"/>
      <c r="BS53" s="1311"/>
      <c r="BT53" s="1311"/>
      <c r="BU53" s="1311"/>
      <c r="BV53" s="1311"/>
      <c r="BW53" s="1311"/>
      <c r="BX53" s="1311">
        <v>59.7</v>
      </c>
      <c r="BY53" s="1311"/>
      <c r="BZ53" s="1311"/>
      <c r="CA53" s="1311"/>
      <c r="CB53" s="1311"/>
      <c r="CC53" s="1311"/>
      <c r="CD53" s="1311"/>
      <c r="CE53" s="1311"/>
      <c r="CF53" s="1311">
        <v>61.1</v>
      </c>
      <c r="CG53" s="1311"/>
      <c r="CH53" s="1311"/>
      <c r="CI53" s="1311"/>
      <c r="CJ53" s="1311"/>
      <c r="CK53" s="1311"/>
      <c r="CL53" s="1311"/>
      <c r="CM53" s="1311"/>
      <c r="CN53" s="1311">
        <v>62.6</v>
      </c>
      <c r="CO53" s="1311"/>
      <c r="CP53" s="1311"/>
      <c r="CQ53" s="1311"/>
      <c r="CR53" s="1311"/>
      <c r="CS53" s="1311"/>
      <c r="CT53" s="1311"/>
      <c r="CU53" s="1311"/>
      <c r="CV53" s="1310"/>
      <c r="CW53" s="1311"/>
      <c r="CX53" s="1311"/>
      <c r="CY53" s="1311"/>
      <c r="CZ53" s="1311"/>
      <c r="DA53" s="1311"/>
      <c r="DB53" s="1311"/>
      <c r="DC53" s="1311"/>
    </row>
    <row r="54" spans="1:109">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2"/>
      <c r="B55" s="394"/>
      <c r="G55" s="1305"/>
      <c r="H55" s="1305"/>
      <c r="I55" s="1305"/>
      <c r="J55" s="1305"/>
      <c r="K55" s="1322"/>
      <c r="L55" s="1322"/>
      <c r="M55" s="1322"/>
      <c r="N55" s="1322"/>
      <c r="AN55" s="1309" t="s">
        <v>620</v>
      </c>
      <c r="AO55" s="1309"/>
      <c r="AP55" s="1309"/>
      <c r="AQ55" s="1309"/>
      <c r="AR55" s="1309"/>
      <c r="AS55" s="1309"/>
      <c r="AT55" s="1309"/>
      <c r="AU55" s="1309"/>
      <c r="AV55" s="1309"/>
      <c r="AW55" s="1309"/>
      <c r="AX55" s="1309"/>
      <c r="AY55" s="1309"/>
      <c r="AZ55" s="1309"/>
      <c r="BA55" s="1309"/>
      <c r="BB55" s="1312" t="s">
        <v>618</v>
      </c>
      <c r="BC55" s="1312"/>
      <c r="BD55" s="1312"/>
      <c r="BE55" s="1312"/>
      <c r="BF55" s="1312"/>
      <c r="BG55" s="1312"/>
      <c r="BH55" s="1312"/>
      <c r="BI55" s="1312"/>
      <c r="BJ55" s="1312"/>
      <c r="BK55" s="1312"/>
      <c r="BL55" s="1312"/>
      <c r="BM55" s="1312"/>
      <c r="BN55" s="1312"/>
      <c r="BO55" s="1312"/>
      <c r="BP55" s="1310"/>
      <c r="BQ55" s="1311"/>
      <c r="BR55" s="1311"/>
      <c r="BS55" s="1311"/>
      <c r="BT55" s="1311"/>
      <c r="BU55" s="1311"/>
      <c r="BV55" s="1311"/>
      <c r="BW55" s="1311"/>
      <c r="BX55" s="1311">
        <v>37.299999999999997</v>
      </c>
      <c r="BY55" s="1311"/>
      <c r="BZ55" s="1311"/>
      <c r="CA55" s="1311"/>
      <c r="CB55" s="1311"/>
      <c r="CC55" s="1311"/>
      <c r="CD55" s="1311"/>
      <c r="CE55" s="1311"/>
      <c r="CF55" s="1311">
        <v>33.1</v>
      </c>
      <c r="CG55" s="1311"/>
      <c r="CH55" s="1311"/>
      <c r="CI55" s="1311"/>
      <c r="CJ55" s="1311"/>
      <c r="CK55" s="1311"/>
      <c r="CL55" s="1311"/>
      <c r="CM55" s="1311"/>
      <c r="CN55" s="1311">
        <v>31.3</v>
      </c>
      <c r="CO55" s="1311"/>
      <c r="CP55" s="1311"/>
      <c r="CQ55" s="1311"/>
      <c r="CR55" s="1311"/>
      <c r="CS55" s="1311"/>
      <c r="CT55" s="1311"/>
      <c r="CU55" s="1311"/>
      <c r="CV55" s="1310"/>
      <c r="CW55" s="1311"/>
      <c r="CX55" s="1311"/>
      <c r="CY55" s="1311"/>
      <c r="CZ55" s="1311"/>
      <c r="DA55" s="1311"/>
      <c r="DB55" s="1311"/>
      <c r="DC55" s="1311"/>
    </row>
    <row r="56" spans="1:109">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2" customFormat="1">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619</v>
      </c>
      <c r="BC57" s="1312"/>
      <c r="BD57" s="1312"/>
      <c r="BE57" s="1312"/>
      <c r="BF57" s="1312"/>
      <c r="BG57" s="1312"/>
      <c r="BH57" s="1312"/>
      <c r="BI57" s="1312"/>
      <c r="BJ57" s="1312"/>
      <c r="BK57" s="1312"/>
      <c r="BL57" s="1312"/>
      <c r="BM57" s="1312"/>
      <c r="BN57" s="1312"/>
      <c r="BO57" s="1312"/>
      <c r="BP57" s="1310"/>
      <c r="BQ57" s="1311"/>
      <c r="BR57" s="1311"/>
      <c r="BS57" s="1311"/>
      <c r="BT57" s="1311"/>
      <c r="BU57" s="1311"/>
      <c r="BV57" s="1311"/>
      <c r="BW57" s="1311"/>
      <c r="BX57" s="1311">
        <v>55.2</v>
      </c>
      <c r="BY57" s="1311"/>
      <c r="BZ57" s="1311"/>
      <c r="CA57" s="1311"/>
      <c r="CB57" s="1311"/>
      <c r="CC57" s="1311"/>
      <c r="CD57" s="1311"/>
      <c r="CE57" s="1311"/>
      <c r="CF57" s="1311">
        <v>57.2</v>
      </c>
      <c r="CG57" s="1311"/>
      <c r="CH57" s="1311"/>
      <c r="CI57" s="1311"/>
      <c r="CJ57" s="1311"/>
      <c r="CK57" s="1311"/>
      <c r="CL57" s="1311"/>
      <c r="CM57" s="1311"/>
      <c r="CN57" s="1311">
        <v>58.5</v>
      </c>
      <c r="CO57" s="1311"/>
      <c r="CP57" s="1311"/>
      <c r="CQ57" s="1311"/>
      <c r="CR57" s="1311"/>
      <c r="CS57" s="1311"/>
      <c r="CT57" s="1311"/>
      <c r="CU57" s="1311"/>
      <c r="CV57" s="1310"/>
      <c r="CW57" s="1311"/>
      <c r="CX57" s="1311"/>
      <c r="CY57" s="1311"/>
      <c r="CZ57" s="1311"/>
      <c r="DA57" s="1311"/>
      <c r="DB57" s="1311"/>
      <c r="DC57" s="1311"/>
      <c r="DD57" s="407"/>
      <c r="DE57" s="406"/>
    </row>
    <row r="58" spans="1:109" s="402" customFormat="1">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621</v>
      </c>
    </row>
    <row r="64" spans="1:109">
      <c r="B64" s="394"/>
      <c r="G64" s="401"/>
      <c r="I64" s="414"/>
      <c r="J64" s="414"/>
      <c r="K64" s="414"/>
      <c r="L64" s="414"/>
      <c r="M64" s="414"/>
      <c r="N64" s="415"/>
      <c r="AM64" s="401"/>
      <c r="AN64" s="401" t="s">
        <v>615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624</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616</v>
      </c>
    </row>
    <row r="72" spans="2:107">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563</v>
      </c>
      <c r="BQ72" s="1309"/>
      <c r="BR72" s="1309"/>
      <c r="BS72" s="1309"/>
      <c r="BT72" s="1309"/>
      <c r="BU72" s="1309"/>
      <c r="BV72" s="1309"/>
      <c r="BW72" s="1309"/>
      <c r="BX72" s="1309" t="s">
        <v>564</v>
      </c>
      <c r="BY72" s="1309"/>
      <c r="BZ72" s="1309"/>
      <c r="CA72" s="1309"/>
      <c r="CB72" s="1309"/>
      <c r="CC72" s="1309"/>
      <c r="CD72" s="1309"/>
      <c r="CE72" s="1309"/>
      <c r="CF72" s="1309" t="s">
        <v>565</v>
      </c>
      <c r="CG72" s="1309"/>
      <c r="CH72" s="1309"/>
      <c r="CI72" s="1309"/>
      <c r="CJ72" s="1309"/>
      <c r="CK72" s="1309"/>
      <c r="CL72" s="1309"/>
      <c r="CM72" s="1309"/>
      <c r="CN72" s="1309" t="s">
        <v>566</v>
      </c>
      <c r="CO72" s="1309"/>
      <c r="CP72" s="1309"/>
      <c r="CQ72" s="1309"/>
      <c r="CR72" s="1309"/>
      <c r="CS72" s="1309"/>
      <c r="CT72" s="1309"/>
      <c r="CU72" s="1309"/>
      <c r="CV72" s="1309" t="s">
        <v>567</v>
      </c>
      <c r="CW72" s="1309"/>
      <c r="CX72" s="1309"/>
      <c r="CY72" s="1309"/>
      <c r="CZ72" s="1309"/>
      <c r="DA72" s="1309"/>
      <c r="DB72" s="1309"/>
      <c r="DC72" s="1309"/>
    </row>
    <row r="73" spans="2:107">
      <c r="B73" s="394"/>
      <c r="G73" s="1323"/>
      <c r="H73" s="1323"/>
      <c r="I73" s="1323"/>
      <c r="J73" s="1323"/>
      <c r="K73" s="1326"/>
      <c r="L73" s="1326"/>
      <c r="M73" s="1326"/>
      <c r="N73" s="1326"/>
      <c r="AM73" s="403"/>
      <c r="AN73" s="1312" t="s">
        <v>617</v>
      </c>
      <c r="AO73" s="1312"/>
      <c r="AP73" s="1312"/>
      <c r="AQ73" s="1312"/>
      <c r="AR73" s="1312"/>
      <c r="AS73" s="1312"/>
      <c r="AT73" s="1312"/>
      <c r="AU73" s="1312"/>
      <c r="AV73" s="1312"/>
      <c r="AW73" s="1312"/>
      <c r="AX73" s="1312"/>
      <c r="AY73" s="1312"/>
      <c r="AZ73" s="1312"/>
      <c r="BA73" s="1312"/>
      <c r="BB73" s="1312" t="s">
        <v>618</v>
      </c>
      <c r="BC73" s="1312"/>
      <c r="BD73" s="1312"/>
      <c r="BE73" s="1312"/>
      <c r="BF73" s="1312"/>
      <c r="BG73" s="1312"/>
      <c r="BH73" s="1312"/>
      <c r="BI73" s="1312"/>
      <c r="BJ73" s="1312"/>
      <c r="BK73" s="1312"/>
      <c r="BL73" s="1312"/>
      <c r="BM73" s="1312"/>
      <c r="BN73" s="1312"/>
      <c r="BO73" s="1312"/>
      <c r="BP73" s="1311">
        <v>66.2</v>
      </c>
      <c r="BQ73" s="1311"/>
      <c r="BR73" s="1311"/>
      <c r="BS73" s="1311"/>
      <c r="BT73" s="1311"/>
      <c r="BU73" s="1311"/>
      <c r="BV73" s="1311"/>
      <c r="BW73" s="1311"/>
      <c r="BX73" s="1311">
        <v>60.3</v>
      </c>
      <c r="BY73" s="1311"/>
      <c r="BZ73" s="1311"/>
      <c r="CA73" s="1311"/>
      <c r="CB73" s="1311"/>
      <c r="CC73" s="1311"/>
      <c r="CD73" s="1311"/>
      <c r="CE73" s="1311"/>
      <c r="CF73" s="1311">
        <v>52.6</v>
      </c>
      <c r="CG73" s="1311"/>
      <c r="CH73" s="1311"/>
      <c r="CI73" s="1311"/>
      <c r="CJ73" s="1311"/>
      <c r="CK73" s="1311"/>
      <c r="CL73" s="1311"/>
      <c r="CM73" s="1311"/>
      <c r="CN73" s="1311">
        <v>70.8</v>
      </c>
      <c r="CO73" s="1311"/>
      <c r="CP73" s="1311"/>
      <c r="CQ73" s="1311"/>
      <c r="CR73" s="1311"/>
      <c r="CS73" s="1311"/>
      <c r="CT73" s="1311"/>
      <c r="CU73" s="1311"/>
      <c r="CV73" s="1311">
        <v>74</v>
      </c>
      <c r="CW73" s="1311"/>
      <c r="CX73" s="1311"/>
      <c r="CY73" s="1311"/>
      <c r="CZ73" s="1311"/>
      <c r="DA73" s="1311"/>
      <c r="DB73" s="1311"/>
      <c r="DC73" s="1311"/>
    </row>
    <row r="74" spans="2:107">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622</v>
      </c>
      <c r="BC75" s="1312"/>
      <c r="BD75" s="1312"/>
      <c r="BE75" s="1312"/>
      <c r="BF75" s="1312"/>
      <c r="BG75" s="1312"/>
      <c r="BH75" s="1312"/>
      <c r="BI75" s="1312"/>
      <c r="BJ75" s="1312"/>
      <c r="BK75" s="1312"/>
      <c r="BL75" s="1312"/>
      <c r="BM75" s="1312"/>
      <c r="BN75" s="1312"/>
      <c r="BO75" s="1312"/>
      <c r="BP75" s="1311">
        <v>12.8</v>
      </c>
      <c r="BQ75" s="1311"/>
      <c r="BR75" s="1311"/>
      <c r="BS75" s="1311"/>
      <c r="BT75" s="1311"/>
      <c r="BU75" s="1311"/>
      <c r="BV75" s="1311"/>
      <c r="BW75" s="1311"/>
      <c r="BX75" s="1311">
        <v>11.6</v>
      </c>
      <c r="BY75" s="1311"/>
      <c r="BZ75" s="1311"/>
      <c r="CA75" s="1311"/>
      <c r="CB75" s="1311"/>
      <c r="CC75" s="1311"/>
      <c r="CD75" s="1311"/>
      <c r="CE75" s="1311"/>
      <c r="CF75" s="1311">
        <v>10.1</v>
      </c>
      <c r="CG75" s="1311"/>
      <c r="CH75" s="1311"/>
      <c r="CI75" s="1311"/>
      <c r="CJ75" s="1311"/>
      <c r="CK75" s="1311"/>
      <c r="CL75" s="1311"/>
      <c r="CM75" s="1311"/>
      <c r="CN75" s="1311">
        <v>9.8000000000000007</v>
      </c>
      <c r="CO75" s="1311"/>
      <c r="CP75" s="1311"/>
      <c r="CQ75" s="1311"/>
      <c r="CR75" s="1311"/>
      <c r="CS75" s="1311"/>
      <c r="CT75" s="1311"/>
      <c r="CU75" s="1311"/>
      <c r="CV75" s="1311">
        <v>8.9</v>
      </c>
      <c r="CW75" s="1311"/>
      <c r="CX75" s="1311"/>
      <c r="CY75" s="1311"/>
      <c r="CZ75" s="1311"/>
      <c r="DA75" s="1311"/>
      <c r="DB75" s="1311"/>
      <c r="DC75" s="1311"/>
    </row>
    <row r="76" spans="2:107">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4"/>
      <c r="G77" s="1305"/>
      <c r="H77" s="1305"/>
      <c r="I77" s="1305"/>
      <c r="J77" s="1305"/>
      <c r="K77" s="1326"/>
      <c r="L77" s="1326"/>
      <c r="M77" s="1326"/>
      <c r="N77" s="1326"/>
      <c r="AN77" s="1309" t="s">
        <v>620</v>
      </c>
      <c r="AO77" s="1309"/>
      <c r="AP77" s="1309"/>
      <c r="AQ77" s="1309"/>
      <c r="AR77" s="1309"/>
      <c r="AS77" s="1309"/>
      <c r="AT77" s="1309"/>
      <c r="AU77" s="1309"/>
      <c r="AV77" s="1309"/>
      <c r="AW77" s="1309"/>
      <c r="AX77" s="1309"/>
      <c r="AY77" s="1309"/>
      <c r="AZ77" s="1309"/>
      <c r="BA77" s="1309"/>
      <c r="BB77" s="1312" t="s">
        <v>618</v>
      </c>
      <c r="BC77" s="1312"/>
      <c r="BD77" s="1312"/>
      <c r="BE77" s="1312"/>
      <c r="BF77" s="1312"/>
      <c r="BG77" s="1312"/>
      <c r="BH77" s="1312"/>
      <c r="BI77" s="1312"/>
      <c r="BJ77" s="1312"/>
      <c r="BK77" s="1312"/>
      <c r="BL77" s="1312"/>
      <c r="BM77" s="1312"/>
      <c r="BN77" s="1312"/>
      <c r="BO77" s="1312"/>
      <c r="BP77" s="1311">
        <v>44.4</v>
      </c>
      <c r="BQ77" s="1311"/>
      <c r="BR77" s="1311"/>
      <c r="BS77" s="1311"/>
      <c r="BT77" s="1311"/>
      <c r="BU77" s="1311"/>
      <c r="BV77" s="1311"/>
      <c r="BW77" s="1311"/>
      <c r="BX77" s="1311">
        <v>37.299999999999997</v>
      </c>
      <c r="BY77" s="1311"/>
      <c r="BZ77" s="1311"/>
      <c r="CA77" s="1311"/>
      <c r="CB77" s="1311"/>
      <c r="CC77" s="1311"/>
      <c r="CD77" s="1311"/>
      <c r="CE77" s="1311"/>
      <c r="CF77" s="1311">
        <v>33.1</v>
      </c>
      <c r="CG77" s="1311"/>
      <c r="CH77" s="1311"/>
      <c r="CI77" s="1311"/>
      <c r="CJ77" s="1311"/>
      <c r="CK77" s="1311"/>
      <c r="CL77" s="1311"/>
      <c r="CM77" s="1311"/>
      <c r="CN77" s="1311">
        <v>31.3</v>
      </c>
      <c r="CO77" s="1311"/>
      <c r="CP77" s="1311"/>
      <c r="CQ77" s="1311"/>
      <c r="CR77" s="1311"/>
      <c r="CS77" s="1311"/>
      <c r="CT77" s="1311"/>
      <c r="CU77" s="1311"/>
      <c r="CV77" s="1311">
        <v>25.3</v>
      </c>
      <c r="CW77" s="1311"/>
      <c r="CX77" s="1311"/>
      <c r="CY77" s="1311"/>
      <c r="CZ77" s="1311"/>
      <c r="DA77" s="1311"/>
      <c r="DB77" s="1311"/>
      <c r="DC77" s="1311"/>
    </row>
    <row r="78" spans="2:107">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622</v>
      </c>
      <c r="BC79" s="1312"/>
      <c r="BD79" s="1312"/>
      <c r="BE79" s="1312"/>
      <c r="BF79" s="1312"/>
      <c r="BG79" s="1312"/>
      <c r="BH79" s="1312"/>
      <c r="BI79" s="1312"/>
      <c r="BJ79" s="1312"/>
      <c r="BK79" s="1312"/>
      <c r="BL79" s="1312"/>
      <c r="BM79" s="1312"/>
      <c r="BN79" s="1312"/>
      <c r="BO79" s="1312"/>
      <c r="BP79" s="1311">
        <v>9.4</v>
      </c>
      <c r="BQ79" s="1311"/>
      <c r="BR79" s="1311"/>
      <c r="BS79" s="1311"/>
      <c r="BT79" s="1311"/>
      <c r="BU79" s="1311"/>
      <c r="BV79" s="1311"/>
      <c r="BW79" s="1311"/>
      <c r="BX79" s="1311">
        <v>7.8</v>
      </c>
      <c r="BY79" s="1311"/>
      <c r="BZ79" s="1311"/>
      <c r="CA79" s="1311"/>
      <c r="CB79" s="1311"/>
      <c r="CC79" s="1311"/>
      <c r="CD79" s="1311"/>
      <c r="CE79" s="1311"/>
      <c r="CF79" s="1311">
        <v>7.5</v>
      </c>
      <c r="CG79" s="1311"/>
      <c r="CH79" s="1311"/>
      <c r="CI79" s="1311"/>
      <c r="CJ79" s="1311"/>
      <c r="CK79" s="1311"/>
      <c r="CL79" s="1311"/>
      <c r="CM79" s="1311"/>
      <c r="CN79" s="1311">
        <v>7.2</v>
      </c>
      <c r="CO79" s="1311"/>
      <c r="CP79" s="1311"/>
      <c r="CQ79" s="1311"/>
      <c r="CR79" s="1311"/>
      <c r="CS79" s="1311"/>
      <c r="CT79" s="1311"/>
      <c r="CU79" s="1311"/>
      <c r="CV79" s="1311">
        <v>6.9</v>
      </c>
      <c r="CW79" s="1311"/>
      <c r="CX79" s="1311"/>
      <c r="CY79" s="1311"/>
      <c r="CZ79" s="1311"/>
      <c r="DA79" s="1311"/>
      <c r="DB79" s="1311"/>
      <c r="DC79" s="1311"/>
    </row>
    <row r="80" spans="2:107">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KN+n5eEgcHmRzGOEJgEvzqSsEM/xNFN/t38aczsiB+Nt/a+5pW3P5gImZ7FEUjfMNjfpR+WBrkm8OsJISBjKbQ==" saltValue="5mdu968rFZrZ3ftqqyTT7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mRIfUpt4aRNWBBsvFhc4ycQVZOnI8+6ds21l3SrWeNeB5601jQ93e+/+WNx/Yfhcc8ff8vPa/VzJZ0GDY7eEw==" saltValue="FdPxyUDytCGITEblWQCYg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2MxMHEjLEe3CUGbEXJbZ+d1ZYIjDxzGEJ6A0Y0YRke/xql/+QVWqSTwcw5AxEoBNrIrOVUZtSOjnwxGqXaiETQ==" saltValue="XzXwCpZdQSXhCtMVv1sNU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560</v>
      </c>
      <c r="G2" s="156"/>
      <c r="H2" s="157"/>
    </row>
    <row r="3" spans="1:8">
      <c r="A3" s="153" t="s">
        <v>553</v>
      </c>
      <c r="B3" s="158"/>
      <c r="C3" s="159"/>
      <c r="D3" s="160">
        <v>75803</v>
      </c>
      <c r="E3" s="161"/>
      <c r="F3" s="162">
        <v>57944</v>
      </c>
      <c r="G3" s="163"/>
      <c r="H3" s="164"/>
    </row>
    <row r="4" spans="1:8">
      <c r="A4" s="165"/>
      <c r="B4" s="166"/>
      <c r="C4" s="167"/>
      <c r="D4" s="168">
        <v>21587</v>
      </c>
      <c r="E4" s="169"/>
      <c r="F4" s="170">
        <v>29326</v>
      </c>
      <c r="G4" s="171"/>
      <c r="H4" s="172"/>
    </row>
    <row r="5" spans="1:8">
      <c r="A5" s="153" t="s">
        <v>555</v>
      </c>
      <c r="B5" s="158"/>
      <c r="C5" s="159"/>
      <c r="D5" s="160">
        <v>26870</v>
      </c>
      <c r="E5" s="161"/>
      <c r="F5" s="162">
        <v>54227</v>
      </c>
      <c r="G5" s="163"/>
      <c r="H5" s="164"/>
    </row>
    <row r="6" spans="1:8">
      <c r="A6" s="165"/>
      <c r="B6" s="166"/>
      <c r="C6" s="167"/>
      <c r="D6" s="168">
        <v>18464</v>
      </c>
      <c r="E6" s="169"/>
      <c r="F6" s="170">
        <v>29694</v>
      </c>
      <c r="G6" s="171"/>
      <c r="H6" s="172"/>
    </row>
    <row r="7" spans="1:8">
      <c r="A7" s="153" t="s">
        <v>556</v>
      </c>
      <c r="B7" s="158"/>
      <c r="C7" s="159"/>
      <c r="D7" s="160">
        <v>83419</v>
      </c>
      <c r="E7" s="161"/>
      <c r="F7" s="162">
        <v>57295</v>
      </c>
      <c r="G7" s="163"/>
      <c r="H7" s="164"/>
    </row>
    <row r="8" spans="1:8">
      <c r="A8" s="165"/>
      <c r="B8" s="166"/>
      <c r="C8" s="167"/>
      <c r="D8" s="168">
        <v>73005</v>
      </c>
      <c r="E8" s="169"/>
      <c r="F8" s="170">
        <v>32771</v>
      </c>
      <c r="G8" s="171"/>
      <c r="H8" s="172"/>
    </row>
    <row r="9" spans="1:8">
      <c r="A9" s="153" t="s">
        <v>557</v>
      </c>
      <c r="B9" s="158"/>
      <c r="C9" s="159"/>
      <c r="D9" s="160">
        <v>111105</v>
      </c>
      <c r="E9" s="161"/>
      <c r="F9" s="162">
        <v>54110</v>
      </c>
      <c r="G9" s="163"/>
      <c r="H9" s="164"/>
    </row>
    <row r="10" spans="1:8">
      <c r="A10" s="165"/>
      <c r="B10" s="166"/>
      <c r="C10" s="167"/>
      <c r="D10" s="168">
        <v>94167</v>
      </c>
      <c r="E10" s="169"/>
      <c r="F10" s="170">
        <v>30620</v>
      </c>
      <c r="G10" s="171"/>
      <c r="H10" s="172"/>
    </row>
    <row r="11" spans="1:8">
      <c r="A11" s="153" t="s">
        <v>558</v>
      </c>
      <c r="B11" s="158"/>
      <c r="C11" s="159"/>
      <c r="D11" s="160">
        <v>106629</v>
      </c>
      <c r="E11" s="161"/>
      <c r="F11" s="162">
        <v>54684</v>
      </c>
      <c r="G11" s="163"/>
      <c r="H11" s="164"/>
    </row>
    <row r="12" spans="1:8">
      <c r="A12" s="165"/>
      <c r="B12" s="166"/>
      <c r="C12" s="173"/>
      <c r="D12" s="168">
        <v>91789</v>
      </c>
      <c r="E12" s="169"/>
      <c r="F12" s="170">
        <v>32829</v>
      </c>
      <c r="G12" s="171"/>
      <c r="H12" s="172"/>
    </row>
    <row r="13" spans="1:8">
      <c r="A13" s="153"/>
      <c r="B13" s="158"/>
      <c r="C13" s="174"/>
      <c r="D13" s="175">
        <v>80765</v>
      </c>
      <c r="E13" s="176"/>
      <c r="F13" s="177">
        <v>55652</v>
      </c>
      <c r="G13" s="178"/>
      <c r="H13" s="164"/>
    </row>
    <row r="14" spans="1:8">
      <c r="A14" s="165"/>
      <c r="B14" s="166"/>
      <c r="C14" s="167"/>
      <c r="D14" s="168">
        <v>59802</v>
      </c>
      <c r="E14" s="169"/>
      <c r="F14" s="170">
        <v>31048</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3.35</v>
      </c>
      <c r="C19" s="179">
        <f>ROUND(VALUE(SUBSTITUTE(実質収支比率等に係る経年分析!G$48,"▲","-")),2)</f>
        <v>4.8600000000000003</v>
      </c>
      <c r="D19" s="179">
        <f>ROUND(VALUE(SUBSTITUTE(実質収支比率等に係る経年分析!H$48,"▲","-")),2)</f>
        <v>2.35</v>
      </c>
      <c r="E19" s="179">
        <f>ROUND(VALUE(SUBSTITUTE(実質収支比率等に係る経年分析!I$48,"▲","-")),2)</f>
        <v>2.42</v>
      </c>
      <c r="F19" s="179">
        <f>ROUND(VALUE(SUBSTITUTE(実質収支比率等に係る経年分析!J$48,"▲","-")),2)</f>
        <v>6.52</v>
      </c>
    </row>
    <row r="20" spans="1:11">
      <c r="A20" s="179" t="s">
        <v>55</v>
      </c>
      <c r="B20" s="179">
        <f>ROUND(VALUE(SUBSTITUTE(実質収支比率等に係る経年分析!F$47,"▲","-")),2)</f>
        <v>17.87</v>
      </c>
      <c r="C20" s="179">
        <f>ROUND(VALUE(SUBSTITUTE(実質収支比率等に係る経年分析!G$47,"▲","-")),2)</f>
        <v>23.92</v>
      </c>
      <c r="D20" s="179">
        <f>ROUND(VALUE(SUBSTITUTE(実質収支比率等に係る経年分析!H$47,"▲","-")),2)</f>
        <v>24.3</v>
      </c>
      <c r="E20" s="179">
        <f>ROUND(VALUE(SUBSTITUTE(実質収支比率等に係る経年分析!I$47,"▲","-")),2)</f>
        <v>20.77</v>
      </c>
      <c r="F20" s="179">
        <f>ROUND(VALUE(SUBSTITUTE(実質収支比率等に係る経年分析!J$47,"▲","-")),2)</f>
        <v>23.39</v>
      </c>
    </row>
    <row r="21" spans="1:11">
      <c r="A21" s="179" t="s">
        <v>56</v>
      </c>
      <c r="B21" s="179">
        <f>IF(ISNUMBER(VALUE(SUBSTITUTE(実質収支比率等に係る経年分析!F$49,"▲","-"))),ROUND(VALUE(SUBSTITUTE(実質収支比率等に係る経年分析!F$49,"▲","-")),2),NA())</f>
        <v>5.08</v>
      </c>
      <c r="C21" s="179">
        <f>IF(ISNUMBER(VALUE(SUBSTITUTE(実質収支比率等に係る経年分析!G$49,"▲","-"))),ROUND(VALUE(SUBSTITUTE(実質収支比率等に係る経年分析!G$49,"▲","-")),2),NA())</f>
        <v>7.55</v>
      </c>
      <c r="D21" s="179">
        <f>IF(ISNUMBER(VALUE(SUBSTITUTE(実質収支比率等に係る経年分析!H$49,"▲","-"))),ROUND(VALUE(SUBSTITUTE(実質収支比率等に係る経年分析!H$49,"▲","-")),2),NA())</f>
        <v>0.12</v>
      </c>
      <c r="E21" s="179">
        <f>IF(ISNUMBER(VALUE(SUBSTITUTE(実質収支比率等に係る経年分析!I$49,"▲","-"))),ROUND(VALUE(SUBSTITUTE(実質収支比率等に係る経年分析!I$49,"▲","-")),2),NA())</f>
        <v>-3.61</v>
      </c>
      <c r="F21" s="179">
        <f>IF(ISNUMBER(VALUE(SUBSTITUTE(実質収支比率等に係る経年分析!J$49,"▲","-"))),ROUND(VALUE(SUBSTITUTE(実質収支比率等に係る経年分析!J$49,"▲","-")),2),NA())</f>
        <v>7.01</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0.09</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0.1</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0.19</v>
      </c>
    </row>
    <row r="30" spans="1:11">
      <c r="A30" s="180" t="str">
        <f>IF(連結実質赤字比率に係る赤字・黒字の構成分析!C$40="",NA(),連結実質赤字比率に係る赤字・黒字の構成分析!C$40)</f>
        <v>病院事業会計</v>
      </c>
      <c r="B30" s="180">
        <f>IF(ROUND(VALUE(SUBSTITUTE(連結実質赤字比率に係る赤字・黒字の構成分析!F$40,"▲", "-")), 2) &lt; 0, ABS(ROUND(VALUE(SUBSTITUTE(連結実質赤字比率に係る赤字・黒字の構成分析!F$40,"▲", "-")), 2)), NA())</f>
        <v>1.01</v>
      </c>
      <c r="C30" s="180" t="e">
        <f>IF(ROUND(VALUE(SUBSTITUTE(連結実質赤字比率に係る赤字・黒字の構成分析!F$40,"▲", "-")), 2) &gt;= 0, ABS(ROUND(VALUE(SUBSTITUTE(連結実質赤字比率に係る赤字・黒字の構成分析!F$40,"▲", "-")), 2)), NA())</f>
        <v>#N/A</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1.26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0.22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1.04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0.63</v>
      </c>
    </row>
    <row r="31" spans="1:11">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2.0499999999999998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0.94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1.63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0.97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0.66</v>
      </c>
    </row>
    <row r="32" spans="1:11">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1.06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0.95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1.38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1.3</v>
      </c>
    </row>
    <row r="33" spans="1:16">
      <c r="A33" s="180" t="str">
        <f>IF(連結実質赤字比率に係る赤字・黒字の構成分析!C$37="",NA(),連結実質赤字比率に係る赤字・黒字の構成分析!C$37)</f>
        <v>工業用水道事業会計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2.75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2.4500000000000002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2.93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3.51</v>
      </c>
    </row>
    <row r="34" spans="1:16">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3.34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4.8600000000000003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2.34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2.42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6.51</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9.26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10.54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9.43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9.6199999999999992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8.69</v>
      </c>
    </row>
    <row r="36" spans="1:16">
      <c r="A36" s="180" t="str">
        <f>IF(連結実質赤字比率に係る赤字・黒字の構成分析!C$34="",NA(),連結実質赤字比率に係る赤字・黒字の構成分析!C$34)</f>
        <v>小型自動車競走事業特別会計</v>
      </c>
      <c r="B36" s="180">
        <f>IF(ROUND(VALUE(SUBSTITUTE(連結実質赤字比率に係る赤字・黒字の構成分析!F$34,"▲", "-")), 2) &lt; 0, ABS(ROUND(VALUE(SUBSTITUTE(連結実質赤字比率に係る赤字・黒字の構成分析!F$34,"▲", "-")), 2)), NA())</f>
        <v>4.6100000000000003</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5.84</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6.28</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7.33</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7.18</v>
      </c>
      <c r="K36" s="180" t="e">
        <f>IF(ROUND(VALUE(SUBSTITUTE(連結実質赤字比率に係る赤字・黒字の構成分析!J$34,"▲", "-")), 2) &gt;= 0, ABS(ROUND(VALUE(SUBSTITUTE(連結実質赤字比率に係る赤字・黒字の構成分析!J$34,"▲", "-")), 2)), NA())</f>
        <v>#N/A</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3243</v>
      </c>
      <c r="E42" s="181"/>
      <c r="F42" s="181"/>
      <c r="G42" s="181">
        <f>'実質公債費比率（分子）の構造'!L$52</f>
        <v>3105</v>
      </c>
      <c r="H42" s="181"/>
      <c r="I42" s="181"/>
      <c r="J42" s="181">
        <f>'実質公債費比率（分子）の構造'!M$52</f>
        <v>3161</v>
      </c>
      <c r="K42" s="181"/>
      <c r="L42" s="181"/>
      <c r="M42" s="181">
        <f>'実質公債費比率（分子）の構造'!N$52</f>
        <v>3142</v>
      </c>
      <c r="N42" s="181"/>
      <c r="O42" s="181"/>
      <c r="P42" s="181">
        <f>'実質公債費比率（分子）の構造'!O$52</f>
        <v>3151</v>
      </c>
    </row>
    <row r="43" spans="1:16">
      <c r="A43" s="181" t="s">
        <v>64</v>
      </c>
      <c r="B43" s="181">
        <f>'実質公債費比率（分子）の構造'!K$51</f>
        <v>0</v>
      </c>
      <c r="C43" s="181"/>
      <c r="D43" s="181"/>
      <c r="E43" s="181">
        <f>'実質公債費比率（分子）の構造'!L$51</f>
        <v>2</v>
      </c>
      <c r="F43" s="181"/>
      <c r="G43" s="181"/>
      <c r="H43" s="181">
        <f>'実質公債費比率（分子）の構造'!M$51</f>
        <v>0</v>
      </c>
      <c r="I43" s="181"/>
      <c r="J43" s="181"/>
      <c r="K43" s="181">
        <f>'実質公債費比率（分子）の構造'!N$51</f>
        <v>0</v>
      </c>
      <c r="L43" s="181"/>
      <c r="M43" s="181"/>
      <c r="N43" s="181">
        <f>'実質公債費比率（分子）の構造'!O$51</f>
        <v>1</v>
      </c>
      <c r="O43" s="181"/>
      <c r="P43" s="181"/>
    </row>
    <row r="44" spans="1:16">
      <c r="A44" s="181" t="s">
        <v>65</v>
      </c>
      <c r="B44" s="181">
        <f>'実質公債費比率（分子）の構造'!K$50</f>
        <v>199</v>
      </c>
      <c r="C44" s="181"/>
      <c r="D44" s="181"/>
      <c r="E44" s="181">
        <f>'実質公債費比率（分子）の構造'!L$50</f>
        <v>182</v>
      </c>
      <c r="F44" s="181"/>
      <c r="G44" s="181"/>
      <c r="H44" s="181">
        <f>'実質公債費比率（分子）の構造'!M$50</f>
        <v>161</v>
      </c>
      <c r="I44" s="181"/>
      <c r="J44" s="181"/>
      <c r="K44" s="181">
        <f>'実質公債費比率（分子）の構造'!N$50</f>
        <v>165</v>
      </c>
      <c r="L44" s="181"/>
      <c r="M44" s="181"/>
      <c r="N44" s="181">
        <f>'実質公債費比率（分子）の構造'!O$50</f>
        <v>159</v>
      </c>
      <c r="O44" s="181"/>
      <c r="P44" s="181"/>
    </row>
    <row r="45" spans="1:16">
      <c r="A45" s="181" t="s">
        <v>66</v>
      </c>
      <c r="B45" s="181">
        <f>'実質公債費比率（分子）の構造'!K$49</f>
        <v>2</v>
      </c>
      <c r="C45" s="181"/>
      <c r="D45" s="181"/>
      <c r="E45" s="181">
        <f>'実質公債費比率（分子）の構造'!L$49</f>
        <v>6</v>
      </c>
      <c r="F45" s="181"/>
      <c r="G45" s="181"/>
      <c r="H45" s="181">
        <f>'実質公債費比率（分子）の構造'!M$49</f>
        <v>46</v>
      </c>
      <c r="I45" s="181"/>
      <c r="J45" s="181"/>
      <c r="K45" s="181">
        <f>'実質公債費比率（分子）の構造'!N$49</f>
        <v>43</v>
      </c>
      <c r="L45" s="181"/>
      <c r="M45" s="181"/>
      <c r="N45" s="181">
        <f>'実質公債費比率（分子）の構造'!O$49</f>
        <v>43</v>
      </c>
      <c r="O45" s="181"/>
      <c r="P45" s="181"/>
    </row>
    <row r="46" spans="1:16">
      <c r="A46" s="181" t="s">
        <v>67</v>
      </c>
      <c r="B46" s="181">
        <f>'実質公債費比率（分子）の構造'!K$48</f>
        <v>1065</v>
      </c>
      <c r="C46" s="181"/>
      <c r="D46" s="181"/>
      <c r="E46" s="181">
        <f>'実質公債費比率（分子）の構造'!L$48</f>
        <v>1127</v>
      </c>
      <c r="F46" s="181"/>
      <c r="G46" s="181"/>
      <c r="H46" s="181">
        <f>'実質公債費比率（分子）の構造'!M$48</f>
        <v>1155</v>
      </c>
      <c r="I46" s="181"/>
      <c r="J46" s="181"/>
      <c r="K46" s="181">
        <f>'実質公債費比率（分子）の構造'!N$48</f>
        <v>1273</v>
      </c>
      <c r="L46" s="181"/>
      <c r="M46" s="181"/>
      <c r="N46" s="181">
        <f>'実質公債費比率（分子）の構造'!O$48</f>
        <v>1298</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3424</v>
      </c>
      <c r="C49" s="181"/>
      <c r="D49" s="181"/>
      <c r="E49" s="181">
        <f>'実質公債費比率（分子）の構造'!L$45</f>
        <v>3241</v>
      </c>
      <c r="F49" s="181"/>
      <c r="G49" s="181"/>
      <c r="H49" s="181">
        <f>'実質公債費比率（分子）の構造'!M$45</f>
        <v>3121</v>
      </c>
      <c r="I49" s="181"/>
      <c r="J49" s="181"/>
      <c r="K49" s="181">
        <f>'実質公債費比率（分子）の構造'!N$45</f>
        <v>2991</v>
      </c>
      <c r="L49" s="181"/>
      <c r="M49" s="181"/>
      <c r="N49" s="181">
        <f>'実質公債費比率（分子）の構造'!O$45</f>
        <v>2886</v>
      </c>
      <c r="O49" s="181"/>
      <c r="P49" s="181"/>
    </row>
    <row r="50" spans="1:16">
      <c r="A50" s="181" t="s">
        <v>71</v>
      </c>
      <c r="B50" s="181" t="e">
        <f>NA()</f>
        <v>#N/A</v>
      </c>
      <c r="C50" s="181">
        <f>IF(ISNUMBER('実質公債費比率（分子）の構造'!K$53),'実質公債費比率（分子）の構造'!K$53,NA())</f>
        <v>1447</v>
      </c>
      <c r="D50" s="181" t="e">
        <f>NA()</f>
        <v>#N/A</v>
      </c>
      <c r="E50" s="181" t="e">
        <f>NA()</f>
        <v>#N/A</v>
      </c>
      <c r="F50" s="181">
        <f>IF(ISNUMBER('実質公債費比率（分子）の構造'!L$53),'実質公債費比率（分子）の構造'!L$53,NA())</f>
        <v>1453</v>
      </c>
      <c r="G50" s="181" t="e">
        <f>NA()</f>
        <v>#N/A</v>
      </c>
      <c r="H50" s="181" t="e">
        <f>NA()</f>
        <v>#N/A</v>
      </c>
      <c r="I50" s="181">
        <f>IF(ISNUMBER('実質公債費比率（分子）の構造'!M$53),'実質公債費比率（分子）の構造'!M$53,NA())</f>
        <v>1322</v>
      </c>
      <c r="J50" s="181" t="e">
        <f>NA()</f>
        <v>#N/A</v>
      </c>
      <c r="K50" s="181" t="e">
        <f>NA()</f>
        <v>#N/A</v>
      </c>
      <c r="L50" s="181">
        <f>IF(ISNUMBER('実質公債費比率（分子）の構造'!N$53),'実質公債費比率（分子）の構造'!N$53,NA())</f>
        <v>1330</v>
      </c>
      <c r="M50" s="181" t="e">
        <f>NA()</f>
        <v>#N/A</v>
      </c>
      <c r="N50" s="181" t="e">
        <f>NA()</f>
        <v>#N/A</v>
      </c>
      <c r="O50" s="181">
        <f>IF(ISNUMBER('実質公債費比率（分子）の構造'!O$53),'実質公債費比率（分子）の構造'!O$53,NA())</f>
        <v>1236</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31641</v>
      </c>
      <c r="E56" s="180"/>
      <c r="F56" s="180"/>
      <c r="G56" s="180">
        <f>'将来負担比率（分子）の構造'!J$52</f>
        <v>31612</v>
      </c>
      <c r="H56" s="180"/>
      <c r="I56" s="180"/>
      <c r="J56" s="180">
        <f>'将来負担比率（分子）の構造'!K$52</f>
        <v>32065</v>
      </c>
      <c r="K56" s="180"/>
      <c r="L56" s="180"/>
      <c r="M56" s="180">
        <f>'将来負担比率（分子）の構造'!L$52</f>
        <v>33090</v>
      </c>
      <c r="N56" s="180"/>
      <c r="O56" s="180"/>
      <c r="P56" s="180">
        <f>'将来負担比率（分子）の構造'!M$52</f>
        <v>33979</v>
      </c>
    </row>
    <row r="57" spans="1:16">
      <c r="A57" s="180" t="s">
        <v>42</v>
      </c>
      <c r="B57" s="180"/>
      <c r="C57" s="180"/>
      <c r="D57" s="180">
        <f>'将来負担比率（分子）の構造'!I$51</f>
        <v>8133</v>
      </c>
      <c r="E57" s="180"/>
      <c r="F57" s="180"/>
      <c r="G57" s="180">
        <f>'将来負担比率（分子）の構造'!J$51</f>
        <v>7709</v>
      </c>
      <c r="H57" s="180"/>
      <c r="I57" s="180"/>
      <c r="J57" s="180">
        <f>'将来負担比率（分子）の構造'!K$51</f>
        <v>7028</v>
      </c>
      <c r="K57" s="180"/>
      <c r="L57" s="180"/>
      <c r="M57" s="180">
        <f>'将来負担比率（分子）の構造'!L$51</f>
        <v>6445</v>
      </c>
      <c r="N57" s="180"/>
      <c r="O57" s="180"/>
      <c r="P57" s="180">
        <f>'将来負担比率（分子）の構造'!M$51</f>
        <v>6100</v>
      </c>
    </row>
    <row r="58" spans="1:16">
      <c r="A58" s="180" t="s">
        <v>41</v>
      </c>
      <c r="B58" s="180"/>
      <c r="C58" s="180"/>
      <c r="D58" s="180">
        <f>'将来負担比率（分子）の構造'!I$50</f>
        <v>6161</v>
      </c>
      <c r="E58" s="180"/>
      <c r="F58" s="180"/>
      <c r="G58" s="180">
        <f>'将来負担比率（分子）の構造'!J$50</f>
        <v>7240</v>
      </c>
      <c r="H58" s="180"/>
      <c r="I58" s="180"/>
      <c r="J58" s="180">
        <f>'将来負担比率（分子）の構造'!K$50</f>
        <v>9007</v>
      </c>
      <c r="K58" s="180"/>
      <c r="L58" s="180"/>
      <c r="M58" s="180">
        <f>'将来負担比率（分子）の構造'!L$50</f>
        <v>8336</v>
      </c>
      <c r="N58" s="180"/>
      <c r="O58" s="180"/>
      <c r="P58" s="180">
        <f>'将来負担比率（分子）の構造'!M$50</f>
        <v>8991</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598</v>
      </c>
      <c r="C61" s="180"/>
      <c r="D61" s="180"/>
      <c r="E61" s="180">
        <f>'将来負担比率（分子）の構造'!J$46</f>
        <v>321</v>
      </c>
      <c r="F61" s="180"/>
      <c r="G61" s="180"/>
      <c r="H61" s="180">
        <f>'将来負担比率（分子）の構造'!K$46</f>
        <v>305</v>
      </c>
      <c r="I61" s="180"/>
      <c r="J61" s="180"/>
      <c r="K61" s="180">
        <f>'将来負担比率（分子）の構造'!L$46</f>
        <v>265</v>
      </c>
      <c r="L61" s="180"/>
      <c r="M61" s="180"/>
      <c r="N61" s="180">
        <f>'将来負担比率（分子）の構造'!M$46</f>
        <v>84</v>
      </c>
      <c r="O61" s="180"/>
      <c r="P61" s="180"/>
    </row>
    <row r="62" spans="1:16">
      <c r="A62" s="180" t="s">
        <v>35</v>
      </c>
      <c r="B62" s="180">
        <f>'将来負担比率（分子）の構造'!I$45</f>
        <v>4764</v>
      </c>
      <c r="C62" s="180"/>
      <c r="D62" s="180"/>
      <c r="E62" s="180">
        <f>'将来負担比率（分子）の構造'!J$45</f>
        <v>4589</v>
      </c>
      <c r="F62" s="180"/>
      <c r="G62" s="180"/>
      <c r="H62" s="180">
        <f>'将来負担比率（分子）の構造'!K$45</f>
        <v>4508</v>
      </c>
      <c r="I62" s="180"/>
      <c r="J62" s="180"/>
      <c r="K62" s="180">
        <f>'将来負担比率（分子）の構造'!L$45</f>
        <v>4266</v>
      </c>
      <c r="L62" s="180"/>
      <c r="M62" s="180"/>
      <c r="N62" s="180">
        <f>'将来負担比率（分子）の構造'!M$45</f>
        <v>4215</v>
      </c>
      <c r="O62" s="180"/>
      <c r="P62" s="180"/>
    </row>
    <row r="63" spans="1:16">
      <c r="A63" s="180" t="s">
        <v>34</v>
      </c>
      <c r="B63" s="180">
        <f>'将来負担比率（分子）の構造'!I$44</f>
        <v>300</v>
      </c>
      <c r="C63" s="180"/>
      <c r="D63" s="180"/>
      <c r="E63" s="180">
        <f>'将来負担比率（分子）の構造'!J$44</f>
        <v>293</v>
      </c>
      <c r="F63" s="180"/>
      <c r="G63" s="180"/>
      <c r="H63" s="180">
        <f>'将来負担比率（分子）の構造'!K$44</f>
        <v>250</v>
      </c>
      <c r="I63" s="180"/>
      <c r="J63" s="180"/>
      <c r="K63" s="180">
        <f>'将来負担比率（分子）の構造'!L$44</f>
        <v>208</v>
      </c>
      <c r="L63" s="180"/>
      <c r="M63" s="180"/>
      <c r="N63" s="180">
        <f>'将来負担比率（分子）の構造'!M$44</f>
        <v>138</v>
      </c>
      <c r="O63" s="180"/>
      <c r="P63" s="180"/>
    </row>
    <row r="64" spans="1:16">
      <c r="A64" s="180" t="s">
        <v>33</v>
      </c>
      <c r="B64" s="180">
        <f>'将来負担比率（分子）の構造'!I$43</f>
        <v>18499</v>
      </c>
      <c r="C64" s="180"/>
      <c r="D64" s="180"/>
      <c r="E64" s="180">
        <f>'将来負担比率（分子）の構造'!J$43</f>
        <v>19635</v>
      </c>
      <c r="F64" s="180"/>
      <c r="G64" s="180"/>
      <c r="H64" s="180">
        <f>'将来負担比率（分子）の構造'!K$43</f>
        <v>18381</v>
      </c>
      <c r="I64" s="180"/>
      <c r="J64" s="180"/>
      <c r="K64" s="180">
        <f>'将来負担比率（分子）の構造'!L$43</f>
        <v>17658</v>
      </c>
      <c r="L64" s="180"/>
      <c r="M64" s="180"/>
      <c r="N64" s="180">
        <f>'将来負担比率（分子）の構造'!M$43</f>
        <v>16434</v>
      </c>
      <c r="O64" s="180"/>
      <c r="P64" s="180"/>
    </row>
    <row r="65" spans="1:16">
      <c r="A65" s="180" t="s">
        <v>32</v>
      </c>
      <c r="B65" s="180">
        <f>'将来負担比率（分子）の構造'!I$42</f>
        <v>914</v>
      </c>
      <c r="C65" s="180"/>
      <c r="D65" s="180"/>
      <c r="E65" s="180">
        <f>'将来負担比率（分子）の構造'!J$42</f>
        <v>737</v>
      </c>
      <c r="F65" s="180"/>
      <c r="G65" s="180"/>
      <c r="H65" s="180">
        <f>'将来負担比率（分子）の構造'!K$42</f>
        <v>581</v>
      </c>
      <c r="I65" s="180"/>
      <c r="J65" s="180"/>
      <c r="K65" s="180">
        <f>'将来負担比率（分子）の構造'!L$42</f>
        <v>429</v>
      </c>
      <c r="L65" s="180"/>
      <c r="M65" s="180"/>
      <c r="N65" s="180">
        <f>'将来負担比率（分子）の構造'!M$42</f>
        <v>281</v>
      </c>
      <c r="O65" s="180"/>
      <c r="P65" s="180"/>
    </row>
    <row r="66" spans="1:16">
      <c r="A66" s="180" t="s">
        <v>31</v>
      </c>
      <c r="B66" s="180">
        <f>'将来負担比率（分子）の構造'!I$41</f>
        <v>29734</v>
      </c>
      <c r="C66" s="180"/>
      <c r="D66" s="180"/>
      <c r="E66" s="180">
        <f>'将来負担比率（分子）の構造'!J$41</f>
        <v>29129</v>
      </c>
      <c r="F66" s="180"/>
      <c r="G66" s="180"/>
      <c r="H66" s="180">
        <f>'将来負担比率（分子）の構造'!K$41</f>
        <v>31850</v>
      </c>
      <c r="I66" s="180"/>
      <c r="J66" s="180"/>
      <c r="K66" s="180">
        <f>'将来負担比率（分子）の構造'!L$41</f>
        <v>35445</v>
      </c>
      <c r="L66" s="180"/>
      <c r="M66" s="180"/>
      <c r="N66" s="180">
        <f>'将来負担比率（分子）の構造'!M$41</f>
        <v>38928</v>
      </c>
      <c r="O66" s="180"/>
      <c r="P66" s="180"/>
    </row>
    <row r="67" spans="1:16">
      <c r="A67" s="180" t="s">
        <v>75</v>
      </c>
      <c r="B67" s="180" t="e">
        <f>NA()</f>
        <v>#N/A</v>
      </c>
      <c r="C67" s="180">
        <f>IF(ISNUMBER('将来負担比率（分子）の構造'!I$53), IF('将来負担比率（分子）の構造'!I$53 &lt; 0, 0, '将来負担比率（分子）の構造'!I$53), NA())</f>
        <v>8874</v>
      </c>
      <c r="D67" s="180" t="e">
        <f>NA()</f>
        <v>#N/A</v>
      </c>
      <c r="E67" s="180" t="e">
        <f>NA()</f>
        <v>#N/A</v>
      </c>
      <c r="F67" s="180">
        <f>IF(ISNUMBER('将来負担比率（分子）の構造'!J$53), IF('将来負担比率（分子）の構造'!J$53 &lt; 0, 0, '将来負担比率（分子）の構造'!J$53), NA())</f>
        <v>8144</v>
      </c>
      <c r="G67" s="180" t="e">
        <f>NA()</f>
        <v>#N/A</v>
      </c>
      <c r="H67" s="180" t="e">
        <f>NA()</f>
        <v>#N/A</v>
      </c>
      <c r="I67" s="180">
        <f>IF(ISNUMBER('将来負担比率（分子）の構造'!K$53), IF('将来負担比率（分子）の構造'!K$53 &lt; 0, 0, '将来負担比率（分子）の構造'!K$53), NA())</f>
        <v>7774</v>
      </c>
      <c r="J67" s="180" t="e">
        <f>NA()</f>
        <v>#N/A</v>
      </c>
      <c r="K67" s="180" t="e">
        <f>NA()</f>
        <v>#N/A</v>
      </c>
      <c r="L67" s="180">
        <f>IF(ISNUMBER('将来負担比率（分子）の構造'!L$53), IF('将来負担比率（分子）の構造'!L$53 &lt; 0, 0, '将来負担比率（分子）の構造'!L$53), NA())</f>
        <v>10400</v>
      </c>
      <c r="M67" s="180" t="e">
        <f>NA()</f>
        <v>#N/A</v>
      </c>
      <c r="N67" s="180" t="e">
        <f>NA()</f>
        <v>#N/A</v>
      </c>
      <c r="O67" s="180">
        <f>IF(ISNUMBER('将来負担比率（分子）の構造'!M$53), IF('将来負担比率（分子）の構造'!M$53 &lt; 0, 0, '将来負担比率（分子）の構造'!M$53), NA())</f>
        <v>11009</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4207</v>
      </c>
      <c r="C72" s="184">
        <f>基金残高に係る経年分析!G55</f>
        <v>3576</v>
      </c>
      <c r="D72" s="184">
        <f>基金残高に係る経年分析!H55</f>
        <v>4079</v>
      </c>
    </row>
    <row r="73" spans="1:16">
      <c r="A73" s="183" t="s">
        <v>78</v>
      </c>
      <c r="B73" s="184">
        <f>基金残高に係る経年分析!F56</f>
        <v>577</v>
      </c>
      <c r="C73" s="184">
        <f>基金残高に係る経年分析!G56</f>
        <v>567</v>
      </c>
      <c r="D73" s="184">
        <f>基金残高に係る経年分析!H56</f>
        <v>567</v>
      </c>
    </row>
    <row r="74" spans="1:16">
      <c r="A74" s="183" t="s">
        <v>79</v>
      </c>
      <c r="B74" s="184">
        <f>基金残高に係る経年分析!F57</f>
        <v>3884</v>
      </c>
      <c r="C74" s="184">
        <f>基金残高に係る経年分析!G57</f>
        <v>3456</v>
      </c>
      <c r="D74" s="184">
        <f>基金残高に係る経年分析!H57</f>
        <v>3428</v>
      </c>
    </row>
  </sheetData>
  <sheetProtection algorithmName="SHA-512" hashValue="ZxHwwX2Ze6l+lxcerNUssJ/mYaDYfi+IA8HEOXB7l9y155YNepU1bgldfQpuUHGi/LLPvrnohvveqQctpeUCWg==" saltValue="j8TfZ6FBvhcRP0s7eE1h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224</v>
      </c>
      <c r="C5" s="761"/>
      <c r="D5" s="761"/>
      <c r="E5" s="761"/>
      <c r="F5" s="761"/>
      <c r="G5" s="761"/>
      <c r="H5" s="761"/>
      <c r="I5" s="761"/>
      <c r="J5" s="761"/>
      <c r="K5" s="761"/>
      <c r="L5" s="761"/>
      <c r="M5" s="761"/>
      <c r="N5" s="761"/>
      <c r="O5" s="761"/>
      <c r="P5" s="761"/>
      <c r="Q5" s="762"/>
      <c r="R5" s="726">
        <v>10528795</v>
      </c>
      <c r="S5" s="727"/>
      <c r="T5" s="727"/>
      <c r="U5" s="727"/>
      <c r="V5" s="727"/>
      <c r="W5" s="727"/>
      <c r="X5" s="727"/>
      <c r="Y5" s="773"/>
      <c r="Z5" s="791">
        <v>32.5</v>
      </c>
      <c r="AA5" s="791"/>
      <c r="AB5" s="791"/>
      <c r="AC5" s="791"/>
      <c r="AD5" s="792">
        <v>9988296</v>
      </c>
      <c r="AE5" s="792"/>
      <c r="AF5" s="792"/>
      <c r="AG5" s="792"/>
      <c r="AH5" s="792"/>
      <c r="AI5" s="792"/>
      <c r="AJ5" s="792"/>
      <c r="AK5" s="792"/>
      <c r="AL5" s="774">
        <v>59</v>
      </c>
      <c r="AM5" s="743"/>
      <c r="AN5" s="743"/>
      <c r="AO5" s="775"/>
      <c r="AP5" s="760" t="s">
        <v>225</v>
      </c>
      <c r="AQ5" s="761"/>
      <c r="AR5" s="761"/>
      <c r="AS5" s="761"/>
      <c r="AT5" s="761"/>
      <c r="AU5" s="761"/>
      <c r="AV5" s="761"/>
      <c r="AW5" s="761"/>
      <c r="AX5" s="761"/>
      <c r="AY5" s="761"/>
      <c r="AZ5" s="761"/>
      <c r="BA5" s="761"/>
      <c r="BB5" s="761"/>
      <c r="BC5" s="761"/>
      <c r="BD5" s="761"/>
      <c r="BE5" s="761"/>
      <c r="BF5" s="762"/>
      <c r="BG5" s="661">
        <v>9980858</v>
      </c>
      <c r="BH5" s="664"/>
      <c r="BI5" s="664"/>
      <c r="BJ5" s="664"/>
      <c r="BK5" s="664"/>
      <c r="BL5" s="664"/>
      <c r="BM5" s="664"/>
      <c r="BN5" s="665"/>
      <c r="BO5" s="723">
        <v>94.8</v>
      </c>
      <c r="BP5" s="723"/>
      <c r="BQ5" s="723"/>
      <c r="BR5" s="723"/>
      <c r="BS5" s="724">
        <v>223168</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c r="B6" s="658" t="s">
        <v>229</v>
      </c>
      <c r="C6" s="659"/>
      <c r="D6" s="659"/>
      <c r="E6" s="659"/>
      <c r="F6" s="659"/>
      <c r="G6" s="659"/>
      <c r="H6" s="659"/>
      <c r="I6" s="659"/>
      <c r="J6" s="659"/>
      <c r="K6" s="659"/>
      <c r="L6" s="659"/>
      <c r="M6" s="659"/>
      <c r="N6" s="659"/>
      <c r="O6" s="659"/>
      <c r="P6" s="659"/>
      <c r="Q6" s="660"/>
      <c r="R6" s="661">
        <v>172980</v>
      </c>
      <c r="S6" s="664"/>
      <c r="T6" s="664"/>
      <c r="U6" s="664"/>
      <c r="V6" s="664"/>
      <c r="W6" s="664"/>
      <c r="X6" s="664"/>
      <c r="Y6" s="665"/>
      <c r="Z6" s="723">
        <v>0.5</v>
      </c>
      <c r="AA6" s="723"/>
      <c r="AB6" s="723"/>
      <c r="AC6" s="723"/>
      <c r="AD6" s="724">
        <v>172980</v>
      </c>
      <c r="AE6" s="724"/>
      <c r="AF6" s="724"/>
      <c r="AG6" s="724"/>
      <c r="AH6" s="724"/>
      <c r="AI6" s="724"/>
      <c r="AJ6" s="724"/>
      <c r="AK6" s="724"/>
      <c r="AL6" s="666">
        <v>1</v>
      </c>
      <c r="AM6" s="667"/>
      <c r="AN6" s="667"/>
      <c r="AO6" s="725"/>
      <c r="AP6" s="658" t="s">
        <v>230</v>
      </c>
      <c r="AQ6" s="659"/>
      <c r="AR6" s="659"/>
      <c r="AS6" s="659"/>
      <c r="AT6" s="659"/>
      <c r="AU6" s="659"/>
      <c r="AV6" s="659"/>
      <c r="AW6" s="659"/>
      <c r="AX6" s="659"/>
      <c r="AY6" s="659"/>
      <c r="AZ6" s="659"/>
      <c r="BA6" s="659"/>
      <c r="BB6" s="659"/>
      <c r="BC6" s="659"/>
      <c r="BD6" s="659"/>
      <c r="BE6" s="659"/>
      <c r="BF6" s="660"/>
      <c r="BG6" s="661">
        <v>9980858</v>
      </c>
      <c r="BH6" s="664"/>
      <c r="BI6" s="664"/>
      <c r="BJ6" s="664"/>
      <c r="BK6" s="664"/>
      <c r="BL6" s="664"/>
      <c r="BM6" s="664"/>
      <c r="BN6" s="665"/>
      <c r="BO6" s="723">
        <v>94.8</v>
      </c>
      <c r="BP6" s="723"/>
      <c r="BQ6" s="723"/>
      <c r="BR6" s="723"/>
      <c r="BS6" s="724">
        <v>223168</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231265</v>
      </c>
      <c r="CS6" s="664"/>
      <c r="CT6" s="664"/>
      <c r="CU6" s="664"/>
      <c r="CV6" s="664"/>
      <c r="CW6" s="664"/>
      <c r="CX6" s="664"/>
      <c r="CY6" s="665"/>
      <c r="CZ6" s="774">
        <v>0.7</v>
      </c>
      <c r="DA6" s="743"/>
      <c r="DB6" s="743"/>
      <c r="DC6" s="777"/>
      <c r="DD6" s="669">
        <v>1890</v>
      </c>
      <c r="DE6" s="664"/>
      <c r="DF6" s="664"/>
      <c r="DG6" s="664"/>
      <c r="DH6" s="664"/>
      <c r="DI6" s="664"/>
      <c r="DJ6" s="664"/>
      <c r="DK6" s="664"/>
      <c r="DL6" s="664"/>
      <c r="DM6" s="664"/>
      <c r="DN6" s="664"/>
      <c r="DO6" s="664"/>
      <c r="DP6" s="665"/>
      <c r="DQ6" s="669">
        <v>230824</v>
      </c>
      <c r="DR6" s="664"/>
      <c r="DS6" s="664"/>
      <c r="DT6" s="664"/>
      <c r="DU6" s="664"/>
      <c r="DV6" s="664"/>
      <c r="DW6" s="664"/>
      <c r="DX6" s="664"/>
      <c r="DY6" s="664"/>
      <c r="DZ6" s="664"/>
      <c r="EA6" s="664"/>
      <c r="EB6" s="664"/>
      <c r="EC6" s="704"/>
    </row>
    <row r="7" spans="2:143" ht="11.25" customHeight="1">
      <c r="B7" s="658" t="s">
        <v>232</v>
      </c>
      <c r="C7" s="659"/>
      <c r="D7" s="659"/>
      <c r="E7" s="659"/>
      <c r="F7" s="659"/>
      <c r="G7" s="659"/>
      <c r="H7" s="659"/>
      <c r="I7" s="659"/>
      <c r="J7" s="659"/>
      <c r="K7" s="659"/>
      <c r="L7" s="659"/>
      <c r="M7" s="659"/>
      <c r="N7" s="659"/>
      <c r="O7" s="659"/>
      <c r="P7" s="659"/>
      <c r="Q7" s="660"/>
      <c r="R7" s="661">
        <v>19821</v>
      </c>
      <c r="S7" s="664"/>
      <c r="T7" s="664"/>
      <c r="U7" s="664"/>
      <c r="V7" s="664"/>
      <c r="W7" s="664"/>
      <c r="X7" s="664"/>
      <c r="Y7" s="665"/>
      <c r="Z7" s="723">
        <v>0.1</v>
      </c>
      <c r="AA7" s="723"/>
      <c r="AB7" s="723"/>
      <c r="AC7" s="723"/>
      <c r="AD7" s="724">
        <v>19821</v>
      </c>
      <c r="AE7" s="724"/>
      <c r="AF7" s="724"/>
      <c r="AG7" s="724"/>
      <c r="AH7" s="724"/>
      <c r="AI7" s="724"/>
      <c r="AJ7" s="724"/>
      <c r="AK7" s="724"/>
      <c r="AL7" s="666">
        <v>0.1</v>
      </c>
      <c r="AM7" s="667"/>
      <c r="AN7" s="667"/>
      <c r="AO7" s="725"/>
      <c r="AP7" s="658" t="s">
        <v>233</v>
      </c>
      <c r="AQ7" s="659"/>
      <c r="AR7" s="659"/>
      <c r="AS7" s="659"/>
      <c r="AT7" s="659"/>
      <c r="AU7" s="659"/>
      <c r="AV7" s="659"/>
      <c r="AW7" s="659"/>
      <c r="AX7" s="659"/>
      <c r="AY7" s="659"/>
      <c r="AZ7" s="659"/>
      <c r="BA7" s="659"/>
      <c r="BB7" s="659"/>
      <c r="BC7" s="659"/>
      <c r="BD7" s="659"/>
      <c r="BE7" s="659"/>
      <c r="BF7" s="660"/>
      <c r="BG7" s="661">
        <v>4196163</v>
      </c>
      <c r="BH7" s="664"/>
      <c r="BI7" s="664"/>
      <c r="BJ7" s="664"/>
      <c r="BK7" s="664"/>
      <c r="BL7" s="664"/>
      <c r="BM7" s="664"/>
      <c r="BN7" s="665"/>
      <c r="BO7" s="723">
        <v>39.9</v>
      </c>
      <c r="BP7" s="723"/>
      <c r="BQ7" s="723"/>
      <c r="BR7" s="723"/>
      <c r="BS7" s="724">
        <v>223168</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3128329</v>
      </c>
      <c r="CS7" s="664"/>
      <c r="CT7" s="664"/>
      <c r="CU7" s="664"/>
      <c r="CV7" s="664"/>
      <c r="CW7" s="664"/>
      <c r="CX7" s="664"/>
      <c r="CY7" s="665"/>
      <c r="CZ7" s="723">
        <v>10</v>
      </c>
      <c r="DA7" s="723"/>
      <c r="DB7" s="723"/>
      <c r="DC7" s="723"/>
      <c r="DD7" s="669">
        <v>135696</v>
      </c>
      <c r="DE7" s="664"/>
      <c r="DF7" s="664"/>
      <c r="DG7" s="664"/>
      <c r="DH7" s="664"/>
      <c r="DI7" s="664"/>
      <c r="DJ7" s="664"/>
      <c r="DK7" s="664"/>
      <c r="DL7" s="664"/>
      <c r="DM7" s="664"/>
      <c r="DN7" s="664"/>
      <c r="DO7" s="664"/>
      <c r="DP7" s="665"/>
      <c r="DQ7" s="669">
        <v>2683538</v>
      </c>
      <c r="DR7" s="664"/>
      <c r="DS7" s="664"/>
      <c r="DT7" s="664"/>
      <c r="DU7" s="664"/>
      <c r="DV7" s="664"/>
      <c r="DW7" s="664"/>
      <c r="DX7" s="664"/>
      <c r="DY7" s="664"/>
      <c r="DZ7" s="664"/>
      <c r="EA7" s="664"/>
      <c r="EB7" s="664"/>
      <c r="EC7" s="704"/>
    </row>
    <row r="8" spans="2:143" ht="11.25" customHeight="1">
      <c r="B8" s="658" t="s">
        <v>235</v>
      </c>
      <c r="C8" s="659"/>
      <c r="D8" s="659"/>
      <c r="E8" s="659"/>
      <c r="F8" s="659"/>
      <c r="G8" s="659"/>
      <c r="H8" s="659"/>
      <c r="I8" s="659"/>
      <c r="J8" s="659"/>
      <c r="K8" s="659"/>
      <c r="L8" s="659"/>
      <c r="M8" s="659"/>
      <c r="N8" s="659"/>
      <c r="O8" s="659"/>
      <c r="P8" s="659"/>
      <c r="Q8" s="660"/>
      <c r="R8" s="661">
        <v>28173</v>
      </c>
      <c r="S8" s="664"/>
      <c r="T8" s="664"/>
      <c r="U8" s="664"/>
      <c r="V8" s="664"/>
      <c r="W8" s="664"/>
      <c r="X8" s="664"/>
      <c r="Y8" s="665"/>
      <c r="Z8" s="723">
        <v>0.1</v>
      </c>
      <c r="AA8" s="723"/>
      <c r="AB8" s="723"/>
      <c r="AC8" s="723"/>
      <c r="AD8" s="724">
        <v>28173</v>
      </c>
      <c r="AE8" s="724"/>
      <c r="AF8" s="724"/>
      <c r="AG8" s="724"/>
      <c r="AH8" s="724"/>
      <c r="AI8" s="724"/>
      <c r="AJ8" s="724"/>
      <c r="AK8" s="724"/>
      <c r="AL8" s="666">
        <v>0.2</v>
      </c>
      <c r="AM8" s="667"/>
      <c r="AN8" s="667"/>
      <c r="AO8" s="725"/>
      <c r="AP8" s="658" t="s">
        <v>236</v>
      </c>
      <c r="AQ8" s="659"/>
      <c r="AR8" s="659"/>
      <c r="AS8" s="659"/>
      <c r="AT8" s="659"/>
      <c r="AU8" s="659"/>
      <c r="AV8" s="659"/>
      <c r="AW8" s="659"/>
      <c r="AX8" s="659"/>
      <c r="AY8" s="659"/>
      <c r="AZ8" s="659"/>
      <c r="BA8" s="659"/>
      <c r="BB8" s="659"/>
      <c r="BC8" s="659"/>
      <c r="BD8" s="659"/>
      <c r="BE8" s="659"/>
      <c r="BF8" s="660"/>
      <c r="BG8" s="661">
        <v>109693</v>
      </c>
      <c r="BH8" s="664"/>
      <c r="BI8" s="664"/>
      <c r="BJ8" s="664"/>
      <c r="BK8" s="664"/>
      <c r="BL8" s="664"/>
      <c r="BM8" s="664"/>
      <c r="BN8" s="665"/>
      <c r="BO8" s="723">
        <v>1</v>
      </c>
      <c r="BP8" s="723"/>
      <c r="BQ8" s="723"/>
      <c r="BR8" s="723"/>
      <c r="BS8" s="669" t="s">
        <v>237</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9750748</v>
      </c>
      <c r="CS8" s="664"/>
      <c r="CT8" s="664"/>
      <c r="CU8" s="664"/>
      <c r="CV8" s="664"/>
      <c r="CW8" s="664"/>
      <c r="CX8" s="664"/>
      <c r="CY8" s="665"/>
      <c r="CZ8" s="723">
        <v>31.2</v>
      </c>
      <c r="DA8" s="723"/>
      <c r="DB8" s="723"/>
      <c r="DC8" s="723"/>
      <c r="DD8" s="669">
        <v>196002</v>
      </c>
      <c r="DE8" s="664"/>
      <c r="DF8" s="664"/>
      <c r="DG8" s="664"/>
      <c r="DH8" s="664"/>
      <c r="DI8" s="664"/>
      <c r="DJ8" s="664"/>
      <c r="DK8" s="664"/>
      <c r="DL8" s="664"/>
      <c r="DM8" s="664"/>
      <c r="DN8" s="664"/>
      <c r="DO8" s="664"/>
      <c r="DP8" s="665"/>
      <c r="DQ8" s="669">
        <v>4735903</v>
      </c>
      <c r="DR8" s="664"/>
      <c r="DS8" s="664"/>
      <c r="DT8" s="664"/>
      <c r="DU8" s="664"/>
      <c r="DV8" s="664"/>
      <c r="DW8" s="664"/>
      <c r="DX8" s="664"/>
      <c r="DY8" s="664"/>
      <c r="DZ8" s="664"/>
      <c r="EA8" s="664"/>
      <c r="EB8" s="664"/>
      <c r="EC8" s="704"/>
    </row>
    <row r="9" spans="2:143" ht="11.25" customHeight="1">
      <c r="B9" s="658" t="s">
        <v>239</v>
      </c>
      <c r="C9" s="659"/>
      <c r="D9" s="659"/>
      <c r="E9" s="659"/>
      <c r="F9" s="659"/>
      <c r="G9" s="659"/>
      <c r="H9" s="659"/>
      <c r="I9" s="659"/>
      <c r="J9" s="659"/>
      <c r="K9" s="659"/>
      <c r="L9" s="659"/>
      <c r="M9" s="659"/>
      <c r="N9" s="659"/>
      <c r="O9" s="659"/>
      <c r="P9" s="659"/>
      <c r="Q9" s="660"/>
      <c r="R9" s="661">
        <v>25574</v>
      </c>
      <c r="S9" s="664"/>
      <c r="T9" s="664"/>
      <c r="U9" s="664"/>
      <c r="V9" s="664"/>
      <c r="W9" s="664"/>
      <c r="X9" s="664"/>
      <c r="Y9" s="665"/>
      <c r="Z9" s="723">
        <v>0.1</v>
      </c>
      <c r="AA9" s="723"/>
      <c r="AB9" s="723"/>
      <c r="AC9" s="723"/>
      <c r="AD9" s="724">
        <v>25574</v>
      </c>
      <c r="AE9" s="724"/>
      <c r="AF9" s="724"/>
      <c r="AG9" s="724"/>
      <c r="AH9" s="724"/>
      <c r="AI9" s="724"/>
      <c r="AJ9" s="724"/>
      <c r="AK9" s="724"/>
      <c r="AL9" s="666">
        <v>0.2</v>
      </c>
      <c r="AM9" s="667"/>
      <c r="AN9" s="667"/>
      <c r="AO9" s="725"/>
      <c r="AP9" s="658" t="s">
        <v>240</v>
      </c>
      <c r="AQ9" s="659"/>
      <c r="AR9" s="659"/>
      <c r="AS9" s="659"/>
      <c r="AT9" s="659"/>
      <c r="AU9" s="659"/>
      <c r="AV9" s="659"/>
      <c r="AW9" s="659"/>
      <c r="AX9" s="659"/>
      <c r="AY9" s="659"/>
      <c r="AZ9" s="659"/>
      <c r="BA9" s="659"/>
      <c r="BB9" s="659"/>
      <c r="BC9" s="659"/>
      <c r="BD9" s="659"/>
      <c r="BE9" s="659"/>
      <c r="BF9" s="660"/>
      <c r="BG9" s="661">
        <v>2776978</v>
      </c>
      <c r="BH9" s="664"/>
      <c r="BI9" s="664"/>
      <c r="BJ9" s="664"/>
      <c r="BK9" s="664"/>
      <c r="BL9" s="664"/>
      <c r="BM9" s="664"/>
      <c r="BN9" s="665"/>
      <c r="BO9" s="723">
        <v>26.4</v>
      </c>
      <c r="BP9" s="723"/>
      <c r="BQ9" s="723"/>
      <c r="BR9" s="723"/>
      <c r="BS9" s="669" t="s">
        <v>237</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2915917</v>
      </c>
      <c r="CS9" s="664"/>
      <c r="CT9" s="664"/>
      <c r="CU9" s="664"/>
      <c r="CV9" s="664"/>
      <c r="CW9" s="664"/>
      <c r="CX9" s="664"/>
      <c r="CY9" s="665"/>
      <c r="CZ9" s="723">
        <v>9.3000000000000007</v>
      </c>
      <c r="DA9" s="723"/>
      <c r="DB9" s="723"/>
      <c r="DC9" s="723"/>
      <c r="DD9" s="669">
        <v>969459</v>
      </c>
      <c r="DE9" s="664"/>
      <c r="DF9" s="664"/>
      <c r="DG9" s="664"/>
      <c r="DH9" s="664"/>
      <c r="DI9" s="664"/>
      <c r="DJ9" s="664"/>
      <c r="DK9" s="664"/>
      <c r="DL9" s="664"/>
      <c r="DM9" s="664"/>
      <c r="DN9" s="664"/>
      <c r="DO9" s="664"/>
      <c r="DP9" s="665"/>
      <c r="DQ9" s="669">
        <v>1840085</v>
      </c>
      <c r="DR9" s="664"/>
      <c r="DS9" s="664"/>
      <c r="DT9" s="664"/>
      <c r="DU9" s="664"/>
      <c r="DV9" s="664"/>
      <c r="DW9" s="664"/>
      <c r="DX9" s="664"/>
      <c r="DY9" s="664"/>
      <c r="DZ9" s="664"/>
      <c r="EA9" s="664"/>
      <c r="EB9" s="664"/>
      <c r="EC9" s="704"/>
    </row>
    <row r="10" spans="2:143" ht="11.25" customHeight="1">
      <c r="B10" s="658" t="s">
        <v>242</v>
      </c>
      <c r="C10" s="659"/>
      <c r="D10" s="659"/>
      <c r="E10" s="659"/>
      <c r="F10" s="659"/>
      <c r="G10" s="659"/>
      <c r="H10" s="659"/>
      <c r="I10" s="659"/>
      <c r="J10" s="659"/>
      <c r="K10" s="659"/>
      <c r="L10" s="659"/>
      <c r="M10" s="659"/>
      <c r="N10" s="659"/>
      <c r="O10" s="659"/>
      <c r="P10" s="659"/>
      <c r="Q10" s="660"/>
      <c r="R10" s="661" t="s">
        <v>243</v>
      </c>
      <c r="S10" s="664"/>
      <c r="T10" s="664"/>
      <c r="U10" s="664"/>
      <c r="V10" s="664"/>
      <c r="W10" s="664"/>
      <c r="X10" s="664"/>
      <c r="Y10" s="665"/>
      <c r="Z10" s="723" t="s">
        <v>237</v>
      </c>
      <c r="AA10" s="723"/>
      <c r="AB10" s="723"/>
      <c r="AC10" s="723"/>
      <c r="AD10" s="724" t="s">
        <v>237</v>
      </c>
      <c r="AE10" s="724"/>
      <c r="AF10" s="724"/>
      <c r="AG10" s="724"/>
      <c r="AH10" s="724"/>
      <c r="AI10" s="724"/>
      <c r="AJ10" s="724"/>
      <c r="AK10" s="724"/>
      <c r="AL10" s="666" t="s">
        <v>243</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187403</v>
      </c>
      <c r="BH10" s="664"/>
      <c r="BI10" s="664"/>
      <c r="BJ10" s="664"/>
      <c r="BK10" s="664"/>
      <c r="BL10" s="664"/>
      <c r="BM10" s="664"/>
      <c r="BN10" s="665"/>
      <c r="BO10" s="723">
        <v>1.8</v>
      </c>
      <c r="BP10" s="723"/>
      <c r="BQ10" s="723"/>
      <c r="BR10" s="723"/>
      <c r="BS10" s="669" t="s">
        <v>237</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56335</v>
      </c>
      <c r="CS10" s="664"/>
      <c r="CT10" s="664"/>
      <c r="CU10" s="664"/>
      <c r="CV10" s="664"/>
      <c r="CW10" s="664"/>
      <c r="CX10" s="664"/>
      <c r="CY10" s="665"/>
      <c r="CZ10" s="723">
        <v>0.2</v>
      </c>
      <c r="DA10" s="723"/>
      <c r="DB10" s="723"/>
      <c r="DC10" s="723"/>
      <c r="DD10" s="669">
        <v>2457</v>
      </c>
      <c r="DE10" s="664"/>
      <c r="DF10" s="664"/>
      <c r="DG10" s="664"/>
      <c r="DH10" s="664"/>
      <c r="DI10" s="664"/>
      <c r="DJ10" s="664"/>
      <c r="DK10" s="664"/>
      <c r="DL10" s="664"/>
      <c r="DM10" s="664"/>
      <c r="DN10" s="664"/>
      <c r="DO10" s="664"/>
      <c r="DP10" s="665"/>
      <c r="DQ10" s="669">
        <v>46018</v>
      </c>
      <c r="DR10" s="664"/>
      <c r="DS10" s="664"/>
      <c r="DT10" s="664"/>
      <c r="DU10" s="664"/>
      <c r="DV10" s="664"/>
      <c r="DW10" s="664"/>
      <c r="DX10" s="664"/>
      <c r="DY10" s="664"/>
      <c r="DZ10" s="664"/>
      <c r="EA10" s="664"/>
      <c r="EB10" s="664"/>
      <c r="EC10" s="704"/>
    </row>
    <row r="11" spans="2:143" ht="11.25" customHeight="1">
      <c r="B11" s="658" t="s">
        <v>246</v>
      </c>
      <c r="C11" s="659"/>
      <c r="D11" s="659"/>
      <c r="E11" s="659"/>
      <c r="F11" s="659"/>
      <c r="G11" s="659"/>
      <c r="H11" s="659"/>
      <c r="I11" s="659"/>
      <c r="J11" s="659"/>
      <c r="K11" s="659"/>
      <c r="L11" s="659"/>
      <c r="M11" s="659"/>
      <c r="N11" s="659"/>
      <c r="O11" s="659"/>
      <c r="P11" s="659"/>
      <c r="Q11" s="660"/>
      <c r="R11" s="661" t="s">
        <v>237</v>
      </c>
      <c r="S11" s="664"/>
      <c r="T11" s="664"/>
      <c r="U11" s="664"/>
      <c r="V11" s="664"/>
      <c r="W11" s="664"/>
      <c r="X11" s="664"/>
      <c r="Y11" s="665"/>
      <c r="Z11" s="723" t="s">
        <v>138</v>
      </c>
      <c r="AA11" s="723"/>
      <c r="AB11" s="723"/>
      <c r="AC11" s="723"/>
      <c r="AD11" s="724" t="s">
        <v>237</v>
      </c>
      <c r="AE11" s="724"/>
      <c r="AF11" s="724"/>
      <c r="AG11" s="724"/>
      <c r="AH11" s="724"/>
      <c r="AI11" s="724"/>
      <c r="AJ11" s="724"/>
      <c r="AK11" s="724"/>
      <c r="AL11" s="666" t="s">
        <v>243</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1122089</v>
      </c>
      <c r="BH11" s="664"/>
      <c r="BI11" s="664"/>
      <c r="BJ11" s="664"/>
      <c r="BK11" s="664"/>
      <c r="BL11" s="664"/>
      <c r="BM11" s="664"/>
      <c r="BN11" s="665"/>
      <c r="BO11" s="723">
        <v>10.7</v>
      </c>
      <c r="BP11" s="723"/>
      <c r="BQ11" s="723"/>
      <c r="BR11" s="723"/>
      <c r="BS11" s="669">
        <v>223168</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442630</v>
      </c>
      <c r="CS11" s="664"/>
      <c r="CT11" s="664"/>
      <c r="CU11" s="664"/>
      <c r="CV11" s="664"/>
      <c r="CW11" s="664"/>
      <c r="CX11" s="664"/>
      <c r="CY11" s="665"/>
      <c r="CZ11" s="723">
        <v>1.4</v>
      </c>
      <c r="DA11" s="723"/>
      <c r="DB11" s="723"/>
      <c r="DC11" s="723"/>
      <c r="DD11" s="669">
        <v>127259</v>
      </c>
      <c r="DE11" s="664"/>
      <c r="DF11" s="664"/>
      <c r="DG11" s="664"/>
      <c r="DH11" s="664"/>
      <c r="DI11" s="664"/>
      <c r="DJ11" s="664"/>
      <c r="DK11" s="664"/>
      <c r="DL11" s="664"/>
      <c r="DM11" s="664"/>
      <c r="DN11" s="664"/>
      <c r="DO11" s="664"/>
      <c r="DP11" s="665"/>
      <c r="DQ11" s="669">
        <v>306485</v>
      </c>
      <c r="DR11" s="664"/>
      <c r="DS11" s="664"/>
      <c r="DT11" s="664"/>
      <c r="DU11" s="664"/>
      <c r="DV11" s="664"/>
      <c r="DW11" s="664"/>
      <c r="DX11" s="664"/>
      <c r="DY11" s="664"/>
      <c r="DZ11" s="664"/>
      <c r="EA11" s="664"/>
      <c r="EB11" s="664"/>
      <c r="EC11" s="704"/>
    </row>
    <row r="12" spans="2:143" ht="11.25" customHeight="1">
      <c r="B12" s="658" t="s">
        <v>249</v>
      </c>
      <c r="C12" s="659"/>
      <c r="D12" s="659"/>
      <c r="E12" s="659"/>
      <c r="F12" s="659"/>
      <c r="G12" s="659"/>
      <c r="H12" s="659"/>
      <c r="I12" s="659"/>
      <c r="J12" s="659"/>
      <c r="K12" s="659"/>
      <c r="L12" s="659"/>
      <c r="M12" s="659"/>
      <c r="N12" s="659"/>
      <c r="O12" s="659"/>
      <c r="P12" s="659"/>
      <c r="Q12" s="660"/>
      <c r="R12" s="661">
        <v>1104100</v>
      </c>
      <c r="S12" s="664"/>
      <c r="T12" s="664"/>
      <c r="U12" s="664"/>
      <c r="V12" s="664"/>
      <c r="W12" s="664"/>
      <c r="X12" s="664"/>
      <c r="Y12" s="665"/>
      <c r="Z12" s="723">
        <v>3.4</v>
      </c>
      <c r="AA12" s="723"/>
      <c r="AB12" s="723"/>
      <c r="AC12" s="723"/>
      <c r="AD12" s="724">
        <v>1104100</v>
      </c>
      <c r="AE12" s="724"/>
      <c r="AF12" s="724"/>
      <c r="AG12" s="724"/>
      <c r="AH12" s="724"/>
      <c r="AI12" s="724"/>
      <c r="AJ12" s="724"/>
      <c r="AK12" s="724"/>
      <c r="AL12" s="666">
        <v>6.5</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5165869</v>
      </c>
      <c r="BH12" s="664"/>
      <c r="BI12" s="664"/>
      <c r="BJ12" s="664"/>
      <c r="BK12" s="664"/>
      <c r="BL12" s="664"/>
      <c r="BM12" s="664"/>
      <c r="BN12" s="665"/>
      <c r="BO12" s="723">
        <v>49.1</v>
      </c>
      <c r="BP12" s="723"/>
      <c r="BQ12" s="723"/>
      <c r="BR12" s="723"/>
      <c r="BS12" s="669" t="s">
        <v>237</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279351</v>
      </c>
      <c r="CS12" s="664"/>
      <c r="CT12" s="664"/>
      <c r="CU12" s="664"/>
      <c r="CV12" s="664"/>
      <c r="CW12" s="664"/>
      <c r="CX12" s="664"/>
      <c r="CY12" s="665"/>
      <c r="CZ12" s="723">
        <v>0.9</v>
      </c>
      <c r="DA12" s="723"/>
      <c r="DB12" s="723"/>
      <c r="DC12" s="723"/>
      <c r="DD12" s="669">
        <v>10256</v>
      </c>
      <c r="DE12" s="664"/>
      <c r="DF12" s="664"/>
      <c r="DG12" s="664"/>
      <c r="DH12" s="664"/>
      <c r="DI12" s="664"/>
      <c r="DJ12" s="664"/>
      <c r="DK12" s="664"/>
      <c r="DL12" s="664"/>
      <c r="DM12" s="664"/>
      <c r="DN12" s="664"/>
      <c r="DO12" s="664"/>
      <c r="DP12" s="665"/>
      <c r="DQ12" s="669">
        <v>99929</v>
      </c>
      <c r="DR12" s="664"/>
      <c r="DS12" s="664"/>
      <c r="DT12" s="664"/>
      <c r="DU12" s="664"/>
      <c r="DV12" s="664"/>
      <c r="DW12" s="664"/>
      <c r="DX12" s="664"/>
      <c r="DY12" s="664"/>
      <c r="DZ12" s="664"/>
      <c r="EA12" s="664"/>
      <c r="EB12" s="664"/>
      <c r="EC12" s="704"/>
    </row>
    <row r="13" spans="2:143" ht="11.25" customHeight="1">
      <c r="B13" s="658" t="s">
        <v>252</v>
      </c>
      <c r="C13" s="659"/>
      <c r="D13" s="659"/>
      <c r="E13" s="659"/>
      <c r="F13" s="659"/>
      <c r="G13" s="659"/>
      <c r="H13" s="659"/>
      <c r="I13" s="659"/>
      <c r="J13" s="659"/>
      <c r="K13" s="659"/>
      <c r="L13" s="659"/>
      <c r="M13" s="659"/>
      <c r="N13" s="659"/>
      <c r="O13" s="659"/>
      <c r="P13" s="659"/>
      <c r="Q13" s="660"/>
      <c r="R13" s="661">
        <v>64574</v>
      </c>
      <c r="S13" s="664"/>
      <c r="T13" s="664"/>
      <c r="U13" s="664"/>
      <c r="V13" s="664"/>
      <c r="W13" s="664"/>
      <c r="X13" s="664"/>
      <c r="Y13" s="665"/>
      <c r="Z13" s="723">
        <v>0.2</v>
      </c>
      <c r="AA13" s="723"/>
      <c r="AB13" s="723"/>
      <c r="AC13" s="723"/>
      <c r="AD13" s="724">
        <v>64574</v>
      </c>
      <c r="AE13" s="724"/>
      <c r="AF13" s="724"/>
      <c r="AG13" s="724"/>
      <c r="AH13" s="724"/>
      <c r="AI13" s="724"/>
      <c r="AJ13" s="724"/>
      <c r="AK13" s="724"/>
      <c r="AL13" s="666">
        <v>0.4</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5140535</v>
      </c>
      <c r="BH13" s="664"/>
      <c r="BI13" s="664"/>
      <c r="BJ13" s="664"/>
      <c r="BK13" s="664"/>
      <c r="BL13" s="664"/>
      <c r="BM13" s="664"/>
      <c r="BN13" s="665"/>
      <c r="BO13" s="723">
        <v>48.8</v>
      </c>
      <c r="BP13" s="723"/>
      <c r="BQ13" s="723"/>
      <c r="BR13" s="723"/>
      <c r="BS13" s="669" t="s">
        <v>243</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2409087</v>
      </c>
      <c r="CS13" s="664"/>
      <c r="CT13" s="664"/>
      <c r="CU13" s="664"/>
      <c r="CV13" s="664"/>
      <c r="CW13" s="664"/>
      <c r="CX13" s="664"/>
      <c r="CY13" s="665"/>
      <c r="CZ13" s="723">
        <v>7.7</v>
      </c>
      <c r="DA13" s="723"/>
      <c r="DB13" s="723"/>
      <c r="DC13" s="723"/>
      <c r="DD13" s="669">
        <v>729163</v>
      </c>
      <c r="DE13" s="664"/>
      <c r="DF13" s="664"/>
      <c r="DG13" s="664"/>
      <c r="DH13" s="664"/>
      <c r="DI13" s="664"/>
      <c r="DJ13" s="664"/>
      <c r="DK13" s="664"/>
      <c r="DL13" s="664"/>
      <c r="DM13" s="664"/>
      <c r="DN13" s="664"/>
      <c r="DO13" s="664"/>
      <c r="DP13" s="665"/>
      <c r="DQ13" s="669">
        <v>1780178</v>
      </c>
      <c r="DR13" s="664"/>
      <c r="DS13" s="664"/>
      <c r="DT13" s="664"/>
      <c r="DU13" s="664"/>
      <c r="DV13" s="664"/>
      <c r="DW13" s="664"/>
      <c r="DX13" s="664"/>
      <c r="DY13" s="664"/>
      <c r="DZ13" s="664"/>
      <c r="EA13" s="664"/>
      <c r="EB13" s="664"/>
      <c r="EC13" s="704"/>
    </row>
    <row r="14" spans="2:143" ht="11.25" customHeight="1">
      <c r="B14" s="658" t="s">
        <v>255</v>
      </c>
      <c r="C14" s="659"/>
      <c r="D14" s="659"/>
      <c r="E14" s="659"/>
      <c r="F14" s="659"/>
      <c r="G14" s="659"/>
      <c r="H14" s="659"/>
      <c r="I14" s="659"/>
      <c r="J14" s="659"/>
      <c r="K14" s="659"/>
      <c r="L14" s="659"/>
      <c r="M14" s="659"/>
      <c r="N14" s="659"/>
      <c r="O14" s="659"/>
      <c r="P14" s="659"/>
      <c r="Q14" s="660"/>
      <c r="R14" s="661" t="s">
        <v>237</v>
      </c>
      <c r="S14" s="664"/>
      <c r="T14" s="664"/>
      <c r="U14" s="664"/>
      <c r="V14" s="664"/>
      <c r="W14" s="664"/>
      <c r="X14" s="664"/>
      <c r="Y14" s="665"/>
      <c r="Z14" s="723" t="s">
        <v>138</v>
      </c>
      <c r="AA14" s="723"/>
      <c r="AB14" s="723"/>
      <c r="AC14" s="723"/>
      <c r="AD14" s="724" t="s">
        <v>243</v>
      </c>
      <c r="AE14" s="724"/>
      <c r="AF14" s="724"/>
      <c r="AG14" s="724"/>
      <c r="AH14" s="724"/>
      <c r="AI14" s="724"/>
      <c r="AJ14" s="724"/>
      <c r="AK14" s="724"/>
      <c r="AL14" s="666" t="s">
        <v>237</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180489</v>
      </c>
      <c r="BH14" s="664"/>
      <c r="BI14" s="664"/>
      <c r="BJ14" s="664"/>
      <c r="BK14" s="664"/>
      <c r="BL14" s="664"/>
      <c r="BM14" s="664"/>
      <c r="BN14" s="665"/>
      <c r="BO14" s="723">
        <v>1.7</v>
      </c>
      <c r="BP14" s="723"/>
      <c r="BQ14" s="723"/>
      <c r="BR14" s="723"/>
      <c r="BS14" s="669" t="s">
        <v>237</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1029252</v>
      </c>
      <c r="CS14" s="664"/>
      <c r="CT14" s="664"/>
      <c r="CU14" s="664"/>
      <c r="CV14" s="664"/>
      <c r="CW14" s="664"/>
      <c r="CX14" s="664"/>
      <c r="CY14" s="665"/>
      <c r="CZ14" s="723">
        <v>3.3</v>
      </c>
      <c r="DA14" s="723"/>
      <c r="DB14" s="723"/>
      <c r="DC14" s="723"/>
      <c r="DD14" s="669" t="s">
        <v>243</v>
      </c>
      <c r="DE14" s="664"/>
      <c r="DF14" s="664"/>
      <c r="DG14" s="664"/>
      <c r="DH14" s="664"/>
      <c r="DI14" s="664"/>
      <c r="DJ14" s="664"/>
      <c r="DK14" s="664"/>
      <c r="DL14" s="664"/>
      <c r="DM14" s="664"/>
      <c r="DN14" s="664"/>
      <c r="DO14" s="664"/>
      <c r="DP14" s="665"/>
      <c r="DQ14" s="669">
        <v>1023645</v>
      </c>
      <c r="DR14" s="664"/>
      <c r="DS14" s="664"/>
      <c r="DT14" s="664"/>
      <c r="DU14" s="664"/>
      <c r="DV14" s="664"/>
      <c r="DW14" s="664"/>
      <c r="DX14" s="664"/>
      <c r="DY14" s="664"/>
      <c r="DZ14" s="664"/>
      <c r="EA14" s="664"/>
      <c r="EB14" s="664"/>
      <c r="EC14" s="704"/>
    </row>
    <row r="15" spans="2:143" ht="11.25" customHeight="1">
      <c r="B15" s="658" t="s">
        <v>258</v>
      </c>
      <c r="C15" s="659"/>
      <c r="D15" s="659"/>
      <c r="E15" s="659"/>
      <c r="F15" s="659"/>
      <c r="G15" s="659"/>
      <c r="H15" s="659"/>
      <c r="I15" s="659"/>
      <c r="J15" s="659"/>
      <c r="K15" s="659"/>
      <c r="L15" s="659"/>
      <c r="M15" s="659"/>
      <c r="N15" s="659"/>
      <c r="O15" s="659"/>
      <c r="P15" s="659"/>
      <c r="Q15" s="660"/>
      <c r="R15" s="661">
        <v>52082</v>
      </c>
      <c r="S15" s="664"/>
      <c r="T15" s="664"/>
      <c r="U15" s="664"/>
      <c r="V15" s="664"/>
      <c r="W15" s="664"/>
      <c r="X15" s="664"/>
      <c r="Y15" s="665"/>
      <c r="Z15" s="723">
        <v>0.2</v>
      </c>
      <c r="AA15" s="723"/>
      <c r="AB15" s="723"/>
      <c r="AC15" s="723"/>
      <c r="AD15" s="724">
        <v>52082</v>
      </c>
      <c r="AE15" s="724"/>
      <c r="AF15" s="724"/>
      <c r="AG15" s="724"/>
      <c r="AH15" s="724"/>
      <c r="AI15" s="724"/>
      <c r="AJ15" s="724"/>
      <c r="AK15" s="724"/>
      <c r="AL15" s="666">
        <v>0.3</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438337</v>
      </c>
      <c r="BH15" s="664"/>
      <c r="BI15" s="664"/>
      <c r="BJ15" s="664"/>
      <c r="BK15" s="664"/>
      <c r="BL15" s="664"/>
      <c r="BM15" s="664"/>
      <c r="BN15" s="665"/>
      <c r="BO15" s="723">
        <v>4.2</v>
      </c>
      <c r="BP15" s="723"/>
      <c r="BQ15" s="723"/>
      <c r="BR15" s="723"/>
      <c r="BS15" s="669" t="s">
        <v>237</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8109400</v>
      </c>
      <c r="CS15" s="664"/>
      <c r="CT15" s="664"/>
      <c r="CU15" s="664"/>
      <c r="CV15" s="664"/>
      <c r="CW15" s="664"/>
      <c r="CX15" s="664"/>
      <c r="CY15" s="665"/>
      <c r="CZ15" s="723">
        <v>25.9</v>
      </c>
      <c r="DA15" s="723"/>
      <c r="DB15" s="723"/>
      <c r="DC15" s="723"/>
      <c r="DD15" s="669">
        <v>4563341</v>
      </c>
      <c r="DE15" s="664"/>
      <c r="DF15" s="664"/>
      <c r="DG15" s="664"/>
      <c r="DH15" s="664"/>
      <c r="DI15" s="664"/>
      <c r="DJ15" s="664"/>
      <c r="DK15" s="664"/>
      <c r="DL15" s="664"/>
      <c r="DM15" s="664"/>
      <c r="DN15" s="664"/>
      <c r="DO15" s="664"/>
      <c r="DP15" s="665"/>
      <c r="DQ15" s="669">
        <v>3373614</v>
      </c>
      <c r="DR15" s="664"/>
      <c r="DS15" s="664"/>
      <c r="DT15" s="664"/>
      <c r="DU15" s="664"/>
      <c r="DV15" s="664"/>
      <c r="DW15" s="664"/>
      <c r="DX15" s="664"/>
      <c r="DY15" s="664"/>
      <c r="DZ15" s="664"/>
      <c r="EA15" s="664"/>
      <c r="EB15" s="664"/>
      <c r="EC15" s="704"/>
    </row>
    <row r="16" spans="2:143" ht="11.25" customHeight="1">
      <c r="B16" s="658" t="s">
        <v>261</v>
      </c>
      <c r="C16" s="659"/>
      <c r="D16" s="659"/>
      <c r="E16" s="659"/>
      <c r="F16" s="659"/>
      <c r="G16" s="659"/>
      <c r="H16" s="659"/>
      <c r="I16" s="659"/>
      <c r="J16" s="659"/>
      <c r="K16" s="659"/>
      <c r="L16" s="659"/>
      <c r="M16" s="659"/>
      <c r="N16" s="659"/>
      <c r="O16" s="659"/>
      <c r="P16" s="659"/>
      <c r="Q16" s="660"/>
      <c r="R16" s="661" t="s">
        <v>243</v>
      </c>
      <c r="S16" s="664"/>
      <c r="T16" s="664"/>
      <c r="U16" s="664"/>
      <c r="V16" s="664"/>
      <c r="W16" s="664"/>
      <c r="X16" s="664"/>
      <c r="Y16" s="665"/>
      <c r="Z16" s="723" t="s">
        <v>138</v>
      </c>
      <c r="AA16" s="723"/>
      <c r="AB16" s="723"/>
      <c r="AC16" s="723"/>
      <c r="AD16" s="724" t="s">
        <v>237</v>
      </c>
      <c r="AE16" s="724"/>
      <c r="AF16" s="724"/>
      <c r="AG16" s="724"/>
      <c r="AH16" s="724"/>
      <c r="AI16" s="724"/>
      <c r="AJ16" s="724"/>
      <c r="AK16" s="724"/>
      <c r="AL16" s="666" t="s">
        <v>243</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237</v>
      </c>
      <c r="BH16" s="664"/>
      <c r="BI16" s="664"/>
      <c r="BJ16" s="664"/>
      <c r="BK16" s="664"/>
      <c r="BL16" s="664"/>
      <c r="BM16" s="664"/>
      <c r="BN16" s="665"/>
      <c r="BO16" s="723" t="s">
        <v>237</v>
      </c>
      <c r="BP16" s="723"/>
      <c r="BQ16" s="723"/>
      <c r="BR16" s="723"/>
      <c r="BS16" s="669" t="s">
        <v>237</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16666</v>
      </c>
      <c r="CS16" s="664"/>
      <c r="CT16" s="664"/>
      <c r="CU16" s="664"/>
      <c r="CV16" s="664"/>
      <c r="CW16" s="664"/>
      <c r="CX16" s="664"/>
      <c r="CY16" s="665"/>
      <c r="CZ16" s="723">
        <v>0.1</v>
      </c>
      <c r="DA16" s="723"/>
      <c r="DB16" s="723"/>
      <c r="DC16" s="723"/>
      <c r="DD16" s="669" t="s">
        <v>237</v>
      </c>
      <c r="DE16" s="664"/>
      <c r="DF16" s="664"/>
      <c r="DG16" s="664"/>
      <c r="DH16" s="664"/>
      <c r="DI16" s="664"/>
      <c r="DJ16" s="664"/>
      <c r="DK16" s="664"/>
      <c r="DL16" s="664"/>
      <c r="DM16" s="664"/>
      <c r="DN16" s="664"/>
      <c r="DO16" s="664"/>
      <c r="DP16" s="665"/>
      <c r="DQ16" s="669">
        <v>1577</v>
      </c>
      <c r="DR16" s="664"/>
      <c r="DS16" s="664"/>
      <c r="DT16" s="664"/>
      <c r="DU16" s="664"/>
      <c r="DV16" s="664"/>
      <c r="DW16" s="664"/>
      <c r="DX16" s="664"/>
      <c r="DY16" s="664"/>
      <c r="DZ16" s="664"/>
      <c r="EA16" s="664"/>
      <c r="EB16" s="664"/>
      <c r="EC16" s="704"/>
    </row>
    <row r="17" spans="2:133" ht="11.25" customHeight="1">
      <c r="B17" s="658" t="s">
        <v>264</v>
      </c>
      <c r="C17" s="659"/>
      <c r="D17" s="659"/>
      <c r="E17" s="659"/>
      <c r="F17" s="659"/>
      <c r="G17" s="659"/>
      <c r="H17" s="659"/>
      <c r="I17" s="659"/>
      <c r="J17" s="659"/>
      <c r="K17" s="659"/>
      <c r="L17" s="659"/>
      <c r="M17" s="659"/>
      <c r="N17" s="659"/>
      <c r="O17" s="659"/>
      <c r="P17" s="659"/>
      <c r="Q17" s="660"/>
      <c r="R17" s="661">
        <v>48440</v>
      </c>
      <c r="S17" s="664"/>
      <c r="T17" s="664"/>
      <c r="U17" s="664"/>
      <c r="V17" s="664"/>
      <c r="W17" s="664"/>
      <c r="X17" s="664"/>
      <c r="Y17" s="665"/>
      <c r="Z17" s="723">
        <v>0.1</v>
      </c>
      <c r="AA17" s="723"/>
      <c r="AB17" s="723"/>
      <c r="AC17" s="723"/>
      <c r="AD17" s="724">
        <v>48440</v>
      </c>
      <c r="AE17" s="724"/>
      <c r="AF17" s="724"/>
      <c r="AG17" s="724"/>
      <c r="AH17" s="724"/>
      <c r="AI17" s="724"/>
      <c r="AJ17" s="724"/>
      <c r="AK17" s="724"/>
      <c r="AL17" s="666">
        <v>0.3</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237</v>
      </c>
      <c r="BH17" s="664"/>
      <c r="BI17" s="664"/>
      <c r="BJ17" s="664"/>
      <c r="BK17" s="664"/>
      <c r="BL17" s="664"/>
      <c r="BM17" s="664"/>
      <c r="BN17" s="665"/>
      <c r="BO17" s="723" t="s">
        <v>237</v>
      </c>
      <c r="BP17" s="723"/>
      <c r="BQ17" s="723"/>
      <c r="BR17" s="723"/>
      <c r="BS17" s="669" t="s">
        <v>243</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2887191</v>
      </c>
      <c r="CS17" s="664"/>
      <c r="CT17" s="664"/>
      <c r="CU17" s="664"/>
      <c r="CV17" s="664"/>
      <c r="CW17" s="664"/>
      <c r="CX17" s="664"/>
      <c r="CY17" s="665"/>
      <c r="CZ17" s="723">
        <v>9.1999999999999993</v>
      </c>
      <c r="DA17" s="723"/>
      <c r="DB17" s="723"/>
      <c r="DC17" s="723"/>
      <c r="DD17" s="669" t="s">
        <v>237</v>
      </c>
      <c r="DE17" s="664"/>
      <c r="DF17" s="664"/>
      <c r="DG17" s="664"/>
      <c r="DH17" s="664"/>
      <c r="DI17" s="664"/>
      <c r="DJ17" s="664"/>
      <c r="DK17" s="664"/>
      <c r="DL17" s="664"/>
      <c r="DM17" s="664"/>
      <c r="DN17" s="664"/>
      <c r="DO17" s="664"/>
      <c r="DP17" s="665"/>
      <c r="DQ17" s="669">
        <v>2753438</v>
      </c>
      <c r="DR17" s="664"/>
      <c r="DS17" s="664"/>
      <c r="DT17" s="664"/>
      <c r="DU17" s="664"/>
      <c r="DV17" s="664"/>
      <c r="DW17" s="664"/>
      <c r="DX17" s="664"/>
      <c r="DY17" s="664"/>
      <c r="DZ17" s="664"/>
      <c r="EA17" s="664"/>
      <c r="EB17" s="664"/>
      <c r="EC17" s="704"/>
    </row>
    <row r="18" spans="2:133" ht="11.25" customHeight="1">
      <c r="B18" s="658" t="s">
        <v>267</v>
      </c>
      <c r="C18" s="659"/>
      <c r="D18" s="659"/>
      <c r="E18" s="659"/>
      <c r="F18" s="659"/>
      <c r="G18" s="659"/>
      <c r="H18" s="659"/>
      <c r="I18" s="659"/>
      <c r="J18" s="659"/>
      <c r="K18" s="659"/>
      <c r="L18" s="659"/>
      <c r="M18" s="659"/>
      <c r="N18" s="659"/>
      <c r="O18" s="659"/>
      <c r="P18" s="659"/>
      <c r="Q18" s="660"/>
      <c r="R18" s="661">
        <v>6002739</v>
      </c>
      <c r="S18" s="664"/>
      <c r="T18" s="664"/>
      <c r="U18" s="664"/>
      <c r="V18" s="664"/>
      <c r="W18" s="664"/>
      <c r="X18" s="664"/>
      <c r="Y18" s="665"/>
      <c r="Z18" s="723">
        <v>18.5</v>
      </c>
      <c r="AA18" s="723"/>
      <c r="AB18" s="723"/>
      <c r="AC18" s="723"/>
      <c r="AD18" s="724">
        <v>5370132</v>
      </c>
      <c r="AE18" s="724"/>
      <c r="AF18" s="724"/>
      <c r="AG18" s="724"/>
      <c r="AH18" s="724"/>
      <c r="AI18" s="724"/>
      <c r="AJ18" s="724"/>
      <c r="AK18" s="724"/>
      <c r="AL18" s="666">
        <v>31.7</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237</v>
      </c>
      <c r="BH18" s="664"/>
      <c r="BI18" s="664"/>
      <c r="BJ18" s="664"/>
      <c r="BK18" s="664"/>
      <c r="BL18" s="664"/>
      <c r="BM18" s="664"/>
      <c r="BN18" s="665"/>
      <c r="BO18" s="723" t="s">
        <v>138</v>
      </c>
      <c r="BP18" s="723"/>
      <c r="BQ18" s="723"/>
      <c r="BR18" s="723"/>
      <c r="BS18" s="669" t="s">
        <v>243</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243</v>
      </c>
      <c r="CS18" s="664"/>
      <c r="CT18" s="664"/>
      <c r="CU18" s="664"/>
      <c r="CV18" s="664"/>
      <c r="CW18" s="664"/>
      <c r="CX18" s="664"/>
      <c r="CY18" s="665"/>
      <c r="CZ18" s="723" t="s">
        <v>243</v>
      </c>
      <c r="DA18" s="723"/>
      <c r="DB18" s="723"/>
      <c r="DC18" s="723"/>
      <c r="DD18" s="669" t="s">
        <v>138</v>
      </c>
      <c r="DE18" s="664"/>
      <c r="DF18" s="664"/>
      <c r="DG18" s="664"/>
      <c r="DH18" s="664"/>
      <c r="DI18" s="664"/>
      <c r="DJ18" s="664"/>
      <c r="DK18" s="664"/>
      <c r="DL18" s="664"/>
      <c r="DM18" s="664"/>
      <c r="DN18" s="664"/>
      <c r="DO18" s="664"/>
      <c r="DP18" s="665"/>
      <c r="DQ18" s="669" t="s">
        <v>237</v>
      </c>
      <c r="DR18" s="664"/>
      <c r="DS18" s="664"/>
      <c r="DT18" s="664"/>
      <c r="DU18" s="664"/>
      <c r="DV18" s="664"/>
      <c r="DW18" s="664"/>
      <c r="DX18" s="664"/>
      <c r="DY18" s="664"/>
      <c r="DZ18" s="664"/>
      <c r="EA18" s="664"/>
      <c r="EB18" s="664"/>
      <c r="EC18" s="704"/>
    </row>
    <row r="19" spans="2:133" ht="11.25" customHeight="1">
      <c r="B19" s="658" t="s">
        <v>270</v>
      </c>
      <c r="C19" s="659"/>
      <c r="D19" s="659"/>
      <c r="E19" s="659"/>
      <c r="F19" s="659"/>
      <c r="G19" s="659"/>
      <c r="H19" s="659"/>
      <c r="I19" s="659"/>
      <c r="J19" s="659"/>
      <c r="K19" s="659"/>
      <c r="L19" s="659"/>
      <c r="M19" s="659"/>
      <c r="N19" s="659"/>
      <c r="O19" s="659"/>
      <c r="P19" s="659"/>
      <c r="Q19" s="660"/>
      <c r="R19" s="661">
        <v>5370132</v>
      </c>
      <c r="S19" s="664"/>
      <c r="T19" s="664"/>
      <c r="U19" s="664"/>
      <c r="V19" s="664"/>
      <c r="W19" s="664"/>
      <c r="X19" s="664"/>
      <c r="Y19" s="665"/>
      <c r="Z19" s="723">
        <v>16.600000000000001</v>
      </c>
      <c r="AA19" s="723"/>
      <c r="AB19" s="723"/>
      <c r="AC19" s="723"/>
      <c r="AD19" s="724">
        <v>5370132</v>
      </c>
      <c r="AE19" s="724"/>
      <c r="AF19" s="724"/>
      <c r="AG19" s="724"/>
      <c r="AH19" s="724"/>
      <c r="AI19" s="724"/>
      <c r="AJ19" s="724"/>
      <c r="AK19" s="724"/>
      <c r="AL19" s="666">
        <v>31.7</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547937</v>
      </c>
      <c r="BH19" s="664"/>
      <c r="BI19" s="664"/>
      <c r="BJ19" s="664"/>
      <c r="BK19" s="664"/>
      <c r="BL19" s="664"/>
      <c r="BM19" s="664"/>
      <c r="BN19" s="665"/>
      <c r="BO19" s="723">
        <v>5.2</v>
      </c>
      <c r="BP19" s="723"/>
      <c r="BQ19" s="723"/>
      <c r="BR19" s="723"/>
      <c r="BS19" s="669" t="s">
        <v>243</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237</v>
      </c>
      <c r="CS19" s="664"/>
      <c r="CT19" s="664"/>
      <c r="CU19" s="664"/>
      <c r="CV19" s="664"/>
      <c r="CW19" s="664"/>
      <c r="CX19" s="664"/>
      <c r="CY19" s="665"/>
      <c r="CZ19" s="723" t="s">
        <v>237</v>
      </c>
      <c r="DA19" s="723"/>
      <c r="DB19" s="723"/>
      <c r="DC19" s="723"/>
      <c r="DD19" s="669" t="s">
        <v>237</v>
      </c>
      <c r="DE19" s="664"/>
      <c r="DF19" s="664"/>
      <c r="DG19" s="664"/>
      <c r="DH19" s="664"/>
      <c r="DI19" s="664"/>
      <c r="DJ19" s="664"/>
      <c r="DK19" s="664"/>
      <c r="DL19" s="664"/>
      <c r="DM19" s="664"/>
      <c r="DN19" s="664"/>
      <c r="DO19" s="664"/>
      <c r="DP19" s="665"/>
      <c r="DQ19" s="669" t="s">
        <v>138</v>
      </c>
      <c r="DR19" s="664"/>
      <c r="DS19" s="664"/>
      <c r="DT19" s="664"/>
      <c r="DU19" s="664"/>
      <c r="DV19" s="664"/>
      <c r="DW19" s="664"/>
      <c r="DX19" s="664"/>
      <c r="DY19" s="664"/>
      <c r="DZ19" s="664"/>
      <c r="EA19" s="664"/>
      <c r="EB19" s="664"/>
      <c r="EC19" s="704"/>
    </row>
    <row r="20" spans="2:133" ht="11.25" customHeight="1">
      <c r="B20" s="658" t="s">
        <v>273</v>
      </c>
      <c r="C20" s="659"/>
      <c r="D20" s="659"/>
      <c r="E20" s="659"/>
      <c r="F20" s="659"/>
      <c r="G20" s="659"/>
      <c r="H20" s="659"/>
      <c r="I20" s="659"/>
      <c r="J20" s="659"/>
      <c r="K20" s="659"/>
      <c r="L20" s="659"/>
      <c r="M20" s="659"/>
      <c r="N20" s="659"/>
      <c r="O20" s="659"/>
      <c r="P20" s="659"/>
      <c r="Q20" s="660"/>
      <c r="R20" s="661">
        <v>632607</v>
      </c>
      <c r="S20" s="664"/>
      <c r="T20" s="664"/>
      <c r="U20" s="664"/>
      <c r="V20" s="664"/>
      <c r="W20" s="664"/>
      <c r="X20" s="664"/>
      <c r="Y20" s="665"/>
      <c r="Z20" s="723">
        <v>1.9</v>
      </c>
      <c r="AA20" s="723"/>
      <c r="AB20" s="723"/>
      <c r="AC20" s="723"/>
      <c r="AD20" s="724" t="s">
        <v>237</v>
      </c>
      <c r="AE20" s="724"/>
      <c r="AF20" s="724"/>
      <c r="AG20" s="724"/>
      <c r="AH20" s="724"/>
      <c r="AI20" s="724"/>
      <c r="AJ20" s="724"/>
      <c r="AK20" s="724"/>
      <c r="AL20" s="666" t="s">
        <v>237</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547937</v>
      </c>
      <c r="BH20" s="664"/>
      <c r="BI20" s="664"/>
      <c r="BJ20" s="664"/>
      <c r="BK20" s="664"/>
      <c r="BL20" s="664"/>
      <c r="BM20" s="664"/>
      <c r="BN20" s="665"/>
      <c r="BO20" s="723">
        <v>5.2</v>
      </c>
      <c r="BP20" s="723"/>
      <c r="BQ20" s="723"/>
      <c r="BR20" s="723"/>
      <c r="BS20" s="669" t="s">
        <v>138</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31256171</v>
      </c>
      <c r="CS20" s="664"/>
      <c r="CT20" s="664"/>
      <c r="CU20" s="664"/>
      <c r="CV20" s="664"/>
      <c r="CW20" s="664"/>
      <c r="CX20" s="664"/>
      <c r="CY20" s="665"/>
      <c r="CZ20" s="723">
        <v>100</v>
      </c>
      <c r="DA20" s="723"/>
      <c r="DB20" s="723"/>
      <c r="DC20" s="723"/>
      <c r="DD20" s="669">
        <v>6735523</v>
      </c>
      <c r="DE20" s="664"/>
      <c r="DF20" s="664"/>
      <c r="DG20" s="664"/>
      <c r="DH20" s="664"/>
      <c r="DI20" s="664"/>
      <c r="DJ20" s="664"/>
      <c r="DK20" s="664"/>
      <c r="DL20" s="664"/>
      <c r="DM20" s="664"/>
      <c r="DN20" s="664"/>
      <c r="DO20" s="664"/>
      <c r="DP20" s="665"/>
      <c r="DQ20" s="669">
        <v>18875234</v>
      </c>
      <c r="DR20" s="664"/>
      <c r="DS20" s="664"/>
      <c r="DT20" s="664"/>
      <c r="DU20" s="664"/>
      <c r="DV20" s="664"/>
      <c r="DW20" s="664"/>
      <c r="DX20" s="664"/>
      <c r="DY20" s="664"/>
      <c r="DZ20" s="664"/>
      <c r="EA20" s="664"/>
      <c r="EB20" s="664"/>
      <c r="EC20" s="704"/>
    </row>
    <row r="21" spans="2:133" ht="11.25" customHeight="1">
      <c r="B21" s="658" t="s">
        <v>276</v>
      </c>
      <c r="C21" s="659"/>
      <c r="D21" s="659"/>
      <c r="E21" s="659"/>
      <c r="F21" s="659"/>
      <c r="G21" s="659"/>
      <c r="H21" s="659"/>
      <c r="I21" s="659"/>
      <c r="J21" s="659"/>
      <c r="K21" s="659"/>
      <c r="L21" s="659"/>
      <c r="M21" s="659"/>
      <c r="N21" s="659"/>
      <c r="O21" s="659"/>
      <c r="P21" s="659"/>
      <c r="Q21" s="660"/>
      <c r="R21" s="661" t="s">
        <v>237</v>
      </c>
      <c r="S21" s="664"/>
      <c r="T21" s="664"/>
      <c r="U21" s="664"/>
      <c r="V21" s="664"/>
      <c r="W21" s="664"/>
      <c r="X21" s="664"/>
      <c r="Y21" s="665"/>
      <c r="Z21" s="723" t="s">
        <v>237</v>
      </c>
      <c r="AA21" s="723"/>
      <c r="AB21" s="723"/>
      <c r="AC21" s="723"/>
      <c r="AD21" s="724" t="s">
        <v>243</v>
      </c>
      <c r="AE21" s="724"/>
      <c r="AF21" s="724"/>
      <c r="AG21" s="724"/>
      <c r="AH21" s="724"/>
      <c r="AI21" s="724"/>
      <c r="AJ21" s="724"/>
      <c r="AK21" s="724"/>
      <c r="AL21" s="666" t="s">
        <v>237</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7438</v>
      </c>
      <c r="BH21" s="664"/>
      <c r="BI21" s="664"/>
      <c r="BJ21" s="664"/>
      <c r="BK21" s="664"/>
      <c r="BL21" s="664"/>
      <c r="BM21" s="664"/>
      <c r="BN21" s="665"/>
      <c r="BO21" s="723">
        <v>0.1</v>
      </c>
      <c r="BP21" s="723"/>
      <c r="BQ21" s="723"/>
      <c r="BR21" s="723"/>
      <c r="BS21" s="669" t="s">
        <v>243</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278</v>
      </c>
      <c r="C22" s="659"/>
      <c r="D22" s="659"/>
      <c r="E22" s="659"/>
      <c r="F22" s="659"/>
      <c r="G22" s="659"/>
      <c r="H22" s="659"/>
      <c r="I22" s="659"/>
      <c r="J22" s="659"/>
      <c r="K22" s="659"/>
      <c r="L22" s="659"/>
      <c r="M22" s="659"/>
      <c r="N22" s="659"/>
      <c r="O22" s="659"/>
      <c r="P22" s="659"/>
      <c r="Q22" s="660"/>
      <c r="R22" s="661">
        <v>18047278</v>
      </c>
      <c r="S22" s="664"/>
      <c r="T22" s="664"/>
      <c r="U22" s="664"/>
      <c r="V22" s="664"/>
      <c r="W22" s="664"/>
      <c r="X22" s="664"/>
      <c r="Y22" s="665"/>
      <c r="Z22" s="723">
        <v>55.6</v>
      </c>
      <c r="AA22" s="723"/>
      <c r="AB22" s="723"/>
      <c r="AC22" s="723"/>
      <c r="AD22" s="724">
        <v>16874172</v>
      </c>
      <c r="AE22" s="724"/>
      <c r="AF22" s="724"/>
      <c r="AG22" s="724"/>
      <c r="AH22" s="724"/>
      <c r="AI22" s="724"/>
      <c r="AJ22" s="724"/>
      <c r="AK22" s="724"/>
      <c r="AL22" s="666">
        <v>99.8</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237</v>
      </c>
      <c r="BH22" s="664"/>
      <c r="BI22" s="664"/>
      <c r="BJ22" s="664"/>
      <c r="BK22" s="664"/>
      <c r="BL22" s="664"/>
      <c r="BM22" s="664"/>
      <c r="BN22" s="665"/>
      <c r="BO22" s="723" t="s">
        <v>243</v>
      </c>
      <c r="BP22" s="723"/>
      <c r="BQ22" s="723"/>
      <c r="BR22" s="723"/>
      <c r="BS22" s="669" t="s">
        <v>237</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281</v>
      </c>
      <c r="C23" s="659"/>
      <c r="D23" s="659"/>
      <c r="E23" s="659"/>
      <c r="F23" s="659"/>
      <c r="G23" s="659"/>
      <c r="H23" s="659"/>
      <c r="I23" s="659"/>
      <c r="J23" s="659"/>
      <c r="K23" s="659"/>
      <c r="L23" s="659"/>
      <c r="M23" s="659"/>
      <c r="N23" s="659"/>
      <c r="O23" s="659"/>
      <c r="P23" s="659"/>
      <c r="Q23" s="660"/>
      <c r="R23" s="661">
        <v>6211</v>
      </c>
      <c r="S23" s="664"/>
      <c r="T23" s="664"/>
      <c r="U23" s="664"/>
      <c r="V23" s="664"/>
      <c r="W23" s="664"/>
      <c r="X23" s="664"/>
      <c r="Y23" s="665"/>
      <c r="Z23" s="723">
        <v>0</v>
      </c>
      <c r="AA23" s="723"/>
      <c r="AB23" s="723"/>
      <c r="AC23" s="723"/>
      <c r="AD23" s="724">
        <v>6211</v>
      </c>
      <c r="AE23" s="724"/>
      <c r="AF23" s="724"/>
      <c r="AG23" s="724"/>
      <c r="AH23" s="724"/>
      <c r="AI23" s="724"/>
      <c r="AJ23" s="724"/>
      <c r="AK23" s="724"/>
      <c r="AL23" s="666">
        <v>0</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v>540499</v>
      </c>
      <c r="BH23" s="664"/>
      <c r="BI23" s="664"/>
      <c r="BJ23" s="664"/>
      <c r="BK23" s="664"/>
      <c r="BL23" s="664"/>
      <c r="BM23" s="664"/>
      <c r="BN23" s="665"/>
      <c r="BO23" s="723">
        <v>5.0999999999999996</v>
      </c>
      <c r="BP23" s="723"/>
      <c r="BQ23" s="723"/>
      <c r="BR23" s="723"/>
      <c r="BS23" s="669" t="s">
        <v>138</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c r="B24" s="658" t="s">
        <v>288</v>
      </c>
      <c r="C24" s="659"/>
      <c r="D24" s="659"/>
      <c r="E24" s="659"/>
      <c r="F24" s="659"/>
      <c r="G24" s="659"/>
      <c r="H24" s="659"/>
      <c r="I24" s="659"/>
      <c r="J24" s="659"/>
      <c r="K24" s="659"/>
      <c r="L24" s="659"/>
      <c r="M24" s="659"/>
      <c r="N24" s="659"/>
      <c r="O24" s="659"/>
      <c r="P24" s="659"/>
      <c r="Q24" s="660"/>
      <c r="R24" s="661">
        <v>291263</v>
      </c>
      <c r="S24" s="664"/>
      <c r="T24" s="664"/>
      <c r="U24" s="664"/>
      <c r="V24" s="664"/>
      <c r="W24" s="664"/>
      <c r="X24" s="664"/>
      <c r="Y24" s="665"/>
      <c r="Z24" s="723">
        <v>0.9</v>
      </c>
      <c r="AA24" s="723"/>
      <c r="AB24" s="723"/>
      <c r="AC24" s="723"/>
      <c r="AD24" s="724" t="s">
        <v>243</v>
      </c>
      <c r="AE24" s="724"/>
      <c r="AF24" s="724"/>
      <c r="AG24" s="724"/>
      <c r="AH24" s="724"/>
      <c r="AI24" s="724"/>
      <c r="AJ24" s="724"/>
      <c r="AK24" s="724"/>
      <c r="AL24" s="666" t="s">
        <v>237</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138</v>
      </c>
      <c r="BH24" s="664"/>
      <c r="BI24" s="664"/>
      <c r="BJ24" s="664"/>
      <c r="BK24" s="664"/>
      <c r="BL24" s="664"/>
      <c r="BM24" s="664"/>
      <c r="BN24" s="665"/>
      <c r="BO24" s="723" t="s">
        <v>237</v>
      </c>
      <c r="BP24" s="723"/>
      <c r="BQ24" s="723"/>
      <c r="BR24" s="723"/>
      <c r="BS24" s="669" t="s">
        <v>243</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12651284</v>
      </c>
      <c r="CS24" s="727"/>
      <c r="CT24" s="727"/>
      <c r="CU24" s="727"/>
      <c r="CV24" s="727"/>
      <c r="CW24" s="727"/>
      <c r="CX24" s="727"/>
      <c r="CY24" s="773"/>
      <c r="CZ24" s="774">
        <v>40.5</v>
      </c>
      <c r="DA24" s="743"/>
      <c r="DB24" s="743"/>
      <c r="DC24" s="777"/>
      <c r="DD24" s="772">
        <v>7944426</v>
      </c>
      <c r="DE24" s="727"/>
      <c r="DF24" s="727"/>
      <c r="DG24" s="727"/>
      <c r="DH24" s="727"/>
      <c r="DI24" s="727"/>
      <c r="DJ24" s="727"/>
      <c r="DK24" s="773"/>
      <c r="DL24" s="772">
        <v>7859910</v>
      </c>
      <c r="DM24" s="727"/>
      <c r="DN24" s="727"/>
      <c r="DO24" s="727"/>
      <c r="DP24" s="727"/>
      <c r="DQ24" s="727"/>
      <c r="DR24" s="727"/>
      <c r="DS24" s="727"/>
      <c r="DT24" s="727"/>
      <c r="DU24" s="727"/>
      <c r="DV24" s="773"/>
      <c r="DW24" s="774">
        <v>43.3</v>
      </c>
      <c r="DX24" s="743"/>
      <c r="DY24" s="743"/>
      <c r="DZ24" s="743"/>
      <c r="EA24" s="743"/>
      <c r="EB24" s="743"/>
      <c r="EC24" s="775"/>
    </row>
    <row r="25" spans="2:133" ht="11.25" customHeight="1">
      <c r="B25" s="658" t="s">
        <v>291</v>
      </c>
      <c r="C25" s="659"/>
      <c r="D25" s="659"/>
      <c r="E25" s="659"/>
      <c r="F25" s="659"/>
      <c r="G25" s="659"/>
      <c r="H25" s="659"/>
      <c r="I25" s="659"/>
      <c r="J25" s="659"/>
      <c r="K25" s="659"/>
      <c r="L25" s="659"/>
      <c r="M25" s="659"/>
      <c r="N25" s="659"/>
      <c r="O25" s="659"/>
      <c r="P25" s="659"/>
      <c r="Q25" s="660"/>
      <c r="R25" s="661">
        <v>398168</v>
      </c>
      <c r="S25" s="664"/>
      <c r="T25" s="664"/>
      <c r="U25" s="664"/>
      <c r="V25" s="664"/>
      <c r="W25" s="664"/>
      <c r="X25" s="664"/>
      <c r="Y25" s="665"/>
      <c r="Z25" s="723">
        <v>1.2</v>
      </c>
      <c r="AA25" s="723"/>
      <c r="AB25" s="723"/>
      <c r="AC25" s="723"/>
      <c r="AD25" s="724">
        <v>21262</v>
      </c>
      <c r="AE25" s="724"/>
      <c r="AF25" s="724"/>
      <c r="AG25" s="724"/>
      <c r="AH25" s="724"/>
      <c r="AI25" s="724"/>
      <c r="AJ25" s="724"/>
      <c r="AK25" s="724"/>
      <c r="AL25" s="666">
        <v>0.1</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237</v>
      </c>
      <c r="BH25" s="664"/>
      <c r="BI25" s="664"/>
      <c r="BJ25" s="664"/>
      <c r="BK25" s="664"/>
      <c r="BL25" s="664"/>
      <c r="BM25" s="664"/>
      <c r="BN25" s="665"/>
      <c r="BO25" s="723" t="s">
        <v>138</v>
      </c>
      <c r="BP25" s="723"/>
      <c r="BQ25" s="723"/>
      <c r="BR25" s="723"/>
      <c r="BS25" s="669" t="s">
        <v>237</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3743671</v>
      </c>
      <c r="CS25" s="662"/>
      <c r="CT25" s="662"/>
      <c r="CU25" s="662"/>
      <c r="CV25" s="662"/>
      <c r="CW25" s="662"/>
      <c r="CX25" s="662"/>
      <c r="CY25" s="663"/>
      <c r="CZ25" s="666">
        <v>12</v>
      </c>
      <c r="DA25" s="695"/>
      <c r="DB25" s="695"/>
      <c r="DC25" s="696"/>
      <c r="DD25" s="669">
        <v>3449328</v>
      </c>
      <c r="DE25" s="662"/>
      <c r="DF25" s="662"/>
      <c r="DG25" s="662"/>
      <c r="DH25" s="662"/>
      <c r="DI25" s="662"/>
      <c r="DJ25" s="662"/>
      <c r="DK25" s="663"/>
      <c r="DL25" s="669">
        <v>3364812</v>
      </c>
      <c r="DM25" s="662"/>
      <c r="DN25" s="662"/>
      <c r="DO25" s="662"/>
      <c r="DP25" s="662"/>
      <c r="DQ25" s="662"/>
      <c r="DR25" s="662"/>
      <c r="DS25" s="662"/>
      <c r="DT25" s="662"/>
      <c r="DU25" s="662"/>
      <c r="DV25" s="663"/>
      <c r="DW25" s="666">
        <v>18.5</v>
      </c>
      <c r="DX25" s="695"/>
      <c r="DY25" s="695"/>
      <c r="DZ25" s="695"/>
      <c r="EA25" s="695"/>
      <c r="EB25" s="695"/>
      <c r="EC25" s="697"/>
    </row>
    <row r="26" spans="2:133" ht="11.25" customHeight="1">
      <c r="B26" s="658" t="s">
        <v>294</v>
      </c>
      <c r="C26" s="659"/>
      <c r="D26" s="659"/>
      <c r="E26" s="659"/>
      <c r="F26" s="659"/>
      <c r="G26" s="659"/>
      <c r="H26" s="659"/>
      <c r="I26" s="659"/>
      <c r="J26" s="659"/>
      <c r="K26" s="659"/>
      <c r="L26" s="659"/>
      <c r="M26" s="659"/>
      <c r="N26" s="659"/>
      <c r="O26" s="659"/>
      <c r="P26" s="659"/>
      <c r="Q26" s="660"/>
      <c r="R26" s="661">
        <v>131600</v>
      </c>
      <c r="S26" s="664"/>
      <c r="T26" s="664"/>
      <c r="U26" s="664"/>
      <c r="V26" s="664"/>
      <c r="W26" s="664"/>
      <c r="X26" s="664"/>
      <c r="Y26" s="665"/>
      <c r="Z26" s="723">
        <v>0.4</v>
      </c>
      <c r="AA26" s="723"/>
      <c r="AB26" s="723"/>
      <c r="AC26" s="723"/>
      <c r="AD26" s="724">
        <v>13647</v>
      </c>
      <c r="AE26" s="724"/>
      <c r="AF26" s="724"/>
      <c r="AG26" s="724"/>
      <c r="AH26" s="724"/>
      <c r="AI26" s="724"/>
      <c r="AJ26" s="724"/>
      <c r="AK26" s="724"/>
      <c r="AL26" s="666">
        <v>0.1</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138</v>
      </c>
      <c r="BH26" s="664"/>
      <c r="BI26" s="664"/>
      <c r="BJ26" s="664"/>
      <c r="BK26" s="664"/>
      <c r="BL26" s="664"/>
      <c r="BM26" s="664"/>
      <c r="BN26" s="665"/>
      <c r="BO26" s="723" t="s">
        <v>237</v>
      </c>
      <c r="BP26" s="723"/>
      <c r="BQ26" s="723"/>
      <c r="BR26" s="723"/>
      <c r="BS26" s="669" t="s">
        <v>243</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2593206</v>
      </c>
      <c r="CS26" s="664"/>
      <c r="CT26" s="664"/>
      <c r="CU26" s="664"/>
      <c r="CV26" s="664"/>
      <c r="CW26" s="664"/>
      <c r="CX26" s="664"/>
      <c r="CY26" s="665"/>
      <c r="CZ26" s="666">
        <v>8.3000000000000007</v>
      </c>
      <c r="DA26" s="695"/>
      <c r="DB26" s="695"/>
      <c r="DC26" s="696"/>
      <c r="DD26" s="669">
        <v>2310836</v>
      </c>
      <c r="DE26" s="664"/>
      <c r="DF26" s="664"/>
      <c r="DG26" s="664"/>
      <c r="DH26" s="664"/>
      <c r="DI26" s="664"/>
      <c r="DJ26" s="664"/>
      <c r="DK26" s="665"/>
      <c r="DL26" s="669" t="s">
        <v>138</v>
      </c>
      <c r="DM26" s="664"/>
      <c r="DN26" s="664"/>
      <c r="DO26" s="664"/>
      <c r="DP26" s="664"/>
      <c r="DQ26" s="664"/>
      <c r="DR26" s="664"/>
      <c r="DS26" s="664"/>
      <c r="DT26" s="664"/>
      <c r="DU26" s="664"/>
      <c r="DV26" s="665"/>
      <c r="DW26" s="666" t="s">
        <v>243</v>
      </c>
      <c r="DX26" s="695"/>
      <c r="DY26" s="695"/>
      <c r="DZ26" s="695"/>
      <c r="EA26" s="695"/>
      <c r="EB26" s="695"/>
      <c r="EC26" s="697"/>
    </row>
    <row r="27" spans="2:133" ht="11.25" customHeight="1">
      <c r="B27" s="658" t="s">
        <v>297</v>
      </c>
      <c r="C27" s="659"/>
      <c r="D27" s="659"/>
      <c r="E27" s="659"/>
      <c r="F27" s="659"/>
      <c r="G27" s="659"/>
      <c r="H27" s="659"/>
      <c r="I27" s="659"/>
      <c r="J27" s="659"/>
      <c r="K27" s="659"/>
      <c r="L27" s="659"/>
      <c r="M27" s="659"/>
      <c r="N27" s="659"/>
      <c r="O27" s="659"/>
      <c r="P27" s="659"/>
      <c r="Q27" s="660"/>
      <c r="R27" s="661">
        <v>3470331</v>
      </c>
      <c r="S27" s="664"/>
      <c r="T27" s="664"/>
      <c r="U27" s="664"/>
      <c r="V27" s="664"/>
      <c r="W27" s="664"/>
      <c r="X27" s="664"/>
      <c r="Y27" s="665"/>
      <c r="Z27" s="723">
        <v>10.7</v>
      </c>
      <c r="AA27" s="723"/>
      <c r="AB27" s="723"/>
      <c r="AC27" s="723"/>
      <c r="AD27" s="724" t="s">
        <v>243</v>
      </c>
      <c r="AE27" s="724"/>
      <c r="AF27" s="724"/>
      <c r="AG27" s="724"/>
      <c r="AH27" s="724"/>
      <c r="AI27" s="724"/>
      <c r="AJ27" s="724"/>
      <c r="AK27" s="724"/>
      <c r="AL27" s="666" t="s">
        <v>138</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10528795</v>
      </c>
      <c r="BH27" s="664"/>
      <c r="BI27" s="664"/>
      <c r="BJ27" s="664"/>
      <c r="BK27" s="664"/>
      <c r="BL27" s="664"/>
      <c r="BM27" s="664"/>
      <c r="BN27" s="665"/>
      <c r="BO27" s="723">
        <v>100</v>
      </c>
      <c r="BP27" s="723"/>
      <c r="BQ27" s="723"/>
      <c r="BR27" s="723"/>
      <c r="BS27" s="669">
        <v>223168</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6020422</v>
      </c>
      <c r="CS27" s="662"/>
      <c r="CT27" s="662"/>
      <c r="CU27" s="662"/>
      <c r="CV27" s="662"/>
      <c r="CW27" s="662"/>
      <c r="CX27" s="662"/>
      <c r="CY27" s="663"/>
      <c r="CZ27" s="666">
        <v>19.3</v>
      </c>
      <c r="DA27" s="695"/>
      <c r="DB27" s="695"/>
      <c r="DC27" s="696"/>
      <c r="DD27" s="669">
        <v>1741660</v>
      </c>
      <c r="DE27" s="662"/>
      <c r="DF27" s="662"/>
      <c r="DG27" s="662"/>
      <c r="DH27" s="662"/>
      <c r="DI27" s="662"/>
      <c r="DJ27" s="662"/>
      <c r="DK27" s="663"/>
      <c r="DL27" s="669">
        <v>1741660</v>
      </c>
      <c r="DM27" s="662"/>
      <c r="DN27" s="662"/>
      <c r="DO27" s="662"/>
      <c r="DP27" s="662"/>
      <c r="DQ27" s="662"/>
      <c r="DR27" s="662"/>
      <c r="DS27" s="662"/>
      <c r="DT27" s="662"/>
      <c r="DU27" s="662"/>
      <c r="DV27" s="663"/>
      <c r="DW27" s="666">
        <v>9.6</v>
      </c>
      <c r="DX27" s="695"/>
      <c r="DY27" s="695"/>
      <c r="DZ27" s="695"/>
      <c r="EA27" s="695"/>
      <c r="EB27" s="695"/>
      <c r="EC27" s="697"/>
    </row>
    <row r="28" spans="2:133" ht="11.25" customHeight="1">
      <c r="B28" s="766" t="s">
        <v>300</v>
      </c>
      <c r="C28" s="767"/>
      <c r="D28" s="767"/>
      <c r="E28" s="767"/>
      <c r="F28" s="767"/>
      <c r="G28" s="767"/>
      <c r="H28" s="767"/>
      <c r="I28" s="767"/>
      <c r="J28" s="767"/>
      <c r="K28" s="767"/>
      <c r="L28" s="767"/>
      <c r="M28" s="767"/>
      <c r="N28" s="767"/>
      <c r="O28" s="767"/>
      <c r="P28" s="767"/>
      <c r="Q28" s="768"/>
      <c r="R28" s="661" t="s">
        <v>243</v>
      </c>
      <c r="S28" s="664"/>
      <c r="T28" s="664"/>
      <c r="U28" s="664"/>
      <c r="V28" s="664"/>
      <c r="W28" s="664"/>
      <c r="X28" s="664"/>
      <c r="Y28" s="665"/>
      <c r="Z28" s="723" t="s">
        <v>237</v>
      </c>
      <c r="AA28" s="723"/>
      <c r="AB28" s="723"/>
      <c r="AC28" s="723"/>
      <c r="AD28" s="724" t="s">
        <v>243</v>
      </c>
      <c r="AE28" s="724"/>
      <c r="AF28" s="724"/>
      <c r="AG28" s="724"/>
      <c r="AH28" s="724"/>
      <c r="AI28" s="724"/>
      <c r="AJ28" s="724"/>
      <c r="AK28" s="724"/>
      <c r="AL28" s="666" t="s">
        <v>237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2887191</v>
      </c>
      <c r="CS28" s="664"/>
      <c r="CT28" s="664"/>
      <c r="CU28" s="664"/>
      <c r="CV28" s="664"/>
      <c r="CW28" s="664"/>
      <c r="CX28" s="664"/>
      <c r="CY28" s="665"/>
      <c r="CZ28" s="666">
        <v>9.1999999999999993</v>
      </c>
      <c r="DA28" s="695"/>
      <c r="DB28" s="695"/>
      <c r="DC28" s="696"/>
      <c r="DD28" s="669">
        <v>2753438</v>
      </c>
      <c r="DE28" s="664"/>
      <c r="DF28" s="664"/>
      <c r="DG28" s="664"/>
      <c r="DH28" s="664"/>
      <c r="DI28" s="664"/>
      <c r="DJ28" s="664"/>
      <c r="DK28" s="665"/>
      <c r="DL28" s="669">
        <v>2753438</v>
      </c>
      <c r="DM28" s="664"/>
      <c r="DN28" s="664"/>
      <c r="DO28" s="664"/>
      <c r="DP28" s="664"/>
      <c r="DQ28" s="664"/>
      <c r="DR28" s="664"/>
      <c r="DS28" s="664"/>
      <c r="DT28" s="664"/>
      <c r="DU28" s="664"/>
      <c r="DV28" s="665"/>
      <c r="DW28" s="666">
        <v>15.2</v>
      </c>
      <c r="DX28" s="695"/>
      <c r="DY28" s="695"/>
      <c r="DZ28" s="695"/>
      <c r="EA28" s="695"/>
      <c r="EB28" s="695"/>
      <c r="EC28" s="697"/>
    </row>
    <row r="29" spans="2:133" ht="11.25" customHeight="1">
      <c r="B29" s="658" t="s">
        <v>302</v>
      </c>
      <c r="C29" s="659"/>
      <c r="D29" s="659"/>
      <c r="E29" s="659"/>
      <c r="F29" s="659"/>
      <c r="G29" s="659"/>
      <c r="H29" s="659"/>
      <c r="I29" s="659"/>
      <c r="J29" s="659"/>
      <c r="K29" s="659"/>
      <c r="L29" s="659"/>
      <c r="M29" s="659"/>
      <c r="N29" s="659"/>
      <c r="O29" s="659"/>
      <c r="P29" s="659"/>
      <c r="Q29" s="660"/>
      <c r="R29" s="661">
        <v>1678606</v>
      </c>
      <c r="S29" s="664"/>
      <c r="T29" s="664"/>
      <c r="U29" s="664"/>
      <c r="V29" s="664"/>
      <c r="W29" s="664"/>
      <c r="X29" s="664"/>
      <c r="Y29" s="665"/>
      <c r="Z29" s="723">
        <v>5.2</v>
      </c>
      <c r="AA29" s="723"/>
      <c r="AB29" s="723"/>
      <c r="AC29" s="723"/>
      <c r="AD29" s="724" t="s">
        <v>237</v>
      </c>
      <c r="AE29" s="724"/>
      <c r="AF29" s="724"/>
      <c r="AG29" s="724"/>
      <c r="AH29" s="724"/>
      <c r="AI29" s="724"/>
      <c r="AJ29" s="724"/>
      <c r="AK29" s="724"/>
      <c r="AL29" s="666" t="s">
        <v>237</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306</v>
      </c>
      <c r="CG29" s="702"/>
      <c r="CH29" s="702"/>
      <c r="CI29" s="702"/>
      <c r="CJ29" s="702"/>
      <c r="CK29" s="702"/>
      <c r="CL29" s="702"/>
      <c r="CM29" s="702"/>
      <c r="CN29" s="702"/>
      <c r="CO29" s="702"/>
      <c r="CP29" s="702"/>
      <c r="CQ29" s="703"/>
      <c r="CR29" s="661">
        <v>2886425</v>
      </c>
      <c r="CS29" s="662"/>
      <c r="CT29" s="662"/>
      <c r="CU29" s="662"/>
      <c r="CV29" s="662"/>
      <c r="CW29" s="662"/>
      <c r="CX29" s="662"/>
      <c r="CY29" s="663"/>
      <c r="CZ29" s="666">
        <v>9.1999999999999993</v>
      </c>
      <c r="DA29" s="695"/>
      <c r="DB29" s="695"/>
      <c r="DC29" s="696"/>
      <c r="DD29" s="669">
        <v>2752672</v>
      </c>
      <c r="DE29" s="662"/>
      <c r="DF29" s="662"/>
      <c r="DG29" s="662"/>
      <c r="DH29" s="662"/>
      <c r="DI29" s="662"/>
      <c r="DJ29" s="662"/>
      <c r="DK29" s="663"/>
      <c r="DL29" s="669">
        <v>2752672</v>
      </c>
      <c r="DM29" s="662"/>
      <c r="DN29" s="662"/>
      <c r="DO29" s="662"/>
      <c r="DP29" s="662"/>
      <c r="DQ29" s="662"/>
      <c r="DR29" s="662"/>
      <c r="DS29" s="662"/>
      <c r="DT29" s="662"/>
      <c r="DU29" s="662"/>
      <c r="DV29" s="663"/>
      <c r="DW29" s="666">
        <v>15.2</v>
      </c>
      <c r="DX29" s="695"/>
      <c r="DY29" s="695"/>
      <c r="DZ29" s="695"/>
      <c r="EA29" s="695"/>
      <c r="EB29" s="695"/>
      <c r="EC29" s="697"/>
    </row>
    <row r="30" spans="2:133" ht="11.25" customHeight="1">
      <c r="B30" s="658" t="s">
        <v>307</v>
      </c>
      <c r="C30" s="659"/>
      <c r="D30" s="659"/>
      <c r="E30" s="659"/>
      <c r="F30" s="659"/>
      <c r="G30" s="659"/>
      <c r="H30" s="659"/>
      <c r="I30" s="659"/>
      <c r="J30" s="659"/>
      <c r="K30" s="659"/>
      <c r="L30" s="659"/>
      <c r="M30" s="659"/>
      <c r="N30" s="659"/>
      <c r="O30" s="659"/>
      <c r="P30" s="659"/>
      <c r="Q30" s="660"/>
      <c r="R30" s="661">
        <v>108785</v>
      </c>
      <c r="S30" s="664"/>
      <c r="T30" s="664"/>
      <c r="U30" s="664"/>
      <c r="V30" s="664"/>
      <c r="W30" s="664"/>
      <c r="X30" s="664"/>
      <c r="Y30" s="665"/>
      <c r="Z30" s="723">
        <v>0.3</v>
      </c>
      <c r="AA30" s="723"/>
      <c r="AB30" s="723"/>
      <c r="AC30" s="723"/>
      <c r="AD30" s="724" t="s">
        <v>138</v>
      </c>
      <c r="AE30" s="724"/>
      <c r="AF30" s="724"/>
      <c r="AG30" s="724"/>
      <c r="AH30" s="724"/>
      <c r="AI30" s="724"/>
      <c r="AJ30" s="724"/>
      <c r="AK30" s="724"/>
      <c r="AL30" s="666" t="s">
        <v>138</v>
      </c>
      <c r="AM30" s="667"/>
      <c r="AN30" s="667"/>
      <c r="AO30" s="725"/>
      <c r="AP30" s="751" t="s">
        <v>308</v>
      </c>
      <c r="AQ30" s="752"/>
      <c r="AR30" s="752"/>
      <c r="AS30" s="752"/>
      <c r="AT30" s="757" t="s">
        <v>309</v>
      </c>
      <c r="AU30" s="230"/>
      <c r="AV30" s="230"/>
      <c r="AW30" s="230"/>
      <c r="AX30" s="760" t="s">
        <v>187</v>
      </c>
      <c r="AY30" s="761"/>
      <c r="AZ30" s="761"/>
      <c r="BA30" s="761"/>
      <c r="BB30" s="761"/>
      <c r="BC30" s="761"/>
      <c r="BD30" s="761"/>
      <c r="BE30" s="761"/>
      <c r="BF30" s="762"/>
      <c r="BG30" s="741">
        <v>99.4</v>
      </c>
      <c r="BH30" s="742"/>
      <c r="BI30" s="742"/>
      <c r="BJ30" s="742"/>
      <c r="BK30" s="742"/>
      <c r="BL30" s="742"/>
      <c r="BM30" s="743">
        <v>98</v>
      </c>
      <c r="BN30" s="742"/>
      <c r="BO30" s="742"/>
      <c r="BP30" s="742"/>
      <c r="BQ30" s="744"/>
      <c r="BR30" s="741">
        <v>99.3</v>
      </c>
      <c r="BS30" s="742"/>
      <c r="BT30" s="742"/>
      <c r="BU30" s="742"/>
      <c r="BV30" s="742"/>
      <c r="BW30" s="742"/>
      <c r="BX30" s="743">
        <v>97.2</v>
      </c>
      <c r="BY30" s="742"/>
      <c r="BZ30" s="742"/>
      <c r="CA30" s="742"/>
      <c r="CB30" s="744"/>
      <c r="CD30" s="747"/>
      <c r="CE30" s="748"/>
      <c r="CF30" s="705" t="s">
        <v>310</v>
      </c>
      <c r="CG30" s="702"/>
      <c r="CH30" s="702"/>
      <c r="CI30" s="702"/>
      <c r="CJ30" s="702"/>
      <c r="CK30" s="702"/>
      <c r="CL30" s="702"/>
      <c r="CM30" s="702"/>
      <c r="CN30" s="702"/>
      <c r="CO30" s="702"/>
      <c r="CP30" s="702"/>
      <c r="CQ30" s="703"/>
      <c r="CR30" s="661">
        <v>2690795</v>
      </c>
      <c r="CS30" s="664"/>
      <c r="CT30" s="664"/>
      <c r="CU30" s="664"/>
      <c r="CV30" s="664"/>
      <c r="CW30" s="664"/>
      <c r="CX30" s="664"/>
      <c r="CY30" s="665"/>
      <c r="CZ30" s="666">
        <v>8.6</v>
      </c>
      <c r="DA30" s="695"/>
      <c r="DB30" s="695"/>
      <c r="DC30" s="696"/>
      <c r="DD30" s="669">
        <v>2563303</v>
      </c>
      <c r="DE30" s="664"/>
      <c r="DF30" s="664"/>
      <c r="DG30" s="664"/>
      <c r="DH30" s="664"/>
      <c r="DI30" s="664"/>
      <c r="DJ30" s="664"/>
      <c r="DK30" s="665"/>
      <c r="DL30" s="669">
        <v>2563303</v>
      </c>
      <c r="DM30" s="664"/>
      <c r="DN30" s="664"/>
      <c r="DO30" s="664"/>
      <c r="DP30" s="664"/>
      <c r="DQ30" s="664"/>
      <c r="DR30" s="664"/>
      <c r="DS30" s="664"/>
      <c r="DT30" s="664"/>
      <c r="DU30" s="664"/>
      <c r="DV30" s="665"/>
      <c r="DW30" s="666">
        <v>14.1</v>
      </c>
      <c r="DX30" s="695"/>
      <c r="DY30" s="695"/>
      <c r="DZ30" s="695"/>
      <c r="EA30" s="695"/>
      <c r="EB30" s="695"/>
      <c r="EC30" s="697"/>
    </row>
    <row r="31" spans="2:133" ht="11.25" customHeight="1">
      <c r="B31" s="658" t="s">
        <v>311</v>
      </c>
      <c r="C31" s="659"/>
      <c r="D31" s="659"/>
      <c r="E31" s="659"/>
      <c r="F31" s="659"/>
      <c r="G31" s="659"/>
      <c r="H31" s="659"/>
      <c r="I31" s="659"/>
      <c r="J31" s="659"/>
      <c r="K31" s="659"/>
      <c r="L31" s="659"/>
      <c r="M31" s="659"/>
      <c r="N31" s="659"/>
      <c r="O31" s="659"/>
      <c r="P31" s="659"/>
      <c r="Q31" s="660"/>
      <c r="R31" s="661">
        <v>109949</v>
      </c>
      <c r="S31" s="664"/>
      <c r="T31" s="664"/>
      <c r="U31" s="664"/>
      <c r="V31" s="664"/>
      <c r="W31" s="664"/>
      <c r="X31" s="664"/>
      <c r="Y31" s="665"/>
      <c r="Z31" s="723">
        <v>0.3</v>
      </c>
      <c r="AA31" s="723"/>
      <c r="AB31" s="723"/>
      <c r="AC31" s="723"/>
      <c r="AD31" s="724" t="s">
        <v>243</v>
      </c>
      <c r="AE31" s="724"/>
      <c r="AF31" s="724"/>
      <c r="AG31" s="724"/>
      <c r="AH31" s="724"/>
      <c r="AI31" s="724"/>
      <c r="AJ31" s="724"/>
      <c r="AK31" s="724"/>
      <c r="AL31" s="666" t="s">
        <v>243</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99.4</v>
      </c>
      <c r="BH31" s="662"/>
      <c r="BI31" s="662"/>
      <c r="BJ31" s="662"/>
      <c r="BK31" s="662"/>
      <c r="BL31" s="662"/>
      <c r="BM31" s="667">
        <v>98</v>
      </c>
      <c r="BN31" s="740"/>
      <c r="BO31" s="740"/>
      <c r="BP31" s="740"/>
      <c r="BQ31" s="701"/>
      <c r="BR31" s="739">
        <v>99.2</v>
      </c>
      <c r="BS31" s="662"/>
      <c r="BT31" s="662"/>
      <c r="BU31" s="662"/>
      <c r="BV31" s="662"/>
      <c r="BW31" s="662"/>
      <c r="BX31" s="667">
        <v>97.4</v>
      </c>
      <c r="BY31" s="740"/>
      <c r="BZ31" s="740"/>
      <c r="CA31" s="740"/>
      <c r="CB31" s="701"/>
      <c r="CD31" s="747"/>
      <c r="CE31" s="748"/>
      <c r="CF31" s="705" t="s">
        <v>314</v>
      </c>
      <c r="CG31" s="702"/>
      <c r="CH31" s="702"/>
      <c r="CI31" s="702"/>
      <c r="CJ31" s="702"/>
      <c r="CK31" s="702"/>
      <c r="CL31" s="702"/>
      <c r="CM31" s="702"/>
      <c r="CN31" s="702"/>
      <c r="CO31" s="702"/>
      <c r="CP31" s="702"/>
      <c r="CQ31" s="703"/>
      <c r="CR31" s="661">
        <v>195630</v>
      </c>
      <c r="CS31" s="662"/>
      <c r="CT31" s="662"/>
      <c r="CU31" s="662"/>
      <c r="CV31" s="662"/>
      <c r="CW31" s="662"/>
      <c r="CX31" s="662"/>
      <c r="CY31" s="663"/>
      <c r="CZ31" s="666">
        <v>0.6</v>
      </c>
      <c r="DA31" s="695"/>
      <c r="DB31" s="695"/>
      <c r="DC31" s="696"/>
      <c r="DD31" s="669">
        <v>189369</v>
      </c>
      <c r="DE31" s="662"/>
      <c r="DF31" s="662"/>
      <c r="DG31" s="662"/>
      <c r="DH31" s="662"/>
      <c r="DI31" s="662"/>
      <c r="DJ31" s="662"/>
      <c r="DK31" s="663"/>
      <c r="DL31" s="669">
        <v>189369</v>
      </c>
      <c r="DM31" s="662"/>
      <c r="DN31" s="662"/>
      <c r="DO31" s="662"/>
      <c r="DP31" s="662"/>
      <c r="DQ31" s="662"/>
      <c r="DR31" s="662"/>
      <c r="DS31" s="662"/>
      <c r="DT31" s="662"/>
      <c r="DU31" s="662"/>
      <c r="DV31" s="663"/>
      <c r="DW31" s="666">
        <v>1</v>
      </c>
      <c r="DX31" s="695"/>
      <c r="DY31" s="695"/>
      <c r="DZ31" s="695"/>
      <c r="EA31" s="695"/>
      <c r="EB31" s="695"/>
      <c r="EC31" s="697"/>
    </row>
    <row r="32" spans="2:133" ht="11.25" customHeight="1">
      <c r="B32" s="658" t="s">
        <v>315</v>
      </c>
      <c r="C32" s="659"/>
      <c r="D32" s="659"/>
      <c r="E32" s="659"/>
      <c r="F32" s="659"/>
      <c r="G32" s="659"/>
      <c r="H32" s="659"/>
      <c r="I32" s="659"/>
      <c r="J32" s="659"/>
      <c r="K32" s="659"/>
      <c r="L32" s="659"/>
      <c r="M32" s="659"/>
      <c r="N32" s="659"/>
      <c r="O32" s="659"/>
      <c r="P32" s="659"/>
      <c r="Q32" s="660"/>
      <c r="R32" s="661">
        <v>357048</v>
      </c>
      <c r="S32" s="664"/>
      <c r="T32" s="664"/>
      <c r="U32" s="664"/>
      <c r="V32" s="664"/>
      <c r="W32" s="664"/>
      <c r="X32" s="664"/>
      <c r="Y32" s="665"/>
      <c r="Z32" s="723">
        <v>1.1000000000000001</v>
      </c>
      <c r="AA32" s="723"/>
      <c r="AB32" s="723"/>
      <c r="AC32" s="723"/>
      <c r="AD32" s="724" t="s">
        <v>237</v>
      </c>
      <c r="AE32" s="724"/>
      <c r="AF32" s="724"/>
      <c r="AG32" s="724"/>
      <c r="AH32" s="724"/>
      <c r="AI32" s="724"/>
      <c r="AJ32" s="724"/>
      <c r="AK32" s="724"/>
      <c r="AL32" s="666" t="s">
        <v>243</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99.5</v>
      </c>
      <c r="BH32" s="677"/>
      <c r="BI32" s="677"/>
      <c r="BJ32" s="677"/>
      <c r="BK32" s="677"/>
      <c r="BL32" s="677"/>
      <c r="BM32" s="721">
        <v>98</v>
      </c>
      <c r="BN32" s="677"/>
      <c r="BO32" s="677"/>
      <c r="BP32" s="677"/>
      <c r="BQ32" s="714"/>
      <c r="BR32" s="738">
        <v>99.4</v>
      </c>
      <c r="BS32" s="677"/>
      <c r="BT32" s="677"/>
      <c r="BU32" s="677"/>
      <c r="BV32" s="677"/>
      <c r="BW32" s="677"/>
      <c r="BX32" s="721">
        <v>97.1</v>
      </c>
      <c r="BY32" s="677"/>
      <c r="BZ32" s="677"/>
      <c r="CA32" s="677"/>
      <c r="CB32" s="714"/>
      <c r="CD32" s="749"/>
      <c r="CE32" s="750"/>
      <c r="CF32" s="705" t="s">
        <v>317</v>
      </c>
      <c r="CG32" s="702"/>
      <c r="CH32" s="702"/>
      <c r="CI32" s="702"/>
      <c r="CJ32" s="702"/>
      <c r="CK32" s="702"/>
      <c r="CL32" s="702"/>
      <c r="CM32" s="702"/>
      <c r="CN32" s="702"/>
      <c r="CO32" s="702"/>
      <c r="CP32" s="702"/>
      <c r="CQ32" s="703"/>
      <c r="CR32" s="661">
        <v>766</v>
      </c>
      <c r="CS32" s="664"/>
      <c r="CT32" s="664"/>
      <c r="CU32" s="664"/>
      <c r="CV32" s="664"/>
      <c r="CW32" s="664"/>
      <c r="CX32" s="664"/>
      <c r="CY32" s="665"/>
      <c r="CZ32" s="666">
        <v>0</v>
      </c>
      <c r="DA32" s="695"/>
      <c r="DB32" s="695"/>
      <c r="DC32" s="696"/>
      <c r="DD32" s="669">
        <v>766</v>
      </c>
      <c r="DE32" s="664"/>
      <c r="DF32" s="664"/>
      <c r="DG32" s="664"/>
      <c r="DH32" s="664"/>
      <c r="DI32" s="664"/>
      <c r="DJ32" s="664"/>
      <c r="DK32" s="665"/>
      <c r="DL32" s="669">
        <v>766</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318</v>
      </c>
      <c r="C33" s="659"/>
      <c r="D33" s="659"/>
      <c r="E33" s="659"/>
      <c r="F33" s="659"/>
      <c r="G33" s="659"/>
      <c r="H33" s="659"/>
      <c r="I33" s="659"/>
      <c r="J33" s="659"/>
      <c r="K33" s="659"/>
      <c r="L33" s="659"/>
      <c r="M33" s="659"/>
      <c r="N33" s="659"/>
      <c r="O33" s="659"/>
      <c r="P33" s="659"/>
      <c r="Q33" s="660"/>
      <c r="R33" s="661">
        <v>1107304</v>
      </c>
      <c r="S33" s="664"/>
      <c r="T33" s="664"/>
      <c r="U33" s="664"/>
      <c r="V33" s="664"/>
      <c r="W33" s="664"/>
      <c r="X33" s="664"/>
      <c r="Y33" s="665"/>
      <c r="Z33" s="723">
        <v>3.4</v>
      </c>
      <c r="AA33" s="723"/>
      <c r="AB33" s="723"/>
      <c r="AC33" s="723"/>
      <c r="AD33" s="724" t="s">
        <v>237</v>
      </c>
      <c r="AE33" s="724"/>
      <c r="AF33" s="724"/>
      <c r="AG33" s="724"/>
      <c r="AH33" s="724"/>
      <c r="AI33" s="724"/>
      <c r="AJ33" s="724"/>
      <c r="AK33" s="724"/>
      <c r="AL33" s="666" t="s">
        <v>237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11852698</v>
      </c>
      <c r="CS33" s="662"/>
      <c r="CT33" s="662"/>
      <c r="CU33" s="662"/>
      <c r="CV33" s="662"/>
      <c r="CW33" s="662"/>
      <c r="CX33" s="662"/>
      <c r="CY33" s="663"/>
      <c r="CZ33" s="666">
        <v>37.9</v>
      </c>
      <c r="DA33" s="695"/>
      <c r="DB33" s="695"/>
      <c r="DC33" s="696"/>
      <c r="DD33" s="669">
        <v>10141371</v>
      </c>
      <c r="DE33" s="662"/>
      <c r="DF33" s="662"/>
      <c r="DG33" s="662"/>
      <c r="DH33" s="662"/>
      <c r="DI33" s="662"/>
      <c r="DJ33" s="662"/>
      <c r="DK33" s="663"/>
      <c r="DL33" s="669">
        <v>8803931</v>
      </c>
      <c r="DM33" s="662"/>
      <c r="DN33" s="662"/>
      <c r="DO33" s="662"/>
      <c r="DP33" s="662"/>
      <c r="DQ33" s="662"/>
      <c r="DR33" s="662"/>
      <c r="DS33" s="662"/>
      <c r="DT33" s="662"/>
      <c r="DU33" s="662"/>
      <c r="DV33" s="663"/>
      <c r="DW33" s="666">
        <v>48.5</v>
      </c>
      <c r="DX33" s="695"/>
      <c r="DY33" s="695"/>
      <c r="DZ33" s="695"/>
      <c r="EA33" s="695"/>
      <c r="EB33" s="695"/>
      <c r="EC33" s="697"/>
    </row>
    <row r="34" spans="2:133" ht="11.25" customHeight="1">
      <c r="B34" s="658" t="s">
        <v>320</v>
      </c>
      <c r="C34" s="659"/>
      <c r="D34" s="659"/>
      <c r="E34" s="659"/>
      <c r="F34" s="659"/>
      <c r="G34" s="659"/>
      <c r="H34" s="659"/>
      <c r="I34" s="659"/>
      <c r="J34" s="659"/>
      <c r="K34" s="659"/>
      <c r="L34" s="659"/>
      <c r="M34" s="659"/>
      <c r="N34" s="659"/>
      <c r="O34" s="659"/>
      <c r="P34" s="659"/>
      <c r="Q34" s="660"/>
      <c r="R34" s="661">
        <v>563548</v>
      </c>
      <c r="S34" s="664"/>
      <c r="T34" s="664"/>
      <c r="U34" s="664"/>
      <c r="V34" s="664"/>
      <c r="W34" s="664"/>
      <c r="X34" s="664"/>
      <c r="Y34" s="665"/>
      <c r="Z34" s="723">
        <v>1.7</v>
      </c>
      <c r="AA34" s="723"/>
      <c r="AB34" s="723"/>
      <c r="AC34" s="723"/>
      <c r="AD34" s="724">
        <v>29</v>
      </c>
      <c r="AE34" s="724"/>
      <c r="AF34" s="724"/>
      <c r="AG34" s="724"/>
      <c r="AH34" s="724"/>
      <c r="AI34" s="724"/>
      <c r="AJ34" s="724"/>
      <c r="AK34" s="724"/>
      <c r="AL34" s="666">
        <v>0</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3068507</v>
      </c>
      <c r="CS34" s="664"/>
      <c r="CT34" s="664"/>
      <c r="CU34" s="664"/>
      <c r="CV34" s="664"/>
      <c r="CW34" s="664"/>
      <c r="CX34" s="664"/>
      <c r="CY34" s="665"/>
      <c r="CZ34" s="666">
        <v>9.8000000000000007</v>
      </c>
      <c r="DA34" s="695"/>
      <c r="DB34" s="695"/>
      <c r="DC34" s="696"/>
      <c r="DD34" s="669">
        <v>2433814</v>
      </c>
      <c r="DE34" s="664"/>
      <c r="DF34" s="664"/>
      <c r="DG34" s="664"/>
      <c r="DH34" s="664"/>
      <c r="DI34" s="664"/>
      <c r="DJ34" s="664"/>
      <c r="DK34" s="665"/>
      <c r="DL34" s="669">
        <v>2277652</v>
      </c>
      <c r="DM34" s="664"/>
      <c r="DN34" s="664"/>
      <c r="DO34" s="664"/>
      <c r="DP34" s="664"/>
      <c r="DQ34" s="664"/>
      <c r="DR34" s="664"/>
      <c r="DS34" s="664"/>
      <c r="DT34" s="664"/>
      <c r="DU34" s="664"/>
      <c r="DV34" s="665"/>
      <c r="DW34" s="666">
        <v>12.6</v>
      </c>
      <c r="DX34" s="695"/>
      <c r="DY34" s="695"/>
      <c r="DZ34" s="695"/>
      <c r="EA34" s="695"/>
      <c r="EB34" s="695"/>
      <c r="EC34" s="697"/>
    </row>
    <row r="35" spans="2:133" ht="11.25" customHeight="1">
      <c r="B35" s="658" t="s">
        <v>324</v>
      </c>
      <c r="C35" s="659"/>
      <c r="D35" s="659"/>
      <c r="E35" s="659"/>
      <c r="F35" s="659"/>
      <c r="G35" s="659"/>
      <c r="H35" s="659"/>
      <c r="I35" s="659"/>
      <c r="J35" s="659"/>
      <c r="K35" s="659"/>
      <c r="L35" s="659"/>
      <c r="M35" s="659"/>
      <c r="N35" s="659"/>
      <c r="O35" s="659"/>
      <c r="P35" s="659"/>
      <c r="Q35" s="660"/>
      <c r="R35" s="661">
        <v>6174353</v>
      </c>
      <c r="S35" s="664"/>
      <c r="T35" s="664"/>
      <c r="U35" s="664"/>
      <c r="V35" s="664"/>
      <c r="W35" s="664"/>
      <c r="X35" s="664"/>
      <c r="Y35" s="665"/>
      <c r="Z35" s="723">
        <v>19</v>
      </c>
      <c r="AA35" s="723"/>
      <c r="AB35" s="723"/>
      <c r="AC35" s="723"/>
      <c r="AD35" s="724" t="s">
        <v>138</v>
      </c>
      <c r="AE35" s="724"/>
      <c r="AF35" s="724"/>
      <c r="AG35" s="724"/>
      <c r="AH35" s="724"/>
      <c r="AI35" s="724"/>
      <c r="AJ35" s="724"/>
      <c r="AK35" s="724"/>
      <c r="AL35" s="666" t="s">
        <v>237</v>
      </c>
      <c r="AM35" s="667"/>
      <c r="AN35" s="667"/>
      <c r="AO35" s="725"/>
      <c r="AP35" s="234"/>
      <c r="AQ35" s="729" t="s">
        <v>325</v>
      </c>
      <c r="AR35" s="730"/>
      <c r="AS35" s="730"/>
      <c r="AT35" s="730"/>
      <c r="AU35" s="730"/>
      <c r="AV35" s="730"/>
      <c r="AW35" s="730"/>
      <c r="AX35" s="730"/>
      <c r="AY35" s="731"/>
      <c r="AZ35" s="726">
        <v>4242624</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115554</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106992</v>
      </c>
      <c r="CS35" s="662"/>
      <c r="CT35" s="662"/>
      <c r="CU35" s="662"/>
      <c r="CV35" s="662"/>
      <c r="CW35" s="662"/>
      <c r="CX35" s="662"/>
      <c r="CY35" s="663"/>
      <c r="CZ35" s="666">
        <v>0.3</v>
      </c>
      <c r="DA35" s="695"/>
      <c r="DB35" s="695"/>
      <c r="DC35" s="696"/>
      <c r="DD35" s="669">
        <v>89470</v>
      </c>
      <c r="DE35" s="662"/>
      <c r="DF35" s="662"/>
      <c r="DG35" s="662"/>
      <c r="DH35" s="662"/>
      <c r="DI35" s="662"/>
      <c r="DJ35" s="662"/>
      <c r="DK35" s="663"/>
      <c r="DL35" s="669">
        <v>89333</v>
      </c>
      <c r="DM35" s="662"/>
      <c r="DN35" s="662"/>
      <c r="DO35" s="662"/>
      <c r="DP35" s="662"/>
      <c r="DQ35" s="662"/>
      <c r="DR35" s="662"/>
      <c r="DS35" s="662"/>
      <c r="DT35" s="662"/>
      <c r="DU35" s="662"/>
      <c r="DV35" s="663"/>
      <c r="DW35" s="666">
        <v>0.5</v>
      </c>
      <c r="DX35" s="695"/>
      <c r="DY35" s="695"/>
      <c r="DZ35" s="695"/>
      <c r="EA35" s="695"/>
      <c r="EB35" s="695"/>
      <c r="EC35" s="697"/>
    </row>
    <row r="36" spans="2:133" ht="11.25" customHeight="1">
      <c r="B36" s="658" t="s">
        <v>328</v>
      </c>
      <c r="C36" s="659"/>
      <c r="D36" s="659"/>
      <c r="E36" s="659"/>
      <c r="F36" s="659"/>
      <c r="G36" s="659"/>
      <c r="H36" s="659"/>
      <c r="I36" s="659"/>
      <c r="J36" s="659"/>
      <c r="K36" s="659"/>
      <c r="L36" s="659"/>
      <c r="M36" s="659"/>
      <c r="N36" s="659"/>
      <c r="O36" s="659"/>
      <c r="P36" s="659"/>
      <c r="Q36" s="660"/>
      <c r="R36" s="661" t="s">
        <v>243</v>
      </c>
      <c r="S36" s="664"/>
      <c r="T36" s="664"/>
      <c r="U36" s="664"/>
      <c r="V36" s="664"/>
      <c r="W36" s="664"/>
      <c r="X36" s="664"/>
      <c r="Y36" s="665"/>
      <c r="Z36" s="723" t="s">
        <v>138</v>
      </c>
      <c r="AA36" s="723"/>
      <c r="AB36" s="723"/>
      <c r="AC36" s="723"/>
      <c r="AD36" s="724" t="s">
        <v>243</v>
      </c>
      <c r="AE36" s="724"/>
      <c r="AF36" s="724"/>
      <c r="AG36" s="724"/>
      <c r="AH36" s="724"/>
      <c r="AI36" s="724"/>
      <c r="AJ36" s="724"/>
      <c r="AK36" s="724"/>
      <c r="AL36" s="666" t="s">
        <v>138</v>
      </c>
      <c r="AM36" s="667"/>
      <c r="AN36" s="667"/>
      <c r="AO36" s="725"/>
      <c r="AQ36" s="698" t="s">
        <v>329</v>
      </c>
      <c r="AR36" s="699"/>
      <c r="AS36" s="699"/>
      <c r="AT36" s="699"/>
      <c r="AU36" s="699"/>
      <c r="AV36" s="699"/>
      <c r="AW36" s="699"/>
      <c r="AX36" s="699"/>
      <c r="AY36" s="700"/>
      <c r="AZ36" s="661">
        <v>1177211</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-7764</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3919736</v>
      </c>
      <c r="CS36" s="664"/>
      <c r="CT36" s="664"/>
      <c r="CU36" s="664"/>
      <c r="CV36" s="664"/>
      <c r="CW36" s="664"/>
      <c r="CX36" s="664"/>
      <c r="CY36" s="665"/>
      <c r="CZ36" s="666">
        <v>12.5</v>
      </c>
      <c r="DA36" s="695"/>
      <c r="DB36" s="695"/>
      <c r="DC36" s="696"/>
      <c r="DD36" s="669">
        <v>3563864</v>
      </c>
      <c r="DE36" s="664"/>
      <c r="DF36" s="664"/>
      <c r="DG36" s="664"/>
      <c r="DH36" s="664"/>
      <c r="DI36" s="664"/>
      <c r="DJ36" s="664"/>
      <c r="DK36" s="665"/>
      <c r="DL36" s="669">
        <v>3264841</v>
      </c>
      <c r="DM36" s="664"/>
      <c r="DN36" s="664"/>
      <c r="DO36" s="664"/>
      <c r="DP36" s="664"/>
      <c r="DQ36" s="664"/>
      <c r="DR36" s="664"/>
      <c r="DS36" s="664"/>
      <c r="DT36" s="664"/>
      <c r="DU36" s="664"/>
      <c r="DV36" s="665"/>
      <c r="DW36" s="666">
        <v>18</v>
      </c>
      <c r="DX36" s="695"/>
      <c r="DY36" s="695"/>
      <c r="DZ36" s="695"/>
      <c r="EA36" s="695"/>
      <c r="EB36" s="695"/>
      <c r="EC36" s="697"/>
    </row>
    <row r="37" spans="2:133" ht="11.25" customHeight="1">
      <c r="B37" s="658" t="s">
        <v>332</v>
      </c>
      <c r="C37" s="659"/>
      <c r="D37" s="659"/>
      <c r="E37" s="659"/>
      <c r="F37" s="659"/>
      <c r="G37" s="659"/>
      <c r="H37" s="659"/>
      <c r="I37" s="659"/>
      <c r="J37" s="659"/>
      <c r="K37" s="659"/>
      <c r="L37" s="659"/>
      <c r="M37" s="659"/>
      <c r="N37" s="659"/>
      <c r="O37" s="659"/>
      <c r="P37" s="659"/>
      <c r="Q37" s="660"/>
      <c r="R37" s="661">
        <v>1231753</v>
      </c>
      <c r="S37" s="664"/>
      <c r="T37" s="664"/>
      <c r="U37" s="664"/>
      <c r="V37" s="664"/>
      <c r="W37" s="664"/>
      <c r="X37" s="664"/>
      <c r="Y37" s="665"/>
      <c r="Z37" s="723">
        <v>3.8</v>
      </c>
      <c r="AA37" s="723"/>
      <c r="AB37" s="723"/>
      <c r="AC37" s="723"/>
      <c r="AD37" s="724" t="s">
        <v>237</v>
      </c>
      <c r="AE37" s="724"/>
      <c r="AF37" s="724"/>
      <c r="AG37" s="724"/>
      <c r="AH37" s="724"/>
      <c r="AI37" s="724"/>
      <c r="AJ37" s="724"/>
      <c r="AK37" s="724"/>
      <c r="AL37" s="666" t="s">
        <v>243</v>
      </c>
      <c r="AM37" s="667"/>
      <c r="AN37" s="667"/>
      <c r="AO37" s="725"/>
      <c r="AQ37" s="698" t="s">
        <v>333</v>
      </c>
      <c r="AR37" s="699"/>
      <c r="AS37" s="699"/>
      <c r="AT37" s="699"/>
      <c r="AU37" s="699"/>
      <c r="AV37" s="699"/>
      <c r="AW37" s="699"/>
      <c r="AX37" s="699"/>
      <c r="AY37" s="700"/>
      <c r="AZ37" s="661">
        <v>450247</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8290</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964092</v>
      </c>
      <c r="CS37" s="662"/>
      <c r="CT37" s="662"/>
      <c r="CU37" s="662"/>
      <c r="CV37" s="662"/>
      <c r="CW37" s="662"/>
      <c r="CX37" s="662"/>
      <c r="CY37" s="663"/>
      <c r="CZ37" s="666">
        <v>3.1</v>
      </c>
      <c r="DA37" s="695"/>
      <c r="DB37" s="695"/>
      <c r="DC37" s="696"/>
      <c r="DD37" s="669">
        <v>964092</v>
      </c>
      <c r="DE37" s="662"/>
      <c r="DF37" s="662"/>
      <c r="DG37" s="662"/>
      <c r="DH37" s="662"/>
      <c r="DI37" s="662"/>
      <c r="DJ37" s="662"/>
      <c r="DK37" s="663"/>
      <c r="DL37" s="669">
        <v>911242</v>
      </c>
      <c r="DM37" s="662"/>
      <c r="DN37" s="662"/>
      <c r="DO37" s="662"/>
      <c r="DP37" s="662"/>
      <c r="DQ37" s="662"/>
      <c r="DR37" s="662"/>
      <c r="DS37" s="662"/>
      <c r="DT37" s="662"/>
      <c r="DU37" s="662"/>
      <c r="DV37" s="663"/>
      <c r="DW37" s="666">
        <v>5</v>
      </c>
      <c r="DX37" s="695"/>
      <c r="DY37" s="695"/>
      <c r="DZ37" s="695"/>
      <c r="EA37" s="695"/>
      <c r="EB37" s="695"/>
      <c r="EC37" s="697"/>
    </row>
    <row r="38" spans="2:133" ht="11.25" customHeight="1">
      <c r="B38" s="673" t="s">
        <v>336</v>
      </c>
      <c r="C38" s="674"/>
      <c r="D38" s="674"/>
      <c r="E38" s="674"/>
      <c r="F38" s="674"/>
      <c r="G38" s="674"/>
      <c r="H38" s="674"/>
      <c r="I38" s="674"/>
      <c r="J38" s="674"/>
      <c r="K38" s="674"/>
      <c r="L38" s="674"/>
      <c r="M38" s="674"/>
      <c r="N38" s="674"/>
      <c r="O38" s="674"/>
      <c r="P38" s="674"/>
      <c r="Q38" s="675"/>
      <c r="R38" s="676">
        <v>32444444</v>
      </c>
      <c r="S38" s="713"/>
      <c r="T38" s="713"/>
      <c r="U38" s="713"/>
      <c r="V38" s="713"/>
      <c r="W38" s="713"/>
      <c r="X38" s="713"/>
      <c r="Y38" s="718"/>
      <c r="Z38" s="719">
        <v>100</v>
      </c>
      <c r="AA38" s="719"/>
      <c r="AB38" s="719"/>
      <c r="AC38" s="719"/>
      <c r="AD38" s="720">
        <v>16915321</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22394</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12577</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3769623</v>
      </c>
      <c r="CS38" s="664"/>
      <c r="CT38" s="664"/>
      <c r="CU38" s="664"/>
      <c r="CV38" s="664"/>
      <c r="CW38" s="664"/>
      <c r="CX38" s="664"/>
      <c r="CY38" s="665"/>
      <c r="CZ38" s="666">
        <v>12.1</v>
      </c>
      <c r="DA38" s="695"/>
      <c r="DB38" s="695"/>
      <c r="DC38" s="696"/>
      <c r="DD38" s="669">
        <v>3329781</v>
      </c>
      <c r="DE38" s="664"/>
      <c r="DF38" s="664"/>
      <c r="DG38" s="664"/>
      <c r="DH38" s="664"/>
      <c r="DI38" s="664"/>
      <c r="DJ38" s="664"/>
      <c r="DK38" s="665"/>
      <c r="DL38" s="669">
        <v>3172105</v>
      </c>
      <c r="DM38" s="664"/>
      <c r="DN38" s="664"/>
      <c r="DO38" s="664"/>
      <c r="DP38" s="664"/>
      <c r="DQ38" s="664"/>
      <c r="DR38" s="664"/>
      <c r="DS38" s="664"/>
      <c r="DT38" s="664"/>
      <c r="DU38" s="664"/>
      <c r="DV38" s="665"/>
      <c r="DW38" s="666">
        <v>17.5</v>
      </c>
      <c r="DX38" s="695"/>
      <c r="DY38" s="695"/>
      <c r="DZ38" s="695"/>
      <c r="EA38" s="695"/>
      <c r="EB38" s="695"/>
      <c r="EC38" s="697"/>
    </row>
    <row r="39" spans="2:133" ht="11.25" customHeight="1">
      <c r="AQ39" s="698" t="s">
        <v>340</v>
      </c>
      <c r="AR39" s="699"/>
      <c r="AS39" s="699"/>
      <c r="AT39" s="699"/>
      <c r="AU39" s="699"/>
      <c r="AV39" s="699"/>
      <c r="AW39" s="699"/>
      <c r="AX39" s="699"/>
      <c r="AY39" s="700"/>
      <c r="AZ39" s="661">
        <v>6864</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88</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832840</v>
      </c>
      <c r="CS39" s="662"/>
      <c r="CT39" s="662"/>
      <c r="CU39" s="662"/>
      <c r="CV39" s="662"/>
      <c r="CW39" s="662"/>
      <c r="CX39" s="662"/>
      <c r="CY39" s="663"/>
      <c r="CZ39" s="666">
        <v>2.7</v>
      </c>
      <c r="DA39" s="695"/>
      <c r="DB39" s="695"/>
      <c r="DC39" s="696"/>
      <c r="DD39" s="669">
        <v>724442</v>
      </c>
      <c r="DE39" s="662"/>
      <c r="DF39" s="662"/>
      <c r="DG39" s="662"/>
      <c r="DH39" s="662"/>
      <c r="DI39" s="662"/>
      <c r="DJ39" s="662"/>
      <c r="DK39" s="663"/>
      <c r="DL39" s="669" t="s">
        <v>237</v>
      </c>
      <c r="DM39" s="662"/>
      <c r="DN39" s="662"/>
      <c r="DO39" s="662"/>
      <c r="DP39" s="662"/>
      <c r="DQ39" s="662"/>
      <c r="DR39" s="662"/>
      <c r="DS39" s="662"/>
      <c r="DT39" s="662"/>
      <c r="DU39" s="662"/>
      <c r="DV39" s="663"/>
      <c r="DW39" s="666" t="s">
        <v>243</v>
      </c>
      <c r="DX39" s="695"/>
      <c r="DY39" s="695"/>
      <c r="DZ39" s="695"/>
      <c r="EA39" s="695"/>
      <c r="EB39" s="695"/>
      <c r="EC39" s="697"/>
    </row>
    <row r="40" spans="2:133" ht="11.25" customHeight="1">
      <c r="AQ40" s="698" t="s">
        <v>344</v>
      </c>
      <c r="AR40" s="699"/>
      <c r="AS40" s="699"/>
      <c r="AT40" s="699"/>
      <c r="AU40" s="699"/>
      <c r="AV40" s="699"/>
      <c r="AW40" s="699"/>
      <c r="AX40" s="699"/>
      <c r="AY40" s="700"/>
      <c r="AZ40" s="661">
        <v>564753</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237</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155000</v>
      </c>
      <c r="CS40" s="664"/>
      <c r="CT40" s="664"/>
      <c r="CU40" s="664"/>
      <c r="CV40" s="664"/>
      <c r="CW40" s="664"/>
      <c r="CX40" s="664"/>
      <c r="CY40" s="665"/>
      <c r="CZ40" s="666">
        <v>0.5</v>
      </c>
      <c r="DA40" s="695"/>
      <c r="DB40" s="695"/>
      <c r="DC40" s="696"/>
      <c r="DD40" s="669" t="s">
        <v>237</v>
      </c>
      <c r="DE40" s="664"/>
      <c r="DF40" s="664"/>
      <c r="DG40" s="664"/>
      <c r="DH40" s="664"/>
      <c r="DI40" s="664"/>
      <c r="DJ40" s="664"/>
      <c r="DK40" s="665"/>
      <c r="DL40" s="669" t="s">
        <v>237</v>
      </c>
      <c r="DM40" s="664"/>
      <c r="DN40" s="664"/>
      <c r="DO40" s="664"/>
      <c r="DP40" s="664"/>
      <c r="DQ40" s="664"/>
      <c r="DR40" s="664"/>
      <c r="DS40" s="664"/>
      <c r="DT40" s="664"/>
      <c r="DU40" s="664"/>
      <c r="DV40" s="665"/>
      <c r="DW40" s="666" t="s">
        <v>237</v>
      </c>
      <c r="DX40" s="695"/>
      <c r="DY40" s="695"/>
      <c r="DZ40" s="695"/>
      <c r="EA40" s="695"/>
      <c r="EB40" s="695"/>
      <c r="EC40" s="697"/>
    </row>
    <row r="41" spans="2:133" ht="11.25" customHeight="1">
      <c r="AQ41" s="710" t="s">
        <v>347</v>
      </c>
      <c r="AR41" s="711"/>
      <c r="AS41" s="711"/>
      <c r="AT41" s="711"/>
      <c r="AU41" s="711"/>
      <c r="AV41" s="711"/>
      <c r="AW41" s="711"/>
      <c r="AX41" s="711"/>
      <c r="AY41" s="712"/>
      <c r="AZ41" s="676">
        <v>2021155</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412</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243</v>
      </c>
      <c r="CS41" s="662"/>
      <c r="CT41" s="662"/>
      <c r="CU41" s="662"/>
      <c r="CV41" s="662"/>
      <c r="CW41" s="662"/>
      <c r="CX41" s="662"/>
      <c r="CY41" s="663"/>
      <c r="CZ41" s="666" t="s">
        <v>237</v>
      </c>
      <c r="DA41" s="695"/>
      <c r="DB41" s="695"/>
      <c r="DC41" s="696"/>
      <c r="DD41" s="669" t="s">
        <v>237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6752189</v>
      </c>
      <c r="CS42" s="664"/>
      <c r="CT42" s="664"/>
      <c r="CU42" s="664"/>
      <c r="CV42" s="664"/>
      <c r="CW42" s="664"/>
      <c r="CX42" s="664"/>
      <c r="CY42" s="665"/>
      <c r="CZ42" s="666">
        <v>21.6</v>
      </c>
      <c r="DA42" s="667"/>
      <c r="DB42" s="667"/>
      <c r="DC42" s="668"/>
      <c r="DD42" s="669">
        <v>789437</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86101</v>
      </c>
      <c r="CS43" s="662"/>
      <c r="CT43" s="662"/>
      <c r="CU43" s="662"/>
      <c r="CV43" s="662"/>
      <c r="CW43" s="662"/>
      <c r="CX43" s="662"/>
      <c r="CY43" s="663"/>
      <c r="CZ43" s="666">
        <v>0.3</v>
      </c>
      <c r="DA43" s="695"/>
      <c r="DB43" s="695"/>
      <c r="DC43" s="696"/>
      <c r="DD43" s="669">
        <v>86101</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354</v>
      </c>
      <c r="CD44" s="689" t="s">
        <v>305</v>
      </c>
      <c r="CE44" s="690"/>
      <c r="CF44" s="658" t="s">
        <v>355</v>
      </c>
      <c r="CG44" s="659"/>
      <c r="CH44" s="659"/>
      <c r="CI44" s="659"/>
      <c r="CJ44" s="659"/>
      <c r="CK44" s="659"/>
      <c r="CL44" s="659"/>
      <c r="CM44" s="659"/>
      <c r="CN44" s="659"/>
      <c r="CO44" s="659"/>
      <c r="CP44" s="659"/>
      <c r="CQ44" s="660"/>
      <c r="CR44" s="661">
        <v>6735523</v>
      </c>
      <c r="CS44" s="664"/>
      <c r="CT44" s="664"/>
      <c r="CU44" s="664"/>
      <c r="CV44" s="664"/>
      <c r="CW44" s="664"/>
      <c r="CX44" s="664"/>
      <c r="CY44" s="665"/>
      <c r="CZ44" s="666">
        <v>21.5</v>
      </c>
      <c r="DA44" s="667"/>
      <c r="DB44" s="667"/>
      <c r="DC44" s="668"/>
      <c r="DD44" s="669">
        <v>787860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356</v>
      </c>
      <c r="CG45" s="659"/>
      <c r="CH45" s="659"/>
      <c r="CI45" s="659"/>
      <c r="CJ45" s="659"/>
      <c r="CK45" s="659"/>
      <c r="CL45" s="659"/>
      <c r="CM45" s="659"/>
      <c r="CN45" s="659"/>
      <c r="CO45" s="659"/>
      <c r="CP45" s="659"/>
      <c r="CQ45" s="660"/>
      <c r="CR45" s="661">
        <v>797841</v>
      </c>
      <c r="CS45" s="662"/>
      <c r="CT45" s="662"/>
      <c r="CU45" s="662"/>
      <c r="CV45" s="662"/>
      <c r="CW45" s="662"/>
      <c r="CX45" s="662"/>
      <c r="CY45" s="663"/>
      <c r="CZ45" s="666">
        <v>2.6</v>
      </c>
      <c r="DA45" s="695"/>
      <c r="DB45" s="695"/>
      <c r="DC45" s="696"/>
      <c r="DD45" s="669">
        <v>67632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357</v>
      </c>
      <c r="CG46" s="659"/>
      <c r="CH46" s="659"/>
      <c r="CI46" s="659"/>
      <c r="CJ46" s="659"/>
      <c r="CK46" s="659"/>
      <c r="CL46" s="659"/>
      <c r="CM46" s="659"/>
      <c r="CN46" s="659"/>
      <c r="CO46" s="659"/>
      <c r="CP46" s="659"/>
      <c r="CQ46" s="660"/>
      <c r="CR46" s="661">
        <v>5798101</v>
      </c>
      <c r="CS46" s="664"/>
      <c r="CT46" s="664"/>
      <c r="CU46" s="664"/>
      <c r="CV46" s="664"/>
      <c r="CW46" s="664"/>
      <c r="CX46" s="664"/>
      <c r="CY46" s="665"/>
      <c r="CZ46" s="666">
        <v>18.600000000000001</v>
      </c>
      <c r="DA46" s="667"/>
      <c r="DB46" s="667"/>
      <c r="DC46" s="668"/>
      <c r="DD46" s="669">
        <v>677396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358</v>
      </c>
      <c r="CG47" s="659"/>
      <c r="CH47" s="659"/>
      <c r="CI47" s="659"/>
      <c r="CJ47" s="659"/>
      <c r="CK47" s="659"/>
      <c r="CL47" s="659"/>
      <c r="CM47" s="659"/>
      <c r="CN47" s="659"/>
      <c r="CO47" s="659"/>
      <c r="CP47" s="659"/>
      <c r="CQ47" s="660"/>
      <c r="CR47" s="661">
        <v>16666</v>
      </c>
      <c r="CS47" s="662"/>
      <c r="CT47" s="662"/>
      <c r="CU47" s="662"/>
      <c r="CV47" s="662"/>
      <c r="CW47" s="662"/>
      <c r="CX47" s="662"/>
      <c r="CY47" s="663"/>
      <c r="CZ47" s="666">
        <v>0.1</v>
      </c>
      <c r="DA47" s="695"/>
      <c r="DB47" s="695"/>
      <c r="DC47" s="696"/>
      <c r="DD47" s="669">
        <v>1577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359</v>
      </c>
      <c r="CG48" s="659"/>
      <c r="CH48" s="659"/>
      <c r="CI48" s="659"/>
      <c r="CJ48" s="659"/>
      <c r="CK48" s="659"/>
      <c r="CL48" s="659"/>
      <c r="CM48" s="659"/>
      <c r="CN48" s="659"/>
      <c r="CO48" s="659"/>
      <c r="CP48" s="659"/>
      <c r="CQ48" s="660"/>
      <c r="CR48" s="661" t="s">
        <v>243</v>
      </c>
      <c r="CS48" s="664"/>
      <c r="CT48" s="664"/>
      <c r="CU48" s="664"/>
      <c r="CV48" s="664"/>
      <c r="CW48" s="664"/>
      <c r="CX48" s="664"/>
      <c r="CY48" s="665"/>
      <c r="CZ48" s="666" t="s">
        <v>243</v>
      </c>
      <c r="DA48" s="667"/>
      <c r="DB48" s="667"/>
      <c r="DC48" s="668"/>
      <c r="DD48" s="669" t="s">
        <v>243</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360</v>
      </c>
      <c r="CE49" s="674"/>
      <c r="CF49" s="674"/>
      <c r="CG49" s="674"/>
      <c r="CH49" s="674"/>
      <c r="CI49" s="674"/>
      <c r="CJ49" s="674"/>
      <c r="CK49" s="674"/>
      <c r="CL49" s="674"/>
      <c r="CM49" s="674"/>
      <c r="CN49" s="674"/>
      <c r="CO49" s="674"/>
      <c r="CP49" s="674"/>
      <c r="CQ49" s="675"/>
      <c r="CR49" s="676">
        <v>31256171</v>
      </c>
      <c r="CS49" s="677"/>
      <c r="CT49" s="677"/>
      <c r="CU49" s="677"/>
      <c r="CV49" s="677"/>
      <c r="CW49" s="677"/>
      <c r="CX49" s="677"/>
      <c r="CY49" s="678"/>
      <c r="CZ49" s="679">
        <v>100</v>
      </c>
      <c r="DA49" s="680"/>
      <c r="DB49" s="680"/>
      <c r="DC49" s="681"/>
      <c r="DD49" s="682">
        <v>18875234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tZcU8oQz7xt1IoZGxNCt6mGaqBF1L9Kc2UmltSC9c8Lp2nmuqZ6P34/Whh67RRTKiHqNu1DAv6KOK4RCN6z4qw==" saltValue="d9dECE0efaeMYb4WpGqNu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362</v>
      </c>
      <c r="DK2" s="1200"/>
      <c r="DL2" s="1200"/>
      <c r="DM2" s="1200"/>
      <c r="DN2" s="1200"/>
      <c r="DO2" s="1201"/>
      <c r="DP2" s="249"/>
      <c r="DQ2" s="1199" t="s">
        <v>363</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364</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2"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7" t="s">
        <v>380</v>
      </c>
      <c r="DH5" s="1188"/>
      <c r="DI5" s="1188"/>
      <c r="DJ5" s="1188"/>
      <c r="DK5" s="1189"/>
      <c r="DL5" s="1187" t="s">
        <v>381</v>
      </c>
      <c r="DM5" s="1188"/>
      <c r="DN5" s="1188"/>
      <c r="DO5" s="1188"/>
      <c r="DP5" s="1189"/>
      <c r="DQ5" s="1090" t="s">
        <v>382</v>
      </c>
      <c r="DR5" s="1091"/>
      <c r="DS5" s="1091"/>
      <c r="DT5" s="1091"/>
      <c r="DU5" s="1092"/>
      <c r="DV5" s="1090" t="s">
        <v>373</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383</v>
      </c>
      <c r="C7" s="1140"/>
      <c r="D7" s="1140"/>
      <c r="E7" s="1140"/>
      <c r="F7" s="1140"/>
      <c r="G7" s="1140"/>
      <c r="H7" s="1140"/>
      <c r="I7" s="1140"/>
      <c r="J7" s="1140"/>
      <c r="K7" s="1140"/>
      <c r="L7" s="1140"/>
      <c r="M7" s="1140"/>
      <c r="N7" s="1140"/>
      <c r="O7" s="1140"/>
      <c r="P7" s="1141"/>
      <c r="Q7" s="1193">
        <v>32459</v>
      </c>
      <c r="R7" s="1194"/>
      <c r="S7" s="1194"/>
      <c r="T7" s="1194"/>
      <c r="U7" s="1194"/>
      <c r="V7" s="1194">
        <v>31270</v>
      </c>
      <c r="W7" s="1194"/>
      <c r="X7" s="1194"/>
      <c r="Y7" s="1194"/>
      <c r="Z7" s="1194"/>
      <c r="AA7" s="1194">
        <v>1188</v>
      </c>
      <c r="AB7" s="1194"/>
      <c r="AC7" s="1194"/>
      <c r="AD7" s="1194"/>
      <c r="AE7" s="1195"/>
      <c r="AF7" s="1196">
        <v>1137</v>
      </c>
      <c r="AG7" s="1197"/>
      <c r="AH7" s="1197"/>
      <c r="AI7" s="1197"/>
      <c r="AJ7" s="1198"/>
      <c r="AK7" s="1180">
        <v>357</v>
      </c>
      <c r="AL7" s="1181"/>
      <c r="AM7" s="1181"/>
      <c r="AN7" s="1181"/>
      <c r="AO7" s="1181"/>
      <c r="AP7" s="1181">
        <v>38928</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601</v>
      </c>
      <c r="BT7" s="1185"/>
      <c r="BU7" s="1185"/>
      <c r="BV7" s="1185"/>
      <c r="BW7" s="1185"/>
      <c r="BX7" s="1185"/>
      <c r="BY7" s="1185"/>
      <c r="BZ7" s="1185"/>
      <c r="CA7" s="1185"/>
      <c r="CB7" s="1185"/>
      <c r="CC7" s="1185"/>
      <c r="CD7" s="1185"/>
      <c r="CE7" s="1185"/>
      <c r="CF7" s="1185"/>
      <c r="CG7" s="1186"/>
      <c r="CH7" s="1177">
        <v>-25</v>
      </c>
      <c r="CI7" s="1178"/>
      <c r="CJ7" s="1178"/>
      <c r="CK7" s="1178"/>
      <c r="CL7" s="1179"/>
      <c r="CM7" s="1177">
        <v>-18</v>
      </c>
      <c r="CN7" s="1178"/>
      <c r="CO7" s="1178"/>
      <c r="CP7" s="1178"/>
      <c r="CQ7" s="1179"/>
      <c r="CR7" s="1177">
        <v>10</v>
      </c>
      <c r="CS7" s="1178"/>
      <c r="CT7" s="1178"/>
      <c r="CU7" s="1178"/>
      <c r="CV7" s="1179"/>
      <c r="CW7" s="1177" t="s">
        <v>590</v>
      </c>
      <c r="CX7" s="1178"/>
      <c r="CY7" s="1178"/>
      <c r="CZ7" s="1178"/>
      <c r="DA7" s="1179"/>
      <c r="DB7" s="1177" t="s">
        <v>590</v>
      </c>
      <c r="DC7" s="1178"/>
      <c r="DD7" s="1178"/>
      <c r="DE7" s="1178"/>
      <c r="DF7" s="1179"/>
      <c r="DG7" s="1177" t="s">
        <v>590</v>
      </c>
      <c r="DH7" s="1178"/>
      <c r="DI7" s="1178"/>
      <c r="DJ7" s="1178"/>
      <c r="DK7" s="1179"/>
      <c r="DL7" s="1177" t="s">
        <v>590</v>
      </c>
      <c r="DM7" s="1178"/>
      <c r="DN7" s="1178"/>
      <c r="DO7" s="1178"/>
      <c r="DP7" s="1179"/>
      <c r="DQ7" s="1177" t="s">
        <v>590</v>
      </c>
      <c r="DR7" s="1178"/>
      <c r="DS7" s="1178"/>
      <c r="DT7" s="1178"/>
      <c r="DU7" s="1179"/>
      <c r="DV7" s="1204"/>
      <c r="DW7" s="1205"/>
      <c r="DX7" s="1205"/>
      <c r="DY7" s="1205"/>
      <c r="DZ7" s="1206"/>
      <c r="EA7" s="254"/>
    </row>
    <row r="8" spans="1:131" s="255" customFormat="1" ht="26.25" customHeight="1">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t="s">
        <v>604</v>
      </c>
      <c r="BS8" s="1103" t="s">
        <v>602</v>
      </c>
      <c r="BT8" s="1104"/>
      <c r="BU8" s="1104"/>
      <c r="BV8" s="1104"/>
      <c r="BW8" s="1104"/>
      <c r="BX8" s="1104"/>
      <c r="BY8" s="1104"/>
      <c r="BZ8" s="1104"/>
      <c r="CA8" s="1104"/>
      <c r="CB8" s="1104"/>
      <c r="CC8" s="1104"/>
      <c r="CD8" s="1104"/>
      <c r="CE8" s="1104"/>
      <c r="CF8" s="1104"/>
      <c r="CG8" s="1105"/>
      <c r="CH8" s="1078">
        <v>48</v>
      </c>
      <c r="CI8" s="1079"/>
      <c r="CJ8" s="1079"/>
      <c r="CK8" s="1079"/>
      <c r="CL8" s="1080"/>
      <c r="CM8" s="1078">
        <v>224</v>
      </c>
      <c r="CN8" s="1079"/>
      <c r="CO8" s="1079"/>
      <c r="CP8" s="1079"/>
      <c r="CQ8" s="1080"/>
      <c r="CR8" s="1078">
        <v>10</v>
      </c>
      <c r="CS8" s="1079"/>
      <c r="CT8" s="1079"/>
      <c r="CU8" s="1079"/>
      <c r="CV8" s="1080"/>
      <c r="CW8" s="1078">
        <v>2</v>
      </c>
      <c r="CX8" s="1079"/>
      <c r="CY8" s="1079"/>
      <c r="CZ8" s="1079"/>
      <c r="DA8" s="1080"/>
      <c r="DB8" s="1078" t="s">
        <v>590</v>
      </c>
      <c r="DC8" s="1079"/>
      <c r="DD8" s="1079"/>
      <c r="DE8" s="1079"/>
      <c r="DF8" s="1080"/>
      <c r="DG8" s="1078">
        <v>1349</v>
      </c>
      <c r="DH8" s="1079"/>
      <c r="DI8" s="1079"/>
      <c r="DJ8" s="1079"/>
      <c r="DK8" s="1080"/>
      <c r="DL8" s="1078" t="s">
        <v>590</v>
      </c>
      <c r="DM8" s="1079"/>
      <c r="DN8" s="1079"/>
      <c r="DO8" s="1079"/>
      <c r="DP8" s="1080"/>
      <c r="DQ8" s="1078">
        <v>84</v>
      </c>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t="s">
        <v>604</v>
      </c>
      <c r="BS9" s="1103" t="s">
        <v>603</v>
      </c>
      <c r="BT9" s="1104"/>
      <c r="BU9" s="1104"/>
      <c r="BV9" s="1104"/>
      <c r="BW9" s="1104"/>
      <c r="BX9" s="1104"/>
      <c r="BY9" s="1104"/>
      <c r="BZ9" s="1104"/>
      <c r="CA9" s="1104"/>
      <c r="CB9" s="1104"/>
      <c r="CC9" s="1104"/>
      <c r="CD9" s="1104"/>
      <c r="CE9" s="1104"/>
      <c r="CF9" s="1104"/>
      <c r="CG9" s="1105"/>
      <c r="CH9" s="1078">
        <v>137</v>
      </c>
      <c r="CI9" s="1079"/>
      <c r="CJ9" s="1079"/>
      <c r="CK9" s="1079"/>
      <c r="CL9" s="1080"/>
      <c r="CM9" s="1078">
        <v>4176</v>
      </c>
      <c r="CN9" s="1079"/>
      <c r="CO9" s="1079"/>
      <c r="CP9" s="1079"/>
      <c r="CQ9" s="1080"/>
      <c r="CR9" s="1078">
        <v>3786</v>
      </c>
      <c r="CS9" s="1079"/>
      <c r="CT9" s="1079"/>
      <c r="CU9" s="1079"/>
      <c r="CV9" s="1080"/>
      <c r="CW9" s="1078">
        <v>1465</v>
      </c>
      <c r="CX9" s="1079"/>
      <c r="CY9" s="1079"/>
      <c r="CZ9" s="1079"/>
      <c r="DA9" s="1080"/>
      <c r="DB9" s="1078" t="s">
        <v>590</v>
      </c>
      <c r="DC9" s="1079"/>
      <c r="DD9" s="1079"/>
      <c r="DE9" s="1079"/>
      <c r="DF9" s="1080"/>
      <c r="DG9" s="1078" t="s">
        <v>590</v>
      </c>
      <c r="DH9" s="1079"/>
      <c r="DI9" s="1079"/>
      <c r="DJ9" s="1079"/>
      <c r="DK9" s="1080"/>
      <c r="DL9" s="1078" t="s">
        <v>590</v>
      </c>
      <c r="DM9" s="1079"/>
      <c r="DN9" s="1079"/>
      <c r="DO9" s="1079"/>
      <c r="DP9" s="1080"/>
      <c r="DQ9" s="1078" t="s">
        <v>590</v>
      </c>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385</v>
      </c>
      <c r="B23" s="1033" t="s">
        <v>386</v>
      </c>
      <c r="C23" s="1034"/>
      <c r="D23" s="1034"/>
      <c r="E23" s="1034"/>
      <c r="F23" s="1034"/>
      <c r="G23" s="1034"/>
      <c r="H23" s="1034"/>
      <c r="I23" s="1034"/>
      <c r="J23" s="1034"/>
      <c r="K23" s="1034"/>
      <c r="L23" s="1034"/>
      <c r="M23" s="1034"/>
      <c r="N23" s="1034"/>
      <c r="O23" s="1034"/>
      <c r="P23" s="1035"/>
      <c r="Q23" s="1157">
        <v>32459</v>
      </c>
      <c r="R23" s="1158"/>
      <c r="S23" s="1158"/>
      <c r="T23" s="1158"/>
      <c r="U23" s="1158"/>
      <c r="V23" s="1158">
        <v>31270</v>
      </c>
      <c r="W23" s="1158"/>
      <c r="X23" s="1158"/>
      <c r="Y23" s="1158"/>
      <c r="Z23" s="1158"/>
      <c r="AA23" s="1158">
        <v>1188</v>
      </c>
      <c r="AB23" s="1158"/>
      <c r="AC23" s="1158"/>
      <c r="AD23" s="1158"/>
      <c r="AE23" s="1159"/>
      <c r="AF23" s="1160">
        <v>1137</v>
      </c>
      <c r="AG23" s="1158"/>
      <c r="AH23" s="1158"/>
      <c r="AI23" s="1158"/>
      <c r="AJ23" s="1161"/>
      <c r="AK23" s="1162"/>
      <c r="AL23" s="1163"/>
      <c r="AM23" s="1163"/>
      <c r="AN23" s="1163"/>
      <c r="AO23" s="1163"/>
      <c r="AP23" s="1158">
        <v>38928</v>
      </c>
      <c r="AQ23" s="1158"/>
      <c r="AR23" s="1158"/>
      <c r="AS23" s="1158"/>
      <c r="AT23" s="1158"/>
      <c r="AU23" s="1164"/>
      <c r="AV23" s="1164"/>
      <c r="AW23" s="1164"/>
      <c r="AX23" s="1164"/>
      <c r="AY23" s="1165"/>
      <c r="AZ23" s="1154" t="s">
        <v>387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388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389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366</v>
      </c>
      <c r="B26" s="1085"/>
      <c r="C26" s="1085"/>
      <c r="D26" s="1085"/>
      <c r="E26" s="1085"/>
      <c r="F26" s="1085"/>
      <c r="G26" s="1085"/>
      <c r="H26" s="1085"/>
      <c r="I26" s="1085"/>
      <c r="J26" s="1085"/>
      <c r="K26" s="1085"/>
      <c r="L26" s="1085"/>
      <c r="M26" s="1085"/>
      <c r="N26" s="1085"/>
      <c r="O26" s="1085"/>
      <c r="P26" s="1086"/>
      <c r="Q26" s="1090" t="s">
        <v>390</v>
      </c>
      <c r="R26" s="1091"/>
      <c r="S26" s="1091"/>
      <c r="T26" s="1091"/>
      <c r="U26" s="1092"/>
      <c r="V26" s="1090" t="s">
        <v>391</v>
      </c>
      <c r="W26" s="1091"/>
      <c r="X26" s="1091"/>
      <c r="Y26" s="1091"/>
      <c r="Z26" s="1092"/>
      <c r="AA26" s="1090" t="s">
        <v>392</v>
      </c>
      <c r="AB26" s="1091"/>
      <c r="AC26" s="1091"/>
      <c r="AD26" s="1091"/>
      <c r="AE26" s="1091"/>
      <c r="AF26" s="1148" t="s">
        <v>393</v>
      </c>
      <c r="AG26" s="1097"/>
      <c r="AH26" s="1097"/>
      <c r="AI26" s="1097"/>
      <c r="AJ26" s="1149"/>
      <c r="AK26" s="1091" t="s">
        <v>394</v>
      </c>
      <c r="AL26" s="1091"/>
      <c r="AM26" s="1091"/>
      <c r="AN26" s="1091"/>
      <c r="AO26" s="1092"/>
      <c r="AP26" s="1090" t="s">
        <v>395</v>
      </c>
      <c r="AQ26" s="1091"/>
      <c r="AR26" s="1091"/>
      <c r="AS26" s="1091"/>
      <c r="AT26" s="1092"/>
      <c r="AU26" s="1090" t="s">
        <v>396</v>
      </c>
      <c r="AV26" s="1091"/>
      <c r="AW26" s="1091"/>
      <c r="AX26" s="1091"/>
      <c r="AY26" s="1092"/>
      <c r="AZ26" s="1090" t="s">
        <v>397</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398</v>
      </c>
      <c r="C28" s="1140"/>
      <c r="D28" s="1140"/>
      <c r="E28" s="1140"/>
      <c r="F28" s="1140"/>
      <c r="G28" s="1140"/>
      <c r="H28" s="1140"/>
      <c r="I28" s="1140"/>
      <c r="J28" s="1140"/>
      <c r="K28" s="1140"/>
      <c r="L28" s="1140"/>
      <c r="M28" s="1140"/>
      <c r="N28" s="1140"/>
      <c r="O28" s="1140"/>
      <c r="P28" s="1141"/>
      <c r="Q28" s="1142">
        <v>7199</v>
      </c>
      <c r="R28" s="1143"/>
      <c r="S28" s="1143"/>
      <c r="T28" s="1143"/>
      <c r="U28" s="1143"/>
      <c r="V28" s="1143">
        <v>7083</v>
      </c>
      <c r="W28" s="1143"/>
      <c r="X28" s="1143"/>
      <c r="Y28" s="1143"/>
      <c r="Z28" s="1143"/>
      <c r="AA28" s="1143">
        <v>116</v>
      </c>
      <c r="AB28" s="1143"/>
      <c r="AC28" s="1143"/>
      <c r="AD28" s="1143"/>
      <c r="AE28" s="1144"/>
      <c r="AF28" s="1145">
        <v>116</v>
      </c>
      <c r="AG28" s="1143"/>
      <c r="AH28" s="1143"/>
      <c r="AI28" s="1143"/>
      <c r="AJ28" s="1146"/>
      <c r="AK28" s="1147">
        <v>583</v>
      </c>
      <c r="AL28" s="1135"/>
      <c r="AM28" s="1135"/>
      <c r="AN28" s="1135"/>
      <c r="AO28" s="1135"/>
      <c r="AP28" s="1135" t="s">
        <v>590</v>
      </c>
      <c r="AQ28" s="1135"/>
      <c r="AR28" s="1135"/>
      <c r="AS28" s="1135"/>
      <c r="AT28" s="1135"/>
      <c r="AU28" s="1135" t="s">
        <v>590</v>
      </c>
      <c r="AV28" s="1135"/>
      <c r="AW28" s="1135"/>
      <c r="AX28" s="1135"/>
      <c r="AY28" s="1135"/>
      <c r="AZ28" s="1136" t="s">
        <v>590</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399</v>
      </c>
      <c r="C29" s="1127"/>
      <c r="D29" s="1127"/>
      <c r="E29" s="1127"/>
      <c r="F29" s="1127"/>
      <c r="G29" s="1127"/>
      <c r="H29" s="1127"/>
      <c r="I29" s="1127"/>
      <c r="J29" s="1127"/>
      <c r="K29" s="1127"/>
      <c r="L29" s="1127"/>
      <c r="M29" s="1127"/>
      <c r="N29" s="1127"/>
      <c r="O29" s="1127"/>
      <c r="P29" s="1128"/>
      <c r="Q29" s="1132">
        <v>6479</v>
      </c>
      <c r="R29" s="1133"/>
      <c r="S29" s="1133"/>
      <c r="T29" s="1133"/>
      <c r="U29" s="1133"/>
      <c r="V29" s="1133">
        <v>6252</v>
      </c>
      <c r="W29" s="1133"/>
      <c r="X29" s="1133"/>
      <c r="Y29" s="1133"/>
      <c r="Z29" s="1133"/>
      <c r="AA29" s="1133">
        <v>227</v>
      </c>
      <c r="AB29" s="1133"/>
      <c r="AC29" s="1133"/>
      <c r="AD29" s="1133"/>
      <c r="AE29" s="1134"/>
      <c r="AF29" s="1108">
        <v>227</v>
      </c>
      <c r="AG29" s="1109"/>
      <c r="AH29" s="1109"/>
      <c r="AI29" s="1109"/>
      <c r="AJ29" s="1110"/>
      <c r="AK29" s="1069">
        <v>969</v>
      </c>
      <c r="AL29" s="1060"/>
      <c r="AM29" s="1060"/>
      <c r="AN29" s="1060"/>
      <c r="AO29" s="1060"/>
      <c r="AP29" s="1060" t="s">
        <v>590</v>
      </c>
      <c r="AQ29" s="1060"/>
      <c r="AR29" s="1060"/>
      <c r="AS29" s="1060"/>
      <c r="AT29" s="1060"/>
      <c r="AU29" s="1060" t="s">
        <v>590</v>
      </c>
      <c r="AV29" s="1060"/>
      <c r="AW29" s="1060"/>
      <c r="AX29" s="1060"/>
      <c r="AY29" s="1060"/>
      <c r="AZ29" s="1131" t="s">
        <v>590</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400</v>
      </c>
      <c r="C30" s="1127"/>
      <c r="D30" s="1127"/>
      <c r="E30" s="1127"/>
      <c r="F30" s="1127"/>
      <c r="G30" s="1127"/>
      <c r="H30" s="1127"/>
      <c r="I30" s="1127"/>
      <c r="J30" s="1127"/>
      <c r="K30" s="1127"/>
      <c r="L30" s="1127"/>
      <c r="M30" s="1127"/>
      <c r="N30" s="1127"/>
      <c r="O30" s="1127"/>
      <c r="P30" s="1128"/>
      <c r="Q30" s="1132">
        <v>1029</v>
      </c>
      <c r="R30" s="1133"/>
      <c r="S30" s="1133"/>
      <c r="T30" s="1133"/>
      <c r="U30" s="1133"/>
      <c r="V30" s="1133">
        <v>1028</v>
      </c>
      <c r="W30" s="1133"/>
      <c r="X30" s="1133"/>
      <c r="Y30" s="1133"/>
      <c r="Z30" s="1133"/>
      <c r="AA30" s="1133">
        <v>1</v>
      </c>
      <c r="AB30" s="1133"/>
      <c r="AC30" s="1133"/>
      <c r="AD30" s="1133"/>
      <c r="AE30" s="1134"/>
      <c r="AF30" s="1108">
        <v>1</v>
      </c>
      <c r="AG30" s="1109"/>
      <c r="AH30" s="1109"/>
      <c r="AI30" s="1109"/>
      <c r="AJ30" s="1110"/>
      <c r="AK30" s="1069">
        <v>266</v>
      </c>
      <c r="AL30" s="1060"/>
      <c r="AM30" s="1060"/>
      <c r="AN30" s="1060"/>
      <c r="AO30" s="1060"/>
      <c r="AP30" s="1060" t="s">
        <v>590</v>
      </c>
      <c r="AQ30" s="1060"/>
      <c r="AR30" s="1060"/>
      <c r="AS30" s="1060"/>
      <c r="AT30" s="1060"/>
      <c r="AU30" s="1060" t="s">
        <v>590</v>
      </c>
      <c r="AV30" s="1060"/>
      <c r="AW30" s="1060"/>
      <c r="AX30" s="1060"/>
      <c r="AY30" s="1060"/>
      <c r="AZ30" s="1131" t="s">
        <v>590</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401</v>
      </c>
      <c r="C31" s="1127"/>
      <c r="D31" s="1127"/>
      <c r="E31" s="1127"/>
      <c r="F31" s="1127"/>
      <c r="G31" s="1127"/>
      <c r="H31" s="1127"/>
      <c r="I31" s="1127"/>
      <c r="J31" s="1127"/>
      <c r="K31" s="1127"/>
      <c r="L31" s="1127"/>
      <c r="M31" s="1127"/>
      <c r="N31" s="1127"/>
      <c r="O31" s="1127"/>
      <c r="P31" s="1128"/>
      <c r="Q31" s="1132">
        <v>25</v>
      </c>
      <c r="R31" s="1133"/>
      <c r="S31" s="1133"/>
      <c r="T31" s="1133"/>
      <c r="U31" s="1133"/>
      <c r="V31" s="1133">
        <v>15</v>
      </c>
      <c r="W31" s="1133"/>
      <c r="X31" s="1133"/>
      <c r="Y31" s="1133"/>
      <c r="Z31" s="1133"/>
      <c r="AA31" s="1133">
        <v>9</v>
      </c>
      <c r="AB31" s="1133"/>
      <c r="AC31" s="1133"/>
      <c r="AD31" s="1133"/>
      <c r="AE31" s="1134"/>
      <c r="AF31" s="1108">
        <v>9</v>
      </c>
      <c r="AG31" s="1109"/>
      <c r="AH31" s="1109"/>
      <c r="AI31" s="1109"/>
      <c r="AJ31" s="1110"/>
      <c r="AK31" s="1069" t="s">
        <v>590</v>
      </c>
      <c r="AL31" s="1060"/>
      <c r="AM31" s="1060"/>
      <c r="AN31" s="1060"/>
      <c r="AO31" s="1060"/>
      <c r="AP31" s="1060" t="s">
        <v>590</v>
      </c>
      <c r="AQ31" s="1060"/>
      <c r="AR31" s="1060"/>
      <c r="AS31" s="1060"/>
      <c r="AT31" s="1060"/>
      <c r="AU31" s="1060" t="s">
        <v>590</v>
      </c>
      <c r="AV31" s="1060"/>
      <c r="AW31" s="1060"/>
      <c r="AX31" s="1060"/>
      <c r="AY31" s="1060"/>
      <c r="AZ31" s="1131" t="s">
        <v>590</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402</v>
      </c>
      <c r="C32" s="1127"/>
      <c r="D32" s="1127"/>
      <c r="E32" s="1127"/>
      <c r="F32" s="1127"/>
      <c r="G32" s="1127"/>
      <c r="H32" s="1127"/>
      <c r="I32" s="1127"/>
      <c r="J32" s="1127"/>
      <c r="K32" s="1127"/>
      <c r="L32" s="1127"/>
      <c r="M32" s="1127"/>
      <c r="N32" s="1127"/>
      <c r="O32" s="1127"/>
      <c r="P32" s="1128"/>
      <c r="Q32" s="1132">
        <v>9818</v>
      </c>
      <c r="R32" s="1133"/>
      <c r="S32" s="1133"/>
      <c r="T32" s="1133"/>
      <c r="U32" s="1133"/>
      <c r="V32" s="1133">
        <v>11072</v>
      </c>
      <c r="W32" s="1133"/>
      <c r="X32" s="1133"/>
      <c r="Y32" s="1133"/>
      <c r="Z32" s="1133"/>
      <c r="AA32" s="1133">
        <v>-1254</v>
      </c>
      <c r="AB32" s="1133"/>
      <c r="AC32" s="1133"/>
      <c r="AD32" s="1133"/>
      <c r="AE32" s="1134"/>
      <c r="AF32" s="1108">
        <v>-1254</v>
      </c>
      <c r="AG32" s="1109"/>
      <c r="AH32" s="1109"/>
      <c r="AI32" s="1109"/>
      <c r="AJ32" s="1110"/>
      <c r="AK32" s="1069">
        <v>11</v>
      </c>
      <c r="AL32" s="1060"/>
      <c r="AM32" s="1060"/>
      <c r="AN32" s="1060"/>
      <c r="AO32" s="1060"/>
      <c r="AP32" s="1060" t="s">
        <v>590</v>
      </c>
      <c r="AQ32" s="1060"/>
      <c r="AR32" s="1060"/>
      <c r="AS32" s="1060"/>
      <c r="AT32" s="1060"/>
      <c r="AU32" s="1060" t="s">
        <v>590</v>
      </c>
      <c r="AV32" s="1060"/>
      <c r="AW32" s="1060"/>
      <c r="AX32" s="1060"/>
      <c r="AY32" s="1060"/>
      <c r="AZ32" s="1131" t="s">
        <v>590</v>
      </c>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403</v>
      </c>
      <c r="C33" s="1127"/>
      <c r="D33" s="1127"/>
      <c r="E33" s="1127"/>
      <c r="F33" s="1127"/>
      <c r="G33" s="1127"/>
      <c r="H33" s="1127"/>
      <c r="I33" s="1127"/>
      <c r="J33" s="1127"/>
      <c r="K33" s="1127"/>
      <c r="L33" s="1127"/>
      <c r="M33" s="1127"/>
      <c r="N33" s="1127"/>
      <c r="O33" s="1127"/>
      <c r="P33" s="1128"/>
      <c r="Q33" s="1132">
        <v>1453</v>
      </c>
      <c r="R33" s="1133"/>
      <c r="S33" s="1133"/>
      <c r="T33" s="1133"/>
      <c r="U33" s="1133"/>
      <c r="V33" s="1133">
        <v>1380</v>
      </c>
      <c r="W33" s="1133"/>
      <c r="X33" s="1133"/>
      <c r="Y33" s="1133"/>
      <c r="Z33" s="1133"/>
      <c r="AA33" s="1133">
        <v>72</v>
      </c>
      <c r="AB33" s="1133"/>
      <c r="AC33" s="1133"/>
      <c r="AD33" s="1133"/>
      <c r="AE33" s="1134"/>
      <c r="AF33" s="1108">
        <v>1517</v>
      </c>
      <c r="AG33" s="1109"/>
      <c r="AH33" s="1109"/>
      <c r="AI33" s="1109"/>
      <c r="AJ33" s="1110"/>
      <c r="AK33" s="1069">
        <v>22</v>
      </c>
      <c r="AL33" s="1060"/>
      <c r="AM33" s="1060"/>
      <c r="AN33" s="1060"/>
      <c r="AO33" s="1060"/>
      <c r="AP33" s="1060">
        <v>5047</v>
      </c>
      <c r="AQ33" s="1060"/>
      <c r="AR33" s="1060"/>
      <c r="AS33" s="1060"/>
      <c r="AT33" s="1060"/>
      <c r="AU33" s="1060">
        <v>71</v>
      </c>
      <c r="AV33" s="1060"/>
      <c r="AW33" s="1060"/>
      <c r="AX33" s="1060"/>
      <c r="AY33" s="1060"/>
      <c r="AZ33" s="1131" t="s">
        <v>590</v>
      </c>
      <c r="BA33" s="1131"/>
      <c r="BB33" s="1131"/>
      <c r="BC33" s="1131"/>
      <c r="BD33" s="1131"/>
      <c r="BE33" s="1121" t="s">
        <v>404</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t="s">
        <v>405</v>
      </c>
      <c r="C34" s="1127"/>
      <c r="D34" s="1127"/>
      <c r="E34" s="1127"/>
      <c r="F34" s="1127"/>
      <c r="G34" s="1127"/>
      <c r="H34" s="1127"/>
      <c r="I34" s="1127"/>
      <c r="J34" s="1127"/>
      <c r="K34" s="1127"/>
      <c r="L34" s="1127"/>
      <c r="M34" s="1127"/>
      <c r="N34" s="1127"/>
      <c r="O34" s="1127"/>
      <c r="P34" s="1128"/>
      <c r="Q34" s="1132">
        <v>276</v>
      </c>
      <c r="R34" s="1133"/>
      <c r="S34" s="1133"/>
      <c r="T34" s="1133"/>
      <c r="U34" s="1133"/>
      <c r="V34" s="1133">
        <v>255</v>
      </c>
      <c r="W34" s="1133"/>
      <c r="X34" s="1133"/>
      <c r="Y34" s="1133"/>
      <c r="Z34" s="1133"/>
      <c r="AA34" s="1133">
        <v>20</v>
      </c>
      <c r="AB34" s="1133"/>
      <c r="AC34" s="1133"/>
      <c r="AD34" s="1133"/>
      <c r="AE34" s="1134"/>
      <c r="AF34" s="1108">
        <v>614</v>
      </c>
      <c r="AG34" s="1109"/>
      <c r="AH34" s="1109"/>
      <c r="AI34" s="1109"/>
      <c r="AJ34" s="1110"/>
      <c r="AK34" s="1069">
        <v>0</v>
      </c>
      <c r="AL34" s="1060"/>
      <c r="AM34" s="1060"/>
      <c r="AN34" s="1060"/>
      <c r="AO34" s="1060"/>
      <c r="AP34" s="1060">
        <v>163</v>
      </c>
      <c r="AQ34" s="1060"/>
      <c r="AR34" s="1060"/>
      <c r="AS34" s="1060"/>
      <c r="AT34" s="1060"/>
      <c r="AU34" s="1060" t="s">
        <v>590</v>
      </c>
      <c r="AV34" s="1060"/>
      <c r="AW34" s="1060"/>
      <c r="AX34" s="1060"/>
      <c r="AY34" s="1060"/>
      <c r="AZ34" s="1131" t="s">
        <v>590</v>
      </c>
      <c r="BA34" s="1131"/>
      <c r="BB34" s="1131"/>
      <c r="BC34" s="1131"/>
      <c r="BD34" s="1131"/>
      <c r="BE34" s="1121" t="s">
        <v>404</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t="s">
        <v>406</v>
      </c>
      <c r="C35" s="1127"/>
      <c r="D35" s="1127"/>
      <c r="E35" s="1127"/>
      <c r="F35" s="1127"/>
      <c r="G35" s="1127"/>
      <c r="H35" s="1127"/>
      <c r="I35" s="1127"/>
      <c r="J35" s="1127"/>
      <c r="K35" s="1127"/>
      <c r="L35" s="1127"/>
      <c r="M35" s="1127"/>
      <c r="N35" s="1127"/>
      <c r="O35" s="1127"/>
      <c r="P35" s="1128"/>
      <c r="Q35" s="1132">
        <v>4204</v>
      </c>
      <c r="R35" s="1133"/>
      <c r="S35" s="1133"/>
      <c r="T35" s="1133"/>
      <c r="U35" s="1133"/>
      <c r="V35" s="1133">
        <v>4408</v>
      </c>
      <c r="W35" s="1133"/>
      <c r="X35" s="1133"/>
      <c r="Y35" s="1133"/>
      <c r="Z35" s="1133"/>
      <c r="AA35" s="1133">
        <v>-204</v>
      </c>
      <c r="AB35" s="1133"/>
      <c r="AC35" s="1133"/>
      <c r="AD35" s="1133"/>
      <c r="AE35" s="1134"/>
      <c r="AF35" s="1108">
        <v>111</v>
      </c>
      <c r="AG35" s="1109"/>
      <c r="AH35" s="1109"/>
      <c r="AI35" s="1109"/>
      <c r="AJ35" s="1110"/>
      <c r="AK35" s="1069">
        <v>450</v>
      </c>
      <c r="AL35" s="1060"/>
      <c r="AM35" s="1060"/>
      <c r="AN35" s="1060"/>
      <c r="AO35" s="1060"/>
      <c r="AP35" s="1060">
        <v>4420</v>
      </c>
      <c r="AQ35" s="1060"/>
      <c r="AR35" s="1060"/>
      <c r="AS35" s="1060"/>
      <c r="AT35" s="1060"/>
      <c r="AU35" s="1060">
        <v>2440</v>
      </c>
      <c r="AV35" s="1060"/>
      <c r="AW35" s="1060"/>
      <c r="AX35" s="1060"/>
      <c r="AY35" s="1060"/>
      <c r="AZ35" s="1131" t="s">
        <v>590</v>
      </c>
      <c r="BA35" s="1131"/>
      <c r="BB35" s="1131"/>
      <c r="BC35" s="1131"/>
      <c r="BD35" s="1131"/>
      <c r="BE35" s="1121" t="s">
        <v>407</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t="s">
        <v>408</v>
      </c>
      <c r="C36" s="1127"/>
      <c r="D36" s="1127"/>
      <c r="E36" s="1127"/>
      <c r="F36" s="1127"/>
      <c r="G36" s="1127"/>
      <c r="H36" s="1127"/>
      <c r="I36" s="1127"/>
      <c r="J36" s="1127"/>
      <c r="K36" s="1127"/>
      <c r="L36" s="1127"/>
      <c r="M36" s="1127"/>
      <c r="N36" s="1127"/>
      <c r="O36" s="1127"/>
      <c r="P36" s="1128"/>
      <c r="Q36" s="1132">
        <v>10</v>
      </c>
      <c r="R36" s="1133"/>
      <c r="S36" s="1133"/>
      <c r="T36" s="1133"/>
      <c r="U36" s="1133"/>
      <c r="V36" s="1133">
        <v>10</v>
      </c>
      <c r="W36" s="1133"/>
      <c r="X36" s="1133"/>
      <c r="Y36" s="1133"/>
      <c r="Z36" s="1133"/>
      <c r="AA36" s="1133">
        <v>0</v>
      </c>
      <c r="AB36" s="1133"/>
      <c r="AC36" s="1133"/>
      <c r="AD36" s="1133"/>
      <c r="AE36" s="1134"/>
      <c r="AF36" s="1108">
        <v>0</v>
      </c>
      <c r="AG36" s="1109"/>
      <c r="AH36" s="1109"/>
      <c r="AI36" s="1109"/>
      <c r="AJ36" s="1110"/>
      <c r="AK36" s="1069">
        <v>7</v>
      </c>
      <c r="AL36" s="1060"/>
      <c r="AM36" s="1060"/>
      <c r="AN36" s="1060"/>
      <c r="AO36" s="1060"/>
      <c r="AP36" s="1060" t="s">
        <v>590</v>
      </c>
      <c r="AQ36" s="1060"/>
      <c r="AR36" s="1060"/>
      <c r="AS36" s="1060"/>
      <c r="AT36" s="1060"/>
      <c r="AU36" s="1060" t="s">
        <v>590</v>
      </c>
      <c r="AV36" s="1060"/>
      <c r="AW36" s="1060"/>
      <c r="AX36" s="1060"/>
      <c r="AY36" s="1060"/>
      <c r="AZ36" s="1131" t="s">
        <v>590</v>
      </c>
      <c r="BA36" s="1131"/>
      <c r="BB36" s="1131"/>
      <c r="BC36" s="1131"/>
      <c r="BD36" s="1131"/>
      <c r="BE36" s="1121" t="s">
        <v>409</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t="s">
        <v>410</v>
      </c>
      <c r="C37" s="1127"/>
      <c r="D37" s="1127"/>
      <c r="E37" s="1127"/>
      <c r="F37" s="1127"/>
      <c r="G37" s="1127"/>
      <c r="H37" s="1127"/>
      <c r="I37" s="1127"/>
      <c r="J37" s="1127"/>
      <c r="K37" s="1127"/>
      <c r="L37" s="1127"/>
      <c r="M37" s="1127"/>
      <c r="N37" s="1127"/>
      <c r="O37" s="1127"/>
      <c r="P37" s="1128"/>
      <c r="Q37" s="1132">
        <v>2746</v>
      </c>
      <c r="R37" s="1133"/>
      <c r="S37" s="1133"/>
      <c r="T37" s="1133"/>
      <c r="U37" s="1133"/>
      <c r="V37" s="1133">
        <v>2706</v>
      </c>
      <c r="W37" s="1133"/>
      <c r="X37" s="1133"/>
      <c r="Y37" s="1133"/>
      <c r="Z37" s="1133"/>
      <c r="AA37" s="1133">
        <v>40</v>
      </c>
      <c r="AB37" s="1133"/>
      <c r="AC37" s="1133"/>
      <c r="AD37" s="1133"/>
      <c r="AE37" s="1134"/>
      <c r="AF37" s="1108">
        <v>34</v>
      </c>
      <c r="AG37" s="1109"/>
      <c r="AH37" s="1109"/>
      <c r="AI37" s="1109"/>
      <c r="AJ37" s="1110"/>
      <c r="AK37" s="1069">
        <v>1119</v>
      </c>
      <c r="AL37" s="1060"/>
      <c r="AM37" s="1060"/>
      <c r="AN37" s="1060"/>
      <c r="AO37" s="1060"/>
      <c r="AP37" s="1060">
        <v>17279</v>
      </c>
      <c r="AQ37" s="1060"/>
      <c r="AR37" s="1060"/>
      <c r="AS37" s="1060"/>
      <c r="AT37" s="1060"/>
      <c r="AU37" s="1060">
        <v>13616</v>
      </c>
      <c r="AV37" s="1060"/>
      <c r="AW37" s="1060"/>
      <c r="AX37" s="1060"/>
      <c r="AY37" s="1060"/>
      <c r="AZ37" s="1131" t="s">
        <v>590</v>
      </c>
      <c r="BA37" s="1131"/>
      <c r="BB37" s="1131"/>
      <c r="BC37" s="1131"/>
      <c r="BD37" s="1131"/>
      <c r="BE37" s="1121" t="s">
        <v>411</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t="s">
        <v>412</v>
      </c>
      <c r="C38" s="1127"/>
      <c r="D38" s="1127"/>
      <c r="E38" s="1127"/>
      <c r="F38" s="1127"/>
      <c r="G38" s="1127"/>
      <c r="H38" s="1127"/>
      <c r="I38" s="1127"/>
      <c r="J38" s="1127"/>
      <c r="K38" s="1127"/>
      <c r="L38" s="1127"/>
      <c r="M38" s="1127"/>
      <c r="N38" s="1127"/>
      <c r="O38" s="1127"/>
      <c r="P38" s="1128"/>
      <c r="Q38" s="1132">
        <v>85</v>
      </c>
      <c r="R38" s="1133"/>
      <c r="S38" s="1133"/>
      <c r="T38" s="1133"/>
      <c r="U38" s="1133"/>
      <c r="V38" s="1133">
        <v>77</v>
      </c>
      <c r="W38" s="1133"/>
      <c r="X38" s="1133"/>
      <c r="Y38" s="1133"/>
      <c r="Z38" s="1133"/>
      <c r="AA38" s="1133">
        <v>7</v>
      </c>
      <c r="AB38" s="1133"/>
      <c r="AC38" s="1133"/>
      <c r="AD38" s="1133"/>
      <c r="AE38" s="1134"/>
      <c r="AF38" s="1108">
        <v>7</v>
      </c>
      <c r="AG38" s="1109"/>
      <c r="AH38" s="1109"/>
      <c r="AI38" s="1109"/>
      <c r="AJ38" s="1110"/>
      <c r="AK38" s="1069">
        <v>58</v>
      </c>
      <c r="AL38" s="1060"/>
      <c r="AM38" s="1060"/>
      <c r="AN38" s="1060"/>
      <c r="AO38" s="1060"/>
      <c r="AP38" s="1060">
        <v>332</v>
      </c>
      <c r="AQ38" s="1060"/>
      <c r="AR38" s="1060"/>
      <c r="AS38" s="1060"/>
      <c r="AT38" s="1060"/>
      <c r="AU38" s="1060">
        <v>308</v>
      </c>
      <c r="AV38" s="1060"/>
      <c r="AW38" s="1060"/>
      <c r="AX38" s="1060"/>
      <c r="AY38" s="1060"/>
      <c r="AZ38" s="1131" t="s">
        <v>590</v>
      </c>
      <c r="BA38" s="1131"/>
      <c r="BB38" s="1131"/>
      <c r="BC38" s="1131"/>
      <c r="BD38" s="1131"/>
      <c r="BE38" s="1121" t="s">
        <v>411</v>
      </c>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413</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385</v>
      </c>
      <c r="B63" s="1033" t="s">
        <v>414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1382</v>
      </c>
      <c r="AG63" s="1048"/>
      <c r="AH63" s="1048"/>
      <c r="AI63" s="1048"/>
      <c r="AJ63" s="1119"/>
      <c r="AK63" s="1120"/>
      <c r="AL63" s="1052"/>
      <c r="AM63" s="1052"/>
      <c r="AN63" s="1052"/>
      <c r="AO63" s="1052"/>
      <c r="AP63" s="1048">
        <v>27241</v>
      </c>
      <c r="AQ63" s="1048"/>
      <c r="AR63" s="1048"/>
      <c r="AS63" s="1048"/>
      <c r="AT63" s="1048"/>
      <c r="AU63" s="1048">
        <v>15028</v>
      </c>
      <c r="AV63" s="1048"/>
      <c r="AW63" s="1048"/>
      <c r="AX63" s="1048"/>
      <c r="AY63" s="1048"/>
      <c r="AZ63" s="1114"/>
      <c r="BA63" s="1114"/>
      <c r="BB63" s="1114"/>
      <c r="BC63" s="1114"/>
      <c r="BD63" s="1114"/>
      <c r="BE63" s="1049"/>
      <c r="BF63" s="1049"/>
      <c r="BG63" s="1049"/>
      <c r="BH63" s="1049"/>
      <c r="BI63" s="1050"/>
      <c r="BJ63" s="1115" t="s">
        <v>415</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417</v>
      </c>
      <c r="B66" s="1085"/>
      <c r="C66" s="1085"/>
      <c r="D66" s="1085"/>
      <c r="E66" s="1085"/>
      <c r="F66" s="1085"/>
      <c r="G66" s="1085"/>
      <c r="H66" s="1085"/>
      <c r="I66" s="1085"/>
      <c r="J66" s="1085"/>
      <c r="K66" s="1085"/>
      <c r="L66" s="1085"/>
      <c r="M66" s="1085"/>
      <c r="N66" s="1085"/>
      <c r="O66" s="1085"/>
      <c r="P66" s="1086"/>
      <c r="Q66" s="1090" t="s">
        <v>418</v>
      </c>
      <c r="R66" s="1091"/>
      <c r="S66" s="1091"/>
      <c r="T66" s="1091"/>
      <c r="U66" s="1092"/>
      <c r="V66" s="1090" t="s">
        <v>419</v>
      </c>
      <c r="W66" s="1091"/>
      <c r="X66" s="1091"/>
      <c r="Y66" s="1091"/>
      <c r="Z66" s="1092"/>
      <c r="AA66" s="1090" t="s">
        <v>420</v>
      </c>
      <c r="AB66" s="1091"/>
      <c r="AC66" s="1091"/>
      <c r="AD66" s="1091"/>
      <c r="AE66" s="1092"/>
      <c r="AF66" s="1096" t="s">
        <v>421</v>
      </c>
      <c r="AG66" s="1097"/>
      <c r="AH66" s="1097"/>
      <c r="AI66" s="1097"/>
      <c r="AJ66" s="1098"/>
      <c r="AK66" s="1090" t="s">
        <v>422</v>
      </c>
      <c r="AL66" s="1085"/>
      <c r="AM66" s="1085"/>
      <c r="AN66" s="1085"/>
      <c r="AO66" s="1086"/>
      <c r="AP66" s="1090" t="s">
        <v>423</v>
      </c>
      <c r="AQ66" s="1091"/>
      <c r="AR66" s="1091"/>
      <c r="AS66" s="1091"/>
      <c r="AT66" s="1092"/>
      <c r="AU66" s="1090" t="s">
        <v>424</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591</v>
      </c>
      <c r="C68" s="1075"/>
      <c r="D68" s="1075"/>
      <c r="E68" s="1075"/>
      <c r="F68" s="1075"/>
      <c r="G68" s="1075"/>
      <c r="H68" s="1075"/>
      <c r="I68" s="1075"/>
      <c r="J68" s="1075"/>
      <c r="K68" s="1075"/>
      <c r="L68" s="1075"/>
      <c r="M68" s="1075"/>
      <c r="N68" s="1075"/>
      <c r="O68" s="1075"/>
      <c r="P68" s="1076"/>
      <c r="Q68" s="1077">
        <v>3248</v>
      </c>
      <c r="R68" s="1071"/>
      <c r="S68" s="1071"/>
      <c r="T68" s="1071"/>
      <c r="U68" s="1071"/>
      <c r="V68" s="1071">
        <v>3181</v>
      </c>
      <c r="W68" s="1071"/>
      <c r="X68" s="1071"/>
      <c r="Y68" s="1071"/>
      <c r="Z68" s="1071"/>
      <c r="AA68" s="1071">
        <v>66</v>
      </c>
      <c r="AB68" s="1071"/>
      <c r="AC68" s="1071"/>
      <c r="AD68" s="1071"/>
      <c r="AE68" s="1071"/>
      <c r="AF68" s="1071">
        <v>66</v>
      </c>
      <c r="AG68" s="1071"/>
      <c r="AH68" s="1071"/>
      <c r="AI68" s="1071"/>
      <c r="AJ68" s="1071"/>
      <c r="AK68" s="1071" t="s">
        <v>590</v>
      </c>
      <c r="AL68" s="1071"/>
      <c r="AM68" s="1071"/>
      <c r="AN68" s="1071"/>
      <c r="AO68" s="1071"/>
      <c r="AP68" s="1071">
        <v>467</v>
      </c>
      <c r="AQ68" s="1071"/>
      <c r="AR68" s="1071"/>
      <c r="AS68" s="1071"/>
      <c r="AT68" s="1071"/>
      <c r="AU68" s="1071">
        <v>138</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592</v>
      </c>
      <c r="C69" s="1064"/>
      <c r="D69" s="1064"/>
      <c r="E69" s="1064"/>
      <c r="F69" s="1064"/>
      <c r="G69" s="1064"/>
      <c r="H69" s="1064"/>
      <c r="I69" s="1064"/>
      <c r="J69" s="1064"/>
      <c r="K69" s="1064"/>
      <c r="L69" s="1064"/>
      <c r="M69" s="1064"/>
      <c r="N69" s="1064"/>
      <c r="O69" s="1064"/>
      <c r="P69" s="1065"/>
      <c r="Q69" s="1066">
        <v>547</v>
      </c>
      <c r="R69" s="1060"/>
      <c r="S69" s="1060"/>
      <c r="T69" s="1060"/>
      <c r="U69" s="1060"/>
      <c r="V69" s="1060">
        <v>544</v>
      </c>
      <c r="W69" s="1060"/>
      <c r="X69" s="1060"/>
      <c r="Y69" s="1060"/>
      <c r="Z69" s="1060"/>
      <c r="AA69" s="1060">
        <v>3</v>
      </c>
      <c r="AB69" s="1060"/>
      <c r="AC69" s="1060"/>
      <c r="AD69" s="1060"/>
      <c r="AE69" s="1060"/>
      <c r="AF69" s="1060">
        <v>3</v>
      </c>
      <c r="AG69" s="1060"/>
      <c r="AH69" s="1060"/>
      <c r="AI69" s="1060"/>
      <c r="AJ69" s="1060"/>
      <c r="AK69" s="1060">
        <v>265</v>
      </c>
      <c r="AL69" s="1060"/>
      <c r="AM69" s="1060"/>
      <c r="AN69" s="1060"/>
      <c r="AO69" s="1060"/>
      <c r="AP69" s="1060" t="s">
        <v>522</v>
      </c>
      <c r="AQ69" s="1060"/>
      <c r="AR69" s="1060"/>
      <c r="AS69" s="1060"/>
      <c r="AT69" s="1060"/>
      <c r="AU69" s="1060" t="s">
        <v>522</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593</v>
      </c>
      <c r="C70" s="1064"/>
      <c r="D70" s="1064"/>
      <c r="E70" s="1064"/>
      <c r="F70" s="1064"/>
      <c r="G70" s="1064"/>
      <c r="H70" s="1064"/>
      <c r="I70" s="1064"/>
      <c r="J70" s="1064"/>
      <c r="K70" s="1064"/>
      <c r="L70" s="1064"/>
      <c r="M70" s="1064"/>
      <c r="N70" s="1064"/>
      <c r="O70" s="1064"/>
      <c r="P70" s="1065"/>
      <c r="Q70" s="1066">
        <v>842</v>
      </c>
      <c r="R70" s="1060"/>
      <c r="S70" s="1060"/>
      <c r="T70" s="1060"/>
      <c r="U70" s="1060"/>
      <c r="V70" s="1060">
        <v>841</v>
      </c>
      <c r="W70" s="1060"/>
      <c r="X70" s="1060"/>
      <c r="Y70" s="1060"/>
      <c r="Z70" s="1060"/>
      <c r="AA70" s="1060">
        <v>1</v>
      </c>
      <c r="AB70" s="1060"/>
      <c r="AC70" s="1060"/>
      <c r="AD70" s="1060"/>
      <c r="AE70" s="1060"/>
      <c r="AF70" s="1060">
        <v>1</v>
      </c>
      <c r="AG70" s="1060"/>
      <c r="AH70" s="1060"/>
      <c r="AI70" s="1060"/>
      <c r="AJ70" s="1060"/>
      <c r="AK70" s="1060">
        <v>62</v>
      </c>
      <c r="AL70" s="1060"/>
      <c r="AM70" s="1060"/>
      <c r="AN70" s="1060"/>
      <c r="AO70" s="1060"/>
      <c r="AP70" s="1060" t="s">
        <v>522</v>
      </c>
      <c r="AQ70" s="1060"/>
      <c r="AR70" s="1060"/>
      <c r="AS70" s="1060"/>
      <c r="AT70" s="1060"/>
      <c r="AU70" s="1060" t="s">
        <v>522</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594</v>
      </c>
      <c r="C71" s="1064"/>
      <c r="D71" s="1064"/>
      <c r="E71" s="1064"/>
      <c r="F71" s="1064"/>
      <c r="G71" s="1064"/>
      <c r="H71" s="1064"/>
      <c r="I71" s="1064"/>
      <c r="J71" s="1064"/>
      <c r="K71" s="1064"/>
      <c r="L71" s="1064"/>
      <c r="M71" s="1064"/>
      <c r="N71" s="1064"/>
      <c r="O71" s="1064"/>
      <c r="P71" s="1065"/>
      <c r="Q71" s="1066">
        <v>190</v>
      </c>
      <c r="R71" s="1060"/>
      <c r="S71" s="1060"/>
      <c r="T71" s="1060"/>
      <c r="U71" s="1060"/>
      <c r="V71" s="1060">
        <v>188</v>
      </c>
      <c r="W71" s="1060"/>
      <c r="X71" s="1060"/>
      <c r="Y71" s="1060"/>
      <c r="Z71" s="1060"/>
      <c r="AA71" s="1060">
        <v>2</v>
      </c>
      <c r="AB71" s="1060"/>
      <c r="AC71" s="1060"/>
      <c r="AD71" s="1060"/>
      <c r="AE71" s="1060"/>
      <c r="AF71" s="1060">
        <v>2</v>
      </c>
      <c r="AG71" s="1060"/>
      <c r="AH71" s="1060"/>
      <c r="AI71" s="1060"/>
      <c r="AJ71" s="1060"/>
      <c r="AK71" s="1060" t="s">
        <v>590</v>
      </c>
      <c r="AL71" s="1060"/>
      <c r="AM71" s="1060"/>
      <c r="AN71" s="1060"/>
      <c r="AO71" s="1060"/>
      <c r="AP71" s="1060" t="s">
        <v>522</v>
      </c>
      <c r="AQ71" s="1060"/>
      <c r="AR71" s="1060"/>
      <c r="AS71" s="1060"/>
      <c r="AT71" s="1060"/>
      <c r="AU71" s="1060" t="s">
        <v>522</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595</v>
      </c>
      <c r="C72" s="1064"/>
      <c r="D72" s="1064"/>
      <c r="E72" s="1064"/>
      <c r="F72" s="1064"/>
      <c r="G72" s="1064"/>
      <c r="H72" s="1064"/>
      <c r="I72" s="1064"/>
      <c r="J72" s="1064"/>
      <c r="K72" s="1064"/>
      <c r="L72" s="1064"/>
      <c r="M72" s="1064"/>
      <c r="N72" s="1064"/>
      <c r="O72" s="1064"/>
      <c r="P72" s="1065"/>
      <c r="Q72" s="1066">
        <v>26</v>
      </c>
      <c r="R72" s="1060"/>
      <c r="S72" s="1060"/>
      <c r="T72" s="1060"/>
      <c r="U72" s="1060"/>
      <c r="V72" s="1060">
        <v>26</v>
      </c>
      <c r="W72" s="1060"/>
      <c r="X72" s="1060"/>
      <c r="Y72" s="1060"/>
      <c r="Z72" s="1060"/>
      <c r="AA72" s="1060">
        <v>0</v>
      </c>
      <c r="AB72" s="1060"/>
      <c r="AC72" s="1060"/>
      <c r="AD72" s="1060"/>
      <c r="AE72" s="1060"/>
      <c r="AF72" s="1060">
        <v>0</v>
      </c>
      <c r="AG72" s="1060"/>
      <c r="AH72" s="1060"/>
      <c r="AI72" s="1060"/>
      <c r="AJ72" s="1060"/>
      <c r="AK72" s="1060">
        <v>10</v>
      </c>
      <c r="AL72" s="1060"/>
      <c r="AM72" s="1060"/>
      <c r="AN72" s="1060"/>
      <c r="AO72" s="1060"/>
      <c r="AP72" s="1060" t="s">
        <v>522</v>
      </c>
      <c r="AQ72" s="1060"/>
      <c r="AR72" s="1060"/>
      <c r="AS72" s="1060"/>
      <c r="AT72" s="1060"/>
      <c r="AU72" s="1060" t="s">
        <v>522</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596</v>
      </c>
      <c r="C73" s="1064"/>
      <c r="D73" s="1064"/>
      <c r="E73" s="1064"/>
      <c r="F73" s="1064"/>
      <c r="G73" s="1064"/>
      <c r="H73" s="1064"/>
      <c r="I73" s="1064"/>
      <c r="J73" s="1064"/>
      <c r="K73" s="1064"/>
      <c r="L73" s="1064"/>
      <c r="M73" s="1064"/>
      <c r="N73" s="1064"/>
      <c r="O73" s="1064"/>
      <c r="P73" s="1065"/>
      <c r="Q73" s="1066">
        <v>14</v>
      </c>
      <c r="R73" s="1060"/>
      <c r="S73" s="1060"/>
      <c r="T73" s="1060"/>
      <c r="U73" s="1060"/>
      <c r="V73" s="1060">
        <v>10</v>
      </c>
      <c r="W73" s="1060"/>
      <c r="X73" s="1060"/>
      <c r="Y73" s="1060"/>
      <c r="Z73" s="1060"/>
      <c r="AA73" s="1060">
        <v>5</v>
      </c>
      <c r="AB73" s="1060"/>
      <c r="AC73" s="1060"/>
      <c r="AD73" s="1060"/>
      <c r="AE73" s="1060"/>
      <c r="AF73" s="1060">
        <v>5</v>
      </c>
      <c r="AG73" s="1060"/>
      <c r="AH73" s="1060"/>
      <c r="AI73" s="1060"/>
      <c r="AJ73" s="1060"/>
      <c r="AK73" s="1060" t="s">
        <v>590</v>
      </c>
      <c r="AL73" s="1060"/>
      <c r="AM73" s="1060"/>
      <c r="AN73" s="1060"/>
      <c r="AO73" s="1060"/>
      <c r="AP73" s="1060" t="s">
        <v>522</v>
      </c>
      <c r="AQ73" s="1060"/>
      <c r="AR73" s="1060"/>
      <c r="AS73" s="1060"/>
      <c r="AT73" s="1060"/>
      <c r="AU73" s="1060" t="s">
        <v>522</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597</v>
      </c>
      <c r="C74" s="1064"/>
      <c r="D74" s="1064"/>
      <c r="E74" s="1064"/>
      <c r="F74" s="1064"/>
      <c r="G74" s="1064"/>
      <c r="H74" s="1064"/>
      <c r="I74" s="1064"/>
      <c r="J74" s="1064"/>
      <c r="K74" s="1064"/>
      <c r="L74" s="1064"/>
      <c r="M74" s="1064"/>
      <c r="N74" s="1064"/>
      <c r="O74" s="1064"/>
      <c r="P74" s="1065"/>
      <c r="Q74" s="1066">
        <v>36</v>
      </c>
      <c r="R74" s="1060"/>
      <c r="S74" s="1060"/>
      <c r="T74" s="1060"/>
      <c r="U74" s="1060"/>
      <c r="V74" s="1060">
        <v>32</v>
      </c>
      <c r="W74" s="1060"/>
      <c r="X74" s="1060"/>
      <c r="Y74" s="1060"/>
      <c r="Z74" s="1060"/>
      <c r="AA74" s="1060">
        <v>4</v>
      </c>
      <c r="AB74" s="1060"/>
      <c r="AC74" s="1060"/>
      <c r="AD74" s="1060"/>
      <c r="AE74" s="1060"/>
      <c r="AF74" s="1060">
        <v>4</v>
      </c>
      <c r="AG74" s="1060"/>
      <c r="AH74" s="1060"/>
      <c r="AI74" s="1060"/>
      <c r="AJ74" s="1060"/>
      <c r="AK74" s="1060" t="s">
        <v>590</v>
      </c>
      <c r="AL74" s="1060"/>
      <c r="AM74" s="1060"/>
      <c r="AN74" s="1060"/>
      <c r="AO74" s="1060"/>
      <c r="AP74" s="1060" t="s">
        <v>522</v>
      </c>
      <c r="AQ74" s="1060"/>
      <c r="AR74" s="1060"/>
      <c r="AS74" s="1060"/>
      <c r="AT74" s="1060"/>
      <c r="AU74" s="1060" t="s">
        <v>522</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598</v>
      </c>
      <c r="C75" s="1064"/>
      <c r="D75" s="1064"/>
      <c r="E75" s="1064"/>
      <c r="F75" s="1064"/>
      <c r="G75" s="1064"/>
      <c r="H75" s="1064"/>
      <c r="I75" s="1064"/>
      <c r="J75" s="1064"/>
      <c r="K75" s="1064"/>
      <c r="L75" s="1064"/>
      <c r="M75" s="1064"/>
      <c r="N75" s="1064"/>
      <c r="O75" s="1064"/>
      <c r="P75" s="1065"/>
      <c r="Q75" s="1067">
        <v>35</v>
      </c>
      <c r="R75" s="1068"/>
      <c r="S75" s="1068"/>
      <c r="T75" s="1068"/>
      <c r="U75" s="1069"/>
      <c r="V75" s="1070">
        <v>34</v>
      </c>
      <c r="W75" s="1068"/>
      <c r="X75" s="1068"/>
      <c r="Y75" s="1068"/>
      <c r="Z75" s="1069"/>
      <c r="AA75" s="1070">
        <v>1</v>
      </c>
      <c r="AB75" s="1068"/>
      <c r="AC75" s="1068"/>
      <c r="AD75" s="1068"/>
      <c r="AE75" s="1069"/>
      <c r="AF75" s="1070">
        <v>1</v>
      </c>
      <c r="AG75" s="1068"/>
      <c r="AH75" s="1068"/>
      <c r="AI75" s="1068"/>
      <c r="AJ75" s="1069"/>
      <c r="AK75" s="1070">
        <v>2</v>
      </c>
      <c r="AL75" s="1068"/>
      <c r="AM75" s="1068"/>
      <c r="AN75" s="1068"/>
      <c r="AO75" s="1069"/>
      <c r="AP75" s="1070" t="s">
        <v>522</v>
      </c>
      <c r="AQ75" s="1068"/>
      <c r="AR75" s="1068"/>
      <c r="AS75" s="1068"/>
      <c r="AT75" s="1069"/>
      <c r="AU75" s="1070" t="s">
        <v>522</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t="s">
        <v>599</v>
      </c>
      <c r="C76" s="1064"/>
      <c r="D76" s="1064"/>
      <c r="E76" s="1064"/>
      <c r="F76" s="1064"/>
      <c r="G76" s="1064"/>
      <c r="H76" s="1064"/>
      <c r="I76" s="1064"/>
      <c r="J76" s="1064"/>
      <c r="K76" s="1064"/>
      <c r="L76" s="1064"/>
      <c r="M76" s="1064"/>
      <c r="N76" s="1064"/>
      <c r="O76" s="1064"/>
      <c r="P76" s="1065"/>
      <c r="Q76" s="1067">
        <v>78</v>
      </c>
      <c r="R76" s="1068"/>
      <c r="S76" s="1068"/>
      <c r="T76" s="1068"/>
      <c r="U76" s="1069"/>
      <c r="V76" s="1070">
        <v>74</v>
      </c>
      <c r="W76" s="1068"/>
      <c r="X76" s="1068"/>
      <c r="Y76" s="1068"/>
      <c r="Z76" s="1069"/>
      <c r="AA76" s="1070">
        <v>4</v>
      </c>
      <c r="AB76" s="1068"/>
      <c r="AC76" s="1068"/>
      <c r="AD76" s="1068"/>
      <c r="AE76" s="1069"/>
      <c r="AF76" s="1070">
        <v>4</v>
      </c>
      <c r="AG76" s="1068"/>
      <c r="AH76" s="1068"/>
      <c r="AI76" s="1068"/>
      <c r="AJ76" s="1069"/>
      <c r="AK76" s="1070">
        <v>2</v>
      </c>
      <c r="AL76" s="1068"/>
      <c r="AM76" s="1068"/>
      <c r="AN76" s="1068"/>
      <c r="AO76" s="1069"/>
      <c r="AP76" s="1070" t="s">
        <v>522</v>
      </c>
      <c r="AQ76" s="1068"/>
      <c r="AR76" s="1068"/>
      <c r="AS76" s="1068"/>
      <c r="AT76" s="1069"/>
      <c r="AU76" s="1070" t="s">
        <v>522</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t="s">
        <v>600</v>
      </c>
      <c r="C77" s="1064"/>
      <c r="D77" s="1064"/>
      <c r="E77" s="1064"/>
      <c r="F77" s="1064"/>
      <c r="G77" s="1064"/>
      <c r="H77" s="1064"/>
      <c r="I77" s="1064"/>
      <c r="J77" s="1064"/>
      <c r="K77" s="1064"/>
      <c r="L77" s="1064"/>
      <c r="M77" s="1064"/>
      <c r="N77" s="1064"/>
      <c r="O77" s="1064"/>
      <c r="P77" s="1065"/>
      <c r="Q77" s="1067">
        <v>238631</v>
      </c>
      <c r="R77" s="1068"/>
      <c r="S77" s="1068"/>
      <c r="T77" s="1068"/>
      <c r="U77" s="1069"/>
      <c r="V77" s="1070">
        <v>233551</v>
      </c>
      <c r="W77" s="1068"/>
      <c r="X77" s="1068"/>
      <c r="Y77" s="1068"/>
      <c r="Z77" s="1069"/>
      <c r="AA77" s="1070">
        <v>5080</v>
      </c>
      <c r="AB77" s="1068"/>
      <c r="AC77" s="1068"/>
      <c r="AD77" s="1068"/>
      <c r="AE77" s="1069"/>
      <c r="AF77" s="1070">
        <v>5080</v>
      </c>
      <c r="AG77" s="1068"/>
      <c r="AH77" s="1068"/>
      <c r="AI77" s="1068"/>
      <c r="AJ77" s="1069"/>
      <c r="AK77" s="1070" t="s">
        <v>612</v>
      </c>
      <c r="AL77" s="1068"/>
      <c r="AM77" s="1068"/>
      <c r="AN77" s="1068"/>
      <c r="AO77" s="1069"/>
      <c r="AP77" s="1070" t="s">
        <v>522</v>
      </c>
      <c r="AQ77" s="1068"/>
      <c r="AR77" s="1068"/>
      <c r="AS77" s="1068"/>
      <c r="AT77" s="1069"/>
      <c r="AU77" s="1070" t="s">
        <v>522</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385</v>
      </c>
      <c r="B88" s="1033" t="s">
        <v>425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5166</v>
      </c>
      <c r="AG88" s="1048"/>
      <c r="AH88" s="1048"/>
      <c r="AI88" s="1048"/>
      <c r="AJ88" s="1048"/>
      <c r="AK88" s="1052"/>
      <c r="AL88" s="1052"/>
      <c r="AM88" s="1052"/>
      <c r="AN88" s="1052"/>
      <c r="AO88" s="1052"/>
      <c r="AP88" s="1048">
        <v>467</v>
      </c>
      <c r="AQ88" s="1048"/>
      <c r="AR88" s="1048"/>
      <c r="AS88" s="1048"/>
      <c r="AT88" s="1048"/>
      <c r="AU88" s="1048">
        <v>138</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426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3806</v>
      </c>
      <c r="CS102" s="1040"/>
      <c r="CT102" s="1040"/>
      <c r="CU102" s="1040"/>
      <c r="CV102" s="1041"/>
      <c r="CW102" s="1039">
        <v>1467</v>
      </c>
      <c r="CX102" s="1040"/>
      <c r="CY102" s="1040"/>
      <c r="CZ102" s="1040"/>
      <c r="DA102" s="1041"/>
      <c r="DB102" s="1039" t="s">
        <v>590</v>
      </c>
      <c r="DC102" s="1040"/>
      <c r="DD102" s="1040"/>
      <c r="DE102" s="1040"/>
      <c r="DF102" s="1041"/>
      <c r="DG102" s="1039">
        <v>1349</v>
      </c>
      <c r="DH102" s="1040"/>
      <c r="DI102" s="1040"/>
      <c r="DJ102" s="1040"/>
      <c r="DK102" s="1041"/>
      <c r="DL102" s="1039" t="s">
        <v>590</v>
      </c>
      <c r="DM102" s="1040"/>
      <c r="DN102" s="1040"/>
      <c r="DO102" s="1040"/>
      <c r="DP102" s="1041"/>
      <c r="DQ102" s="1039">
        <v>84</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431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433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434</v>
      </c>
      <c r="AB109" s="983"/>
      <c r="AC109" s="983"/>
      <c r="AD109" s="983"/>
      <c r="AE109" s="984"/>
      <c r="AF109" s="985" t="s">
        <v>304</v>
      </c>
      <c r="AG109" s="983"/>
      <c r="AH109" s="983"/>
      <c r="AI109" s="983"/>
      <c r="AJ109" s="984"/>
      <c r="AK109" s="985" t="s">
        <v>303</v>
      </c>
      <c r="AL109" s="983"/>
      <c r="AM109" s="983"/>
      <c r="AN109" s="983"/>
      <c r="AO109" s="984"/>
      <c r="AP109" s="985" t="s">
        <v>435</v>
      </c>
      <c r="AQ109" s="983"/>
      <c r="AR109" s="983"/>
      <c r="AS109" s="983"/>
      <c r="AT109" s="1014"/>
      <c r="AU109" s="982" t="s">
        <v>433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434</v>
      </c>
      <c r="BR109" s="983"/>
      <c r="BS109" s="983"/>
      <c r="BT109" s="983"/>
      <c r="BU109" s="984"/>
      <c r="BV109" s="985" t="s">
        <v>304</v>
      </c>
      <c r="BW109" s="983"/>
      <c r="BX109" s="983"/>
      <c r="BY109" s="983"/>
      <c r="BZ109" s="984"/>
      <c r="CA109" s="985" t="s">
        <v>303</v>
      </c>
      <c r="CB109" s="983"/>
      <c r="CC109" s="983"/>
      <c r="CD109" s="983"/>
      <c r="CE109" s="984"/>
      <c r="CF109" s="1021" t="s">
        <v>435</v>
      </c>
      <c r="CG109" s="1021"/>
      <c r="CH109" s="1021"/>
      <c r="CI109" s="1021"/>
      <c r="CJ109" s="1021"/>
      <c r="CK109" s="985" t="s">
        <v>436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434</v>
      </c>
      <c r="DH109" s="983"/>
      <c r="DI109" s="983"/>
      <c r="DJ109" s="983"/>
      <c r="DK109" s="984"/>
      <c r="DL109" s="985" t="s">
        <v>304</v>
      </c>
      <c r="DM109" s="983"/>
      <c r="DN109" s="983"/>
      <c r="DO109" s="983"/>
      <c r="DP109" s="984"/>
      <c r="DQ109" s="985" t="s">
        <v>303</v>
      </c>
      <c r="DR109" s="983"/>
      <c r="DS109" s="983"/>
      <c r="DT109" s="983"/>
      <c r="DU109" s="984"/>
      <c r="DV109" s="985" t="s">
        <v>435</v>
      </c>
      <c r="DW109" s="983"/>
      <c r="DX109" s="983"/>
      <c r="DY109" s="983"/>
      <c r="DZ109" s="1014"/>
    </row>
    <row r="110" spans="1:131" s="246" customFormat="1" ht="26.25" customHeight="1">
      <c r="A110" s="885" t="s">
        <v>437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3120533</v>
      </c>
      <c r="AB110" s="976"/>
      <c r="AC110" s="976"/>
      <c r="AD110" s="976"/>
      <c r="AE110" s="977"/>
      <c r="AF110" s="978">
        <v>2991223</v>
      </c>
      <c r="AG110" s="976"/>
      <c r="AH110" s="976"/>
      <c r="AI110" s="976"/>
      <c r="AJ110" s="977"/>
      <c r="AK110" s="978">
        <v>2886425</v>
      </c>
      <c r="AL110" s="976"/>
      <c r="AM110" s="976"/>
      <c r="AN110" s="976"/>
      <c r="AO110" s="977"/>
      <c r="AP110" s="979">
        <v>19.399999999999999</v>
      </c>
      <c r="AQ110" s="980"/>
      <c r="AR110" s="980"/>
      <c r="AS110" s="980"/>
      <c r="AT110" s="981"/>
      <c r="AU110" s="1015" t="s">
        <v>73</v>
      </c>
      <c r="AV110" s="1016"/>
      <c r="AW110" s="1016"/>
      <c r="AX110" s="1016"/>
      <c r="AY110" s="1016"/>
      <c r="AZ110" s="941" t="s">
        <v>438</v>
      </c>
      <c r="BA110" s="886"/>
      <c r="BB110" s="886"/>
      <c r="BC110" s="886"/>
      <c r="BD110" s="886"/>
      <c r="BE110" s="886"/>
      <c r="BF110" s="886"/>
      <c r="BG110" s="886"/>
      <c r="BH110" s="886"/>
      <c r="BI110" s="886"/>
      <c r="BJ110" s="886"/>
      <c r="BK110" s="886"/>
      <c r="BL110" s="886"/>
      <c r="BM110" s="886"/>
      <c r="BN110" s="886"/>
      <c r="BO110" s="886"/>
      <c r="BP110" s="887"/>
      <c r="BQ110" s="942">
        <v>31849619</v>
      </c>
      <c r="BR110" s="923"/>
      <c r="BS110" s="923"/>
      <c r="BT110" s="923"/>
      <c r="BU110" s="923"/>
      <c r="BV110" s="923">
        <v>35444911</v>
      </c>
      <c r="BW110" s="923"/>
      <c r="BX110" s="923"/>
      <c r="BY110" s="923"/>
      <c r="BZ110" s="923"/>
      <c r="CA110" s="923">
        <v>38928469</v>
      </c>
      <c r="CB110" s="923"/>
      <c r="CC110" s="923"/>
      <c r="CD110" s="923"/>
      <c r="CE110" s="923"/>
      <c r="CF110" s="947">
        <v>261.8</v>
      </c>
      <c r="CG110" s="948"/>
      <c r="CH110" s="948"/>
      <c r="CI110" s="948"/>
      <c r="CJ110" s="948"/>
      <c r="CK110" s="1011" t="s">
        <v>439</v>
      </c>
      <c r="CL110" s="897"/>
      <c r="CM110" s="972" t="s">
        <v>440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441</v>
      </c>
      <c r="DH110" s="923"/>
      <c r="DI110" s="923"/>
      <c r="DJ110" s="923"/>
      <c r="DK110" s="923"/>
      <c r="DL110" s="923" t="s">
        <v>441</v>
      </c>
      <c r="DM110" s="923"/>
      <c r="DN110" s="923"/>
      <c r="DO110" s="923"/>
      <c r="DP110" s="923"/>
      <c r="DQ110" s="923" t="s">
        <v>442</v>
      </c>
      <c r="DR110" s="923"/>
      <c r="DS110" s="923"/>
      <c r="DT110" s="923"/>
      <c r="DU110" s="923"/>
      <c r="DV110" s="924" t="s">
        <v>441</v>
      </c>
      <c r="DW110" s="924"/>
      <c r="DX110" s="924"/>
      <c r="DY110" s="924"/>
      <c r="DZ110" s="925"/>
    </row>
    <row r="111" spans="1:131" s="246" customFormat="1" ht="26.25" customHeight="1">
      <c r="A111" s="852" t="s">
        <v>443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441</v>
      </c>
      <c r="AB111" s="1004"/>
      <c r="AC111" s="1004"/>
      <c r="AD111" s="1004"/>
      <c r="AE111" s="1005"/>
      <c r="AF111" s="1006" t="s">
        <v>415</v>
      </c>
      <c r="AG111" s="1004"/>
      <c r="AH111" s="1004"/>
      <c r="AI111" s="1004"/>
      <c r="AJ111" s="1005"/>
      <c r="AK111" s="1006" t="s">
        <v>415</v>
      </c>
      <c r="AL111" s="1004"/>
      <c r="AM111" s="1004"/>
      <c r="AN111" s="1004"/>
      <c r="AO111" s="1005"/>
      <c r="AP111" s="1007" t="s">
        <v>415</v>
      </c>
      <c r="AQ111" s="1008"/>
      <c r="AR111" s="1008"/>
      <c r="AS111" s="1008"/>
      <c r="AT111" s="1009"/>
      <c r="AU111" s="1017"/>
      <c r="AV111" s="1018"/>
      <c r="AW111" s="1018"/>
      <c r="AX111" s="1018"/>
      <c r="AY111" s="1018"/>
      <c r="AZ111" s="893" t="s">
        <v>444</v>
      </c>
      <c r="BA111" s="828"/>
      <c r="BB111" s="828"/>
      <c r="BC111" s="828"/>
      <c r="BD111" s="828"/>
      <c r="BE111" s="828"/>
      <c r="BF111" s="828"/>
      <c r="BG111" s="828"/>
      <c r="BH111" s="828"/>
      <c r="BI111" s="828"/>
      <c r="BJ111" s="828"/>
      <c r="BK111" s="828"/>
      <c r="BL111" s="828"/>
      <c r="BM111" s="828"/>
      <c r="BN111" s="828"/>
      <c r="BO111" s="828"/>
      <c r="BP111" s="829"/>
      <c r="BQ111" s="894">
        <v>580915</v>
      </c>
      <c r="BR111" s="895"/>
      <c r="BS111" s="895"/>
      <c r="BT111" s="895"/>
      <c r="BU111" s="895"/>
      <c r="BV111" s="895">
        <v>428612</v>
      </c>
      <c r="BW111" s="895"/>
      <c r="BX111" s="895"/>
      <c r="BY111" s="895"/>
      <c r="BZ111" s="895"/>
      <c r="CA111" s="895">
        <v>280941</v>
      </c>
      <c r="CB111" s="895"/>
      <c r="CC111" s="895"/>
      <c r="CD111" s="895"/>
      <c r="CE111" s="895"/>
      <c r="CF111" s="956">
        <v>1.9</v>
      </c>
      <c r="CG111" s="957"/>
      <c r="CH111" s="957"/>
      <c r="CI111" s="957"/>
      <c r="CJ111" s="957"/>
      <c r="CK111" s="1012"/>
      <c r="CL111" s="899"/>
      <c r="CM111" s="902" t="s">
        <v>445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446</v>
      </c>
      <c r="DH111" s="895"/>
      <c r="DI111" s="895"/>
      <c r="DJ111" s="895"/>
      <c r="DK111" s="895"/>
      <c r="DL111" s="895" t="s">
        <v>447</v>
      </c>
      <c r="DM111" s="895"/>
      <c r="DN111" s="895"/>
      <c r="DO111" s="895"/>
      <c r="DP111" s="895"/>
      <c r="DQ111" s="895" t="s">
        <v>442</v>
      </c>
      <c r="DR111" s="895"/>
      <c r="DS111" s="895"/>
      <c r="DT111" s="895"/>
      <c r="DU111" s="895"/>
      <c r="DV111" s="872" t="s">
        <v>387</v>
      </c>
      <c r="DW111" s="872"/>
      <c r="DX111" s="872"/>
      <c r="DY111" s="872"/>
      <c r="DZ111" s="873"/>
    </row>
    <row r="112" spans="1:131" s="246" customFormat="1" ht="26.25" customHeight="1">
      <c r="A112" s="997" t="s">
        <v>448</v>
      </c>
      <c r="B112" s="998"/>
      <c r="C112" s="828" t="s">
        <v>449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450</v>
      </c>
      <c r="AB112" s="858"/>
      <c r="AC112" s="858"/>
      <c r="AD112" s="858"/>
      <c r="AE112" s="859"/>
      <c r="AF112" s="860" t="s">
        <v>451</v>
      </c>
      <c r="AG112" s="858"/>
      <c r="AH112" s="858"/>
      <c r="AI112" s="858"/>
      <c r="AJ112" s="859"/>
      <c r="AK112" s="860" t="s">
        <v>387</v>
      </c>
      <c r="AL112" s="858"/>
      <c r="AM112" s="858"/>
      <c r="AN112" s="858"/>
      <c r="AO112" s="859"/>
      <c r="AP112" s="905" t="s">
        <v>442</v>
      </c>
      <c r="AQ112" s="906"/>
      <c r="AR112" s="906"/>
      <c r="AS112" s="906"/>
      <c r="AT112" s="907"/>
      <c r="AU112" s="1017"/>
      <c r="AV112" s="1018"/>
      <c r="AW112" s="1018"/>
      <c r="AX112" s="1018"/>
      <c r="AY112" s="1018"/>
      <c r="AZ112" s="893" t="s">
        <v>452</v>
      </c>
      <c r="BA112" s="828"/>
      <c r="BB112" s="828"/>
      <c r="BC112" s="828"/>
      <c r="BD112" s="828"/>
      <c r="BE112" s="828"/>
      <c r="BF112" s="828"/>
      <c r="BG112" s="828"/>
      <c r="BH112" s="828"/>
      <c r="BI112" s="828"/>
      <c r="BJ112" s="828"/>
      <c r="BK112" s="828"/>
      <c r="BL112" s="828"/>
      <c r="BM112" s="828"/>
      <c r="BN112" s="828"/>
      <c r="BO112" s="828"/>
      <c r="BP112" s="829"/>
      <c r="BQ112" s="894">
        <v>18381065</v>
      </c>
      <c r="BR112" s="895"/>
      <c r="BS112" s="895"/>
      <c r="BT112" s="895"/>
      <c r="BU112" s="895"/>
      <c r="BV112" s="895">
        <v>17657826</v>
      </c>
      <c r="BW112" s="895"/>
      <c r="BX112" s="895"/>
      <c r="BY112" s="895"/>
      <c r="BZ112" s="895"/>
      <c r="CA112" s="895">
        <v>16434111</v>
      </c>
      <c r="CB112" s="895"/>
      <c r="CC112" s="895"/>
      <c r="CD112" s="895"/>
      <c r="CE112" s="895"/>
      <c r="CF112" s="956">
        <v>110.5</v>
      </c>
      <c r="CG112" s="957"/>
      <c r="CH112" s="957"/>
      <c r="CI112" s="957"/>
      <c r="CJ112" s="957"/>
      <c r="CK112" s="1012"/>
      <c r="CL112" s="899"/>
      <c r="CM112" s="902" t="s">
        <v>453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454</v>
      </c>
      <c r="DH112" s="895"/>
      <c r="DI112" s="895"/>
      <c r="DJ112" s="895"/>
      <c r="DK112" s="895"/>
      <c r="DL112" s="895" t="s">
        <v>451</v>
      </c>
      <c r="DM112" s="895"/>
      <c r="DN112" s="895"/>
      <c r="DO112" s="895"/>
      <c r="DP112" s="895"/>
      <c r="DQ112" s="895" t="s">
        <v>451</v>
      </c>
      <c r="DR112" s="895"/>
      <c r="DS112" s="895"/>
      <c r="DT112" s="895"/>
      <c r="DU112" s="895"/>
      <c r="DV112" s="872" t="s">
        <v>450</v>
      </c>
      <c r="DW112" s="872"/>
      <c r="DX112" s="872"/>
      <c r="DY112" s="872"/>
      <c r="DZ112" s="873"/>
    </row>
    <row r="113" spans="1:130" s="246" customFormat="1" ht="26.25" customHeight="1">
      <c r="A113" s="999"/>
      <c r="B113" s="1000"/>
      <c r="C113" s="828" t="s">
        <v>455</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1249464</v>
      </c>
      <c r="AB113" s="1004"/>
      <c r="AC113" s="1004"/>
      <c r="AD113" s="1004"/>
      <c r="AE113" s="1005"/>
      <c r="AF113" s="1006">
        <v>1273224</v>
      </c>
      <c r="AG113" s="1004"/>
      <c r="AH113" s="1004"/>
      <c r="AI113" s="1004"/>
      <c r="AJ113" s="1005"/>
      <c r="AK113" s="1006">
        <v>1297808</v>
      </c>
      <c r="AL113" s="1004"/>
      <c r="AM113" s="1004"/>
      <c r="AN113" s="1004"/>
      <c r="AO113" s="1005"/>
      <c r="AP113" s="1007">
        <v>8.6999999999999993</v>
      </c>
      <c r="AQ113" s="1008"/>
      <c r="AR113" s="1008"/>
      <c r="AS113" s="1008"/>
      <c r="AT113" s="1009"/>
      <c r="AU113" s="1017"/>
      <c r="AV113" s="1018"/>
      <c r="AW113" s="1018"/>
      <c r="AX113" s="1018"/>
      <c r="AY113" s="1018"/>
      <c r="AZ113" s="893" t="s">
        <v>456</v>
      </c>
      <c r="BA113" s="828"/>
      <c r="BB113" s="828"/>
      <c r="BC113" s="828"/>
      <c r="BD113" s="828"/>
      <c r="BE113" s="828"/>
      <c r="BF113" s="828"/>
      <c r="BG113" s="828"/>
      <c r="BH113" s="828"/>
      <c r="BI113" s="828"/>
      <c r="BJ113" s="828"/>
      <c r="BK113" s="828"/>
      <c r="BL113" s="828"/>
      <c r="BM113" s="828"/>
      <c r="BN113" s="828"/>
      <c r="BO113" s="828"/>
      <c r="BP113" s="829"/>
      <c r="BQ113" s="894">
        <v>250475</v>
      </c>
      <c r="BR113" s="895"/>
      <c r="BS113" s="895"/>
      <c r="BT113" s="895"/>
      <c r="BU113" s="895"/>
      <c r="BV113" s="895">
        <v>207501</v>
      </c>
      <c r="BW113" s="895"/>
      <c r="BX113" s="895"/>
      <c r="BY113" s="895"/>
      <c r="BZ113" s="895"/>
      <c r="CA113" s="895">
        <v>137894</v>
      </c>
      <c r="CB113" s="895"/>
      <c r="CC113" s="895"/>
      <c r="CD113" s="895"/>
      <c r="CE113" s="895"/>
      <c r="CF113" s="956">
        <v>0.9</v>
      </c>
      <c r="CG113" s="957"/>
      <c r="CH113" s="957"/>
      <c r="CI113" s="957"/>
      <c r="CJ113" s="957"/>
      <c r="CK113" s="1012"/>
      <c r="CL113" s="899"/>
      <c r="CM113" s="902" t="s">
        <v>457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v>483144</v>
      </c>
      <c r="DH113" s="858"/>
      <c r="DI113" s="858"/>
      <c r="DJ113" s="858"/>
      <c r="DK113" s="859"/>
      <c r="DL113" s="860">
        <v>362358</v>
      </c>
      <c r="DM113" s="858"/>
      <c r="DN113" s="858"/>
      <c r="DO113" s="858"/>
      <c r="DP113" s="859"/>
      <c r="DQ113" s="860">
        <v>241572</v>
      </c>
      <c r="DR113" s="858"/>
      <c r="DS113" s="858"/>
      <c r="DT113" s="858"/>
      <c r="DU113" s="859"/>
      <c r="DV113" s="905">
        <v>1.6</v>
      </c>
      <c r="DW113" s="906"/>
      <c r="DX113" s="906"/>
      <c r="DY113" s="906"/>
      <c r="DZ113" s="907"/>
    </row>
    <row r="114" spans="1:130" s="246" customFormat="1" ht="26.25" customHeight="1">
      <c r="A114" s="999"/>
      <c r="B114" s="1000"/>
      <c r="C114" s="828" t="s">
        <v>458</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46175</v>
      </c>
      <c r="AB114" s="858"/>
      <c r="AC114" s="858"/>
      <c r="AD114" s="858"/>
      <c r="AE114" s="859"/>
      <c r="AF114" s="860">
        <v>43017</v>
      </c>
      <c r="AG114" s="858"/>
      <c r="AH114" s="858"/>
      <c r="AI114" s="858"/>
      <c r="AJ114" s="859"/>
      <c r="AK114" s="860">
        <v>42952</v>
      </c>
      <c r="AL114" s="858"/>
      <c r="AM114" s="858"/>
      <c r="AN114" s="858"/>
      <c r="AO114" s="859"/>
      <c r="AP114" s="905">
        <v>0.3</v>
      </c>
      <c r="AQ114" s="906"/>
      <c r="AR114" s="906"/>
      <c r="AS114" s="906"/>
      <c r="AT114" s="907"/>
      <c r="AU114" s="1017"/>
      <c r="AV114" s="1018"/>
      <c r="AW114" s="1018"/>
      <c r="AX114" s="1018"/>
      <c r="AY114" s="1018"/>
      <c r="AZ114" s="893" t="s">
        <v>459</v>
      </c>
      <c r="BA114" s="828"/>
      <c r="BB114" s="828"/>
      <c r="BC114" s="828"/>
      <c r="BD114" s="828"/>
      <c r="BE114" s="828"/>
      <c r="BF114" s="828"/>
      <c r="BG114" s="828"/>
      <c r="BH114" s="828"/>
      <c r="BI114" s="828"/>
      <c r="BJ114" s="828"/>
      <c r="BK114" s="828"/>
      <c r="BL114" s="828"/>
      <c r="BM114" s="828"/>
      <c r="BN114" s="828"/>
      <c r="BO114" s="828"/>
      <c r="BP114" s="829"/>
      <c r="BQ114" s="894">
        <v>4507943</v>
      </c>
      <c r="BR114" s="895"/>
      <c r="BS114" s="895"/>
      <c r="BT114" s="895"/>
      <c r="BU114" s="895"/>
      <c r="BV114" s="895">
        <v>4265522</v>
      </c>
      <c r="BW114" s="895"/>
      <c r="BX114" s="895"/>
      <c r="BY114" s="895"/>
      <c r="BZ114" s="895"/>
      <c r="CA114" s="895">
        <v>4214633</v>
      </c>
      <c r="CB114" s="895"/>
      <c r="CC114" s="895"/>
      <c r="CD114" s="895"/>
      <c r="CE114" s="895"/>
      <c r="CF114" s="956">
        <v>28.3</v>
      </c>
      <c r="CG114" s="957"/>
      <c r="CH114" s="957"/>
      <c r="CI114" s="957"/>
      <c r="CJ114" s="957"/>
      <c r="CK114" s="1012"/>
      <c r="CL114" s="899"/>
      <c r="CM114" s="902" t="s">
        <v>460</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446</v>
      </c>
      <c r="DH114" s="858"/>
      <c r="DI114" s="858"/>
      <c r="DJ114" s="858"/>
      <c r="DK114" s="859"/>
      <c r="DL114" s="860" t="s">
        <v>454</v>
      </c>
      <c r="DM114" s="858"/>
      <c r="DN114" s="858"/>
      <c r="DO114" s="858"/>
      <c r="DP114" s="859"/>
      <c r="DQ114" s="860" t="s">
        <v>387</v>
      </c>
      <c r="DR114" s="858"/>
      <c r="DS114" s="858"/>
      <c r="DT114" s="858"/>
      <c r="DU114" s="859"/>
      <c r="DV114" s="905" t="s">
        <v>442</v>
      </c>
      <c r="DW114" s="906"/>
      <c r="DX114" s="906"/>
      <c r="DY114" s="906"/>
      <c r="DZ114" s="907"/>
    </row>
    <row r="115" spans="1:130" s="246" customFormat="1" ht="26.25" customHeight="1">
      <c r="A115" s="999"/>
      <c r="B115" s="1000"/>
      <c r="C115" s="828" t="s">
        <v>461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161113</v>
      </c>
      <c r="AB115" s="1004"/>
      <c r="AC115" s="1004"/>
      <c r="AD115" s="1004"/>
      <c r="AE115" s="1005"/>
      <c r="AF115" s="1006">
        <v>164542</v>
      </c>
      <c r="AG115" s="1004"/>
      <c r="AH115" s="1004"/>
      <c r="AI115" s="1004"/>
      <c r="AJ115" s="1005"/>
      <c r="AK115" s="1006">
        <v>158749</v>
      </c>
      <c r="AL115" s="1004"/>
      <c r="AM115" s="1004"/>
      <c r="AN115" s="1004"/>
      <c r="AO115" s="1005"/>
      <c r="AP115" s="1007">
        <v>1.1000000000000001</v>
      </c>
      <c r="AQ115" s="1008"/>
      <c r="AR115" s="1008"/>
      <c r="AS115" s="1008"/>
      <c r="AT115" s="1009"/>
      <c r="AU115" s="1017"/>
      <c r="AV115" s="1018"/>
      <c r="AW115" s="1018"/>
      <c r="AX115" s="1018"/>
      <c r="AY115" s="1018"/>
      <c r="AZ115" s="893" t="s">
        <v>462</v>
      </c>
      <c r="BA115" s="828"/>
      <c r="BB115" s="828"/>
      <c r="BC115" s="828"/>
      <c r="BD115" s="828"/>
      <c r="BE115" s="828"/>
      <c r="BF115" s="828"/>
      <c r="BG115" s="828"/>
      <c r="BH115" s="828"/>
      <c r="BI115" s="828"/>
      <c r="BJ115" s="828"/>
      <c r="BK115" s="828"/>
      <c r="BL115" s="828"/>
      <c r="BM115" s="828"/>
      <c r="BN115" s="828"/>
      <c r="BO115" s="828"/>
      <c r="BP115" s="829"/>
      <c r="BQ115" s="894">
        <v>304908</v>
      </c>
      <c r="BR115" s="895"/>
      <c r="BS115" s="895"/>
      <c r="BT115" s="895"/>
      <c r="BU115" s="895"/>
      <c r="BV115" s="895">
        <v>265325</v>
      </c>
      <c r="BW115" s="895"/>
      <c r="BX115" s="895"/>
      <c r="BY115" s="895"/>
      <c r="BZ115" s="895"/>
      <c r="CA115" s="895">
        <v>83973</v>
      </c>
      <c r="CB115" s="895"/>
      <c r="CC115" s="895"/>
      <c r="CD115" s="895"/>
      <c r="CE115" s="895"/>
      <c r="CF115" s="956">
        <v>0.6</v>
      </c>
      <c r="CG115" s="957"/>
      <c r="CH115" s="957"/>
      <c r="CI115" s="957"/>
      <c r="CJ115" s="957"/>
      <c r="CK115" s="1012"/>
      <c r="CL115" s="899"/>
      <c r="CM115" s="893" t="s">
        <v>463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451</v>
      </c>
      <c r="DH115" s="858"/>
      <c r="DI115" s="858"/>
      <c r="DJ115" s="858"/>
      <c r="DK115" s="859"/>
      <c r="DL115" s="860" t="s">
        <v>442</v>
      </c>
      <c r="DM115" s="858"/>
      <c r="DN115" s="858"/>
      <c r="DO115" s="858"/>
      <c r="DP115" s="859"/>
      <c r="DQ115" s="860" t="s">
        <v>387</v>
      </c>
      <c r="DR115" s="858"/>
      <c r="DS115" s="858"/>
      <c r="DT115" s="858"/>
      <c r="DU115" s="859"/>
      <c r="DV115" s="905" t="s">
        <v>442</v>
      </c>
      <c r="DW115" s="906"/>
      <c r="DX115" s="906"/>
      <c r="DY115" s="906"/>
      <c r="DZ115" s="907"/>
    </row>
    <row r="116" spans="1:130" s="246" customFormat="1" ht="26.25" customHeight="1">
      <c r="A116" s="1001"/>
      <c r="B116" s="1002"/>
      <c r="C116" s="961" t="s">
        <v>464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137</v>
      </c>
      <c r="AB116" s="858"/>
      <c r="AC116" s="858"/>
      <c r="AD116" s="858"/>
      <c r="AE116" s="859"/>
      <c r="AF116" s="860">
        <v>490</v>
      </c>
      <c r="AG116" s="858"/>
      <c r="AH116" s="858"/>
      <c r="AI116" s="858"/>
      <c r="AJ116" s="859"/>
      <c r="AK116" s="860">
        <v>739</v>
      </c>
      <c r="AL116" s="858"/>
      <c r="AM116" s="858"/>
      <c r="AN116" s="858"/>
      <c r="AO116" s="859"/>
      <c r="AP116" s="905">
        <v>0</v>
      </c>
      <c r="AQ116" s="906"/>
      <c r="AR116" s="906"/>
      <c r="AS116" s="906"/>
      <c r="AT116" s="907"/>
      <c r="AU116" s="1017"/>
      <c r="AV116" s="1018"/>
      <c r="AW116" s="1018"/>
      <c r="AX116" s="1018"/>
      <c r="AY116" s="1018"/>
      <c r="AZ116" s="944" t="s">
        <v>465</v>
      </c>
      <c r="BA116" s="945"/>
      <c r="BB116" s="945"/>
      <c r="BC116" s="945"/>
      <c r="BD116" s="945"/>
      <c r="BE116" s="945"/>
      <c r="BF116" s="945"/>
      <c r="BG116" s="945"/>
      <c r="BH116" s="945"/>
      <c r="BI116" s="945"/>
      <c r="BJ116" s="945"/>
      <c r="BK116" s="945"/>
      <c r="BL116" s="945"/>
      <c r="BM116" s="945"/>
      <c r="BN116" s="945"/>
      <c r="BO116" s="945"/>
      <c r="BP116" s="946"/>
      <c r="BQ116" s="894" t="s">
        <v>451</v>
      </c>
      <c r="BR116" s="895"/>
      <c r="BS116" s="895"/>
      <c r="BT116" s="895"/>
      <c r="BU116" s="895"/>
      <c r="BV116" s="895" t="s">
        <v>442</v>
      </c>
      <c r="BW116" s="895"/>
      <c r="BX116" s="895"/>
      <c r="BY116" s="895"/>
      <c r="BZ116" s="895"/>
      <c r="CA116" s="895" t="s">
        <v>387</v>
      </c>
      <c r="CB116" s="895"/>
      <c r="CC116" s="895"/>
      <c r="CD116" s="895"/>
      <c r="CE116" s="895"/>
      <c r="CF116" s="956" t="s">
        <v>387</v>
      </c>
      <c r="CG116" s="957"/>
      <c r="CH116" s="957"/>
      <c r="CI116" s="957"/>
      <c r="CJ116" s="957"/>
      <c r="CK116" s="1012"/>
      <c r="CL116" s="899"/>
      <c r="CM116" s="902" t="s">
        <v>466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45000</v>
      </c>
      <c r="DH116" s="858"/>
      <c r="DI116" s="858"/>
      <c r="DJ116" s="858"/>
      <c r="DK116" s="859"/>
      <c r="DL116" s="860">
        <v>30000</v>
      </c>
      <c r="DM116" s="858"/>
      <c r="DN116" s="858"/>
      <c r="DO116" s="858"/>
      <c r="DP116" s="859"/>
      <c r="DQ116" s="860">
        <v>15000</v>
      </c>
      <c r="DR116" s="858"/>
      <c r="DS116" s="858"/>
      <c r="DT116" s="858"/>
      <c r="DU116" s="859"/>
      <c r="DV116" s="905">
        <v>0.1</v>
      </c>
      <c r="DW116" s="906"/>
      <c r="DX116" s="906"/>
      <c r="DY116" s="906"/>
      <c r="DZ116" s="907"/>
    </row>
    <row r="117" spans="1:130" s="246" customFormat="1" ht="26.25" customHeight="1">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467</v>
      </c>
      <c r="Z117" s="984"/>
      <c r="AA117" s="989">
        <v>4577422</v>
      </c>
      <c r="AB117" s="990"/>
      <c r="AC117" s="990"/>
      <c r="AD117" s="990"/>
      <c r="AE117" s="991"/>
      <c r="AF117" s="992">
        <v>4472496</v>
      </c>
      <c r="AG117" s="990"/>
      <c r="AH117" s="990"/>
      <c r="AI117" s="990"/>
      <c r="AJ117" s="991"/>
      <c r="AK117" s="992">
        <v>4386673</v>
      </c>
      <c r="AL117" s="990"/>
      <c r="AM117" s="990"/>
      <c r="AN117" s="990"/>
      <c r="AO117" s="991"/>
      <c r="AP117" s="993"/>
      <c r="AQ117" s="994"/>
      <c r="AR117" s="994"/>
      <c r="AS117" s="994"/>
      <c r="AT117" s="995"/>
      <c r="AU117" s="1017"/>
      <c r="AV117" s="1018"/>
      <c r="AW117" s="1018"/>
      <c r="AX117" s="1018"/>
      <c r="AY117" s="1018"/>
      <c r="AZ117" s="944" t="s">
        <v>468</v>
      </c>
      <c r="BA117" s="945"/>
      <c r="BB117" s="945"/>
      <c r="BC117" s="945"/>
      <c r="BD117" s="945"/>
      <c r="BE117" s="945"/>
      <c r="BF117" s="945"/>
      <c r="BG117" s="945"/>
      <c r="BH117" s="945"/>
      <c r="BI117" s="945"/>
      <c r="BJ117" s="945"/>
      <c r="BK117" s="945"/>
      <c r="BL117" s="945"/>
      <c r="BM117" s="945"/>
      <c r="BN117" s="945"/>
      <c r="BO117" s="945"/>
      <c r="BP117" s="946"/>
      <c r="BQ117" s="894" t="s">
        <v>446</v>
      </c>
      <c r="BR117" s="895"/>
      <c r="BS117" s="895"/>
      <c r="BT117" s="895"/>
      <c r="BU117" s="895"/>
      <c r="BV117" s="895" t="s">
        <v>454</v>
      </c>
      <c r="BW117" s="895"/>
      <c r="BX117" s="895"/>
      <c r="BY117" s="895"/>
      <c r="BZ117" s="895"/>
      <c r="CA117" s="895" t="s">
        <v>446</v>
      </c>
      <c r="CB117" s="895"/>
      <c r="CC117" s="895"/>
      <c r="CD117" s="895"/>
      <c r="CE117" s="895"/>
      <c r="CF117" s="956" t="s">
        <v>387</v>
      </c>
      <c r="CG117" s="957"/>
      <c r="CH117" s="957"/>
      <c r="CI117" s="957"/>
      <c r="CJ117" s="957"/>
      <c r="CK117" s="1012"/>
      <c r="CL117" s="899"/>
      <c r="CM117" s="902" t="s">
        <v>469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387</v>
      </c>
      <c r="DH117" s="858"/>
      <c r="DI117" s="858"/>
      <c r="DJ117" s="858"/>
      <c r="DK117" s="859"/>
      <c r="DL117" s="860" t="s">
        <v>387</v>
      </c>
      <c r="DM117" s="858"/>
      <c r="DN117" s="858"/>
      <c r="DO117" s="858"/>
      <c r="DP117" s="859"/>
      <c r="DQ117" s="860" t="s">
        <v>450</v>
      </c>
      <c r="DR117" s="858"/>
      <c r="DS117" s="858"/>
      <c r="DT117" s="858"/>
      <c r="DU117" s="859"/>
      <c r="DV117" s="905" t="s">
        <v>387</v>
      </c>
      <c r="DW117" s="906"/>
      <c r="DX117" s="906"/>
      <c r="DY117" s="906"/>
      <c r="DZ117" s="907"/>
    </row>
    <row r="118" spans="1:130" s="246" customFormat="1" ht="26.25" customHeight="1">
      <c r="A118" s="982" t="s">
        <v>436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434</v>
      </c>
      <c r="AB118" s="983"/>
      <c r="AC118" s="983"/>
      <c r="AD118" s="983"/>
      <c r="AE118" s="984"/>
      <c r="AF118" s="985" t="s">
        <v>304</v>
      </c>
      <c r="AG118" s="983"/>
      <c r="AH118" s="983"/>
      <c r="AI118" s="983"/>
      <c r="AJ118" s="984"/>
      <c r="AK118" s="985" t="s">
        <v>303</v>
      </c>
      <c r="AL118" s="983"/>
      <c r="AM118" s="983"/>
      <c r="AN118" s="983"/>
      <c r="AO118" s="984"/>
      <c r="AP118" s="986" t="s">
        <v>435</v>
      </c>
      <c r="AQ118" s="987"/>
      <c r="AR118" s="987"/>
      <c r="AS118" s="987"/>
      <c r="AT118" s="988"/>
      <c r="AU118" s="1017"/>
      <c r="AV118" s="1018"/>
      <c r="AW118" s="1018"/>
      <c r="AX118" s="1018"/>
      <c r="AY118" s="1018"/>
      <c r="AZ118" s="960" t="s">
        <v>470</v>
      </c>
      <c r="BA118" s="961"/>
      <c r="BB118" s="961"/>
      <c r="BC118" s="961"/>
      <c r="BD118" s="961"/>
      <c r="BE118" s="961"/>
      <c r="BF118" s="961"/>
      <c r="BG118" s="961"/>
      <c r="BH118" s="961"/>
      <c r="BI118" s="961"/>
      <c r="BJ118" s="961"/>
      <c r="BK118" s="961"/>
      <c r="BL118" s="961"/>
      <c r="BM118" s="961"/>
      <c r="BN118" s="961"/>
      <c r="BO118" s="961"/>
      <c r="BP118" s="962"/>
      <c r="BQ118" s="963" t="s">
        <v>454</v>
      </c>
      <c r="BR118" s="926"/>
      <c r="BS118" s="926"/>
      <c r="BT118" s="926"/>
      <c r="BU118" s="926"/>
      <c r="BV118" s="926" t="s">
        <v>454</v>
      </c>
      <c r="BW118" s="926"/>
      <c r="BX118" s="926"/>
      <c r="BY118" s="926"/>
      <c r="BZ118" s="926"/>
      <c r="CA118" s="926" t="s">
        <v>454</v>
      </c>
      <c r="CB118" s="926"/>
      <c r="CC118" s="926"/>
      <c r="CD118" s="926"/>
      <c r="CE118" s="926"/>
      <c r="CF118" s="956" t="s">
        <v>454</v>
      </c>
      <c r="CG118" s="957"/>
      <c r="CH118" s="957"/>
      <c r="CI118" s="957"/>
      <c r="CJ118" s="957"/>
      <c r="CK118" s="1012"/>
      <c r="CL118" s="899"/>
      <c r="CM118" s="902" t="s">
        <v>471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387</v>
      </c>
      <c r="DH118" s="858"/>
      <c r="DI118" s="858"/>
      <c r="DJ118" s="858"/>
      <c r="DK118" s="859"/>
      <c r="DL118" s="860" t="s">
        <v>442</v>
      </c>
      <c r="DM118" s="858"/>
      <c r="DN118" s="858"/>
      <c r="DO118" s="858"/>
      <c r="DP118" s="859"/>
      <c r="DQ118" s="860" t="s">
        <v>447</v>
      </c>
      <c r="DR118" s="858"/>
      <c r="DS118" s="858"/>
      <c r="DT118" s="858"/>
      <c r="DU118" s="859"/>
      <c r="DV118" s="905" t="s">
        <v>454</v>
      </c>
      <c r="DW118" s="906"/>
      <c r="DX118" s="906"/>
      <c r="DY118" s="906"/>
      <c r="DZ118" s="907"/>
    </row>
    <row r="119" spans="1:130" s="246" customFormat="1" ht="26.25" customHeight="1">
      <c r="A119" s="896" t="s">
        <v>439</v>
      </c>
      <c r="B119" s="897"/>
      <c r="C119" s="972" t="s">
        <v>440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387</v>
      </c>
      <c r="AB119" s="976"/>
      <c r="AC119" s="976"/>
      <c r="AD119" s="976"/>
      <c r="AE119" s="977"/>
      <c r="AF119" s="978" t="s">
        <v>387</v>
      </c>
      <c r="AG119" s="976"/>
      <c r="AH119" s="976"/>
      <c r="AI119" s="976"/>
      <c r="AJ119" s="977"/>
      <c r="AK119" s="978" t="s">
        <v>442</v>
      </c>
      <c r="AL119" s="976"/>
      <c r="AM119" s="976"/>
      <c r="AN119" s="976"/>
      <c r="AO119" s="977"/>
      <c r="AP119" s="979" t="s">
        <v>450</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472</v>
      </c>
      <c r="BP119" s="959"/>
      <c r="BQ119" s="963">
        <v>55874925</v>
      </c>
      <c r="BR119" s="926"/>
      <c r="BS119" s="926"/>
      <c r="BT119" s="926"/>
      <c r="BU119" s="926"/>
      <c r="BV119" s="926">
        <v>58269697</v>
      </c>
      <c r="BW119" s="926"/>
      <c r="BX119" s="926"/>
      <c r="BY119" s="926"/>
      <c r="BZ119" s="926"/>
      <c r="CA119" s="926">
        <v>60080021</v>
      </c>
      <c r="CB119" s="926"/>
      <c r="CC119" s="926"/>
      <c r="CD119" s="926"/>
      <c r="CE119" s="926"/>
      <c r="CF119" s="824"/>
      <c r="CG119" s="825"/>
      <c r="CH119" s="825"/>
      <c r="CI119" s="825"/>
      <c r="CJ119" s="915"/>
      <c r="CK119" s="1013"/>
      <c r="CL119" s="901"/>
      <c r="CM119" s="919" t="s">
        <v>473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52771</v>
      </c>
      <c r="DH119" s="841"/>
      <c r="DI119" s="841"/>
      <c r="DJ119" s="841"/>
      <c r="DK119" s="842"/>
      <c r="DL119" s="843">
        <v>36254</v>
      </c>
      <c r="DM119" s="841"/>
      <c r="DN119" s="841"/>
      <c r="DO119" s="841"/>
      <c r="DP119" s="842"/>
      <c r="DQ119" s="843">
        <v>24369</v>
      </c>
      <c r="DR119" s="841"/>
      <c r="DS119" s="841"/>
      <c r="DT119" s="841"/>
      <c r="DU119" s="842"/>
      <c r="DV119" s="929">
        <v>0.2</v>
      </c>
      <c r="DW119" s="930"/>
      <c r="DX119" s="930"/>
      <c r="DY119" s="930"/>
      <c r="DZ119" s="931"/>
    </row>
    <row r="120" spans="1:130" s="246" customFormat="1" ht="26.25" customHeight="1">
      <c r="A120" s="898"/>
      <c r="B120" s="899"/>
      <c r="C120" s="902" t="s">
        <v>445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387</v>
      </c>
      <c r="AB120" s="858"/>
      <c r="AC120" s="858"/>
      <c r="AD120" s="858"/>
      <c r="AE120" s="859"/>
      <c r="AF120" s="860" t="s">
        <v>442</v>
      </c>
      <c r="AG120" s="858"/>
      <c r="AH120" s="858"/>
      <c r="AI120" s="858"/>
      <c r="AJ120" s="859"/>
      <c r="AK120" s="860" t="s">
        <v>387</v>
      </c>
      <c r="AL120" s="858"/>
      <c r="AM120" s="858"/>
      <c r="AN120" s="858"/>
      <c r="AO120" s="859"/>
      <c r="AP120" s="905" t="s">
        <v>387</v>
      </c>
      <c r="AQ120" s="906"/>
      <c r="AR120" s="906"/>
      <c r="AS120" s="906"/>
      <c r="AT120" s="907"/>
      <c r="AU120" s="964" t="s">
        <v>474</v>
      </c>
      <c r="AV120" s="965"/>
      <c r="AW120" s="965"/>
      <c r="AX120" s="965"/>
      <c r="AY120" s="966"/>
      <c r="AZ120" s="941" t="s">
        <v>475</v>
      </c>
      <c r="BA120" s="886"/>
      <c r="BB120" s="886"/>
      <c r="BC120" s="886"/>
      <c r="BD120" s="886"/>
      <c r="BE120" s="886"/>
      <c r="BF120" s="886"/>
      <c r="BG120" s="886"/>
      <c r="BH120" s="886"/>
      <c r="BI120" s="886"/>
      <c r="BJ120" s="886"/>
      <c r="BK120" s="886"/>
      <c r="BL120" s="886"/>
      <c r="BM120" s="886"/>
      <c r="BN120" s="886"/>
      <c r="BO120" s="886"/>
      <c r="BP120" s="887"/>
      <c r="BQ120" s="942">
        <v>9007366</v>
      </c>
      <c r="BR120" s="923"/>
      <c r="BS120" s="923"/>
      <c r="BT120" s="923"/>
      <c r="BU120" s="923"/>
      <c r="BV120" s="923">
        <v>8335731</v>
      </c>
      <c r="BW120" s="923"/>
      <c r="BX120" s="923"/>
      <c r="BY120" s="923"/>
      <c r="BZ120" s="923"/>
      <c r="CA120" s="923">
        <v>8990981</v>
      </c>
      <c r="CB120" s="923"/>
      <c r="CC120" s="923"/>
      <c r="CD120" s="923"/>
      <c r="CE120" s="923"/>
      <c r="CF120" s="947">
        <v>60.5</v>
      </c>
      <c r="CG120" s="948"/>
      <c r="CH120" s="948"/>
      <c r="CI120" s="948"/>
      <c r="CJ120" s="948"/>
      <c r="CK120" s="949" t="s">
        <v>476</v>
      </c>
      <c r="CL120" s="933"/>
      <c r="CM120" s="933"/>
      <c r="CN120" s="933"/>
      <c r="CO120" s="934"/>
      <c r="CP120" s="953" t="s">
        <v>410</v>
      </c>
      <c r="CQ120" s="954"/>
      <c r="CR120" s="954"/>
      <c r="CS120" s="954"/>
      <c r="CT120" s="954"/>
      <c r="CU120" s="954"/>
      <c r="CV120" s="954"/>
      <c r="CW120" s="954"/>
      <c r="CX120" s="954"/>
      <c r="CY120" s="954"/>
      <c r="CZ120" s="954"/>
      <c r="DA120" s="954"/>
      <c r="DB120" s="954"/>
      <c r="DC120" s="954"/>
      <c r="DD120" s="954"/>
      <c r="DE120" s="954"/>
      <c r="DF120" s="955"/>
      <c r="DG120" s="942">
        <v>14898580</v>
      </c>
      <c r="DH120" s="923"/>
      <c r="DI120" s="923"/>
      <c r="DJ120" s="923"/>
      <c r="DK120" s="923"/>
      <c r="DL120" s="923">
        <v>14227073</v>
      </c>
      <c r="DM120" s="923"/>
      <c r="DN120" s="923"/>
      <c r="DO120" s="923"/>
      <c r="DP120" s="923"/>
      <c r="DQ120" s="923">
        <v>13615541</v>
      </c>
      <c r="DR120" s="923"/>
      <c r="DS120" s="923"/>
      <c r="DT120" s="923"/>
      <c r="DU120" s="923"/>
      <c r="DV120" s="924">
        <v>91.6</v>
      </c>
      <c r="DW120" s="924"/>
      <c r="DX120" s="924"/>
      <c r="DY120" s="924"/>
      <c r="DZ120" s="925"/>
    </row>
    <row r="121" spans="1:130" s="246" customFormat="1" ht="26.25" customHeight="1">
      <c r="A121" s="898"/>
      <c r="B121" s="899"/>
      <c r="C121" s="944" t="s">
        <v>477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121809</v>
      </c>
      <c r="AB121" s="858"/>
      <c r="AC121" s="858"/>
      <c r="AD121" s="858"/>
      <c r="AE121" s="859"/>
      <c r="AF121" s="860">
        <v>130626</v>
      </c>
      <c r="AG121" s="858"/>
      <c r="AH121" s="858"/>
      <c r="AI121" s="858"/>
      <c r="AJ121" s="859"/>
      <c r="AK121" s="860">
        <v>130297</v>
      </c>
      <c r="AL121" s="858"/>
      <c r="AM121" s="858"/>
      <c r="AN121" s="858"/>
      <c r="AO121" s="859"/>
      <c r="AP121" s="905">
        <v>0.9</v>
      </c>
      <c r="AQ121" s="906"/>
      <c r="AR121" s="906"/>
      <c r="AS121" s="906"/>
      <c r="AT121" s="907"/>
      <c r="AU121" s="967"/>
      <c r="AV121" s="968"/>
      <c r="AW121" s="968"/>
      <c r="AX121" s="968"/>
      <c r="AY121" s="969"/>
      <c r="AZ121" s="893" t="s">
        <v>478</v>
      </c>
      <c r="BA121" s="828"/>
      <c r="BB121" s="828"/>
      <c r="BC121" s="828"/>
      <c r="BD121" s="828"/>
      <c r="BE121" s="828"/>
      <c r="BF121" s="828"/>
      <c r="BG121" s="828"/>
      <c r="BH121" s="828"/>
      <c r="BI121" s="828"/>
      <c r="BJ121" s="828"/>
      <c r="BK121" s="828"/>
      <c r="BL121" s="828"/>
      <c r="BM121" s="828"/>
      <c r="BN121" s="828"/>
      <c r="BO121" s="828"/>
      <c r="BP121" s="829"/>
      <c r="BQ121" s="894">
        <v>7027931</v>
      </c>
      <c r="BR121" s="895"/>
      <c r="BS121" s="895"/>
      <c r="BT121" s="895"/>
      <c r="BU121" s="895"/>
      <c r="BV121" s="895">
        <v>6444763</v>
      </c>
      <c r="BW121" s="895"/>
      <c r="BX121" s="895"/>
      <c r="BY121" s="895"/>
      <c r="BZ121" s="895"/>
      <c r="CA121" s="895">
        <v>6100480</v>
      </c>
      <c r="CB121" s="895"/>
      <c r="CC121" s="895"/>
      <c r="CD121" s="895"/>
      <c r="CE121" s="895"/>
      <c r="CF121" s="956">
        <v>41</v>
      </c>
      <c r="CG121" s="957"/>
      <c r="CH121" s="957"/>
      <c r="CI121" s="957"/>
      <c r="CJ121" s="957"/>
      <c r="CK121" s="950"/>
      <c r="CL121" s="936"/>
      <c r="CM121" s="936"/>
      <c r="CN121" s="936"/>
      <c r="CO121" s="937"/>
      <c r="CP121" s="916" t="s">
        <v>479</v>
      </c>
      <c r="CQ121" s="917"/>
      <c r="CR121" s="917"/>
      <c r="CS121" s="917"/>
      <c r="CT121" s="917"/>
      <c r="CU121" s="917"/>
      <c r="CV121" s="917"/>
      <c r="CW121" s="917"/>
      <c r="CX121" s="917"/>
      <c r="CY121" s="917"/>
      <c r="CZ121" s="917"/>
      <c r="DA121" s="917"/>
      <c r="DB121" s="917"/>
      <c r="DC121" s="917"/>
      <c r="DD121" s="917"/>
      <c r="DE121" s="917"/>
      <c r="DF121" s="918"/>
      <c r="DG121" s="894">
        <v>3006975</v>
      </c>
      <c r="DH121" s="895"/>
      <c r="DI121" s="895"/>
      <c r="DJ121" s="895"/>
      <c r="DK121" s="895"/>
      <c r="DL121" s="895">
        <v>2997101</v>
      </c>
      <c r="DM121" s="895"/>
      <c r="DN121" s="895"/>
      <c r="DO121" s="895"/>
      <c r="DP121" s="895"/>
      <c r="DQ121" s="895">
        <v>2439732</v>
      </c>
      <c r="DR121" s="895"/>
      <c r="DS121" s="895"/>
      <c r="DT121" s="895"/>
      <c r="DU121" s="895"/>
      <c r="DV121" s="872">
        <v>16.399999999999999</v>
      </c>
      <c r="DW121" s="872"/>
      <c r="DX121" s="872"/>
      <c r="DY121" s="872"/>
      <c r="DZ121" s="873"/>
    </row>
    <row r="122" spans="1:130" s="246" customFormat="1" ht="26.25" customHeight="1">
      <c r="A122" s="898"/>
      <c r="B122" s="899"/>
      <c r="C122" s="902" t="s">
        <v>460</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454</v>
      </c>
      <c r="AB122" s="858"/>
      <c r="AC122" s="858"/>
      <c r="AD122" s="858"/>
      <c r="AE122" s="859"/>
      <c r="AF122" s="860" t="s">
        <v>447</v>
      </c>
      <c r="AG122" s="858"/>
      <c r="AH122" s="858"/>
      <c r="AI122" s="858"/>
      <c r="AJ122" s="859"/>
      <c r="AK122" s="860" t="s">
        <v>387</v>
      </c>
      <c r="AL122" s="858"/>
      <c r="AM122" s="858"/>
      <c r="AN122" s="858"/>
      <c r="AO122" s="859"/>
      <c r="AP122" s="905" t="s">
        <v>387</v>
      </c>
      <c r="AQ122" s="906"/>
      <c r="AR122" s="906"/>
      <c r="AS122" s="906"/>
      <c r="AT122" s="907"/>
      <c r="AU122" s="967"/>
      <c r="AV122" s="968"/>
      <c r="AW122" s="968"/>
      <c r="AX122" s="968"/>
      <c r="AY122" s="969"/>
      <c r="AZ122" s="960" t="s">
        <v>480</v>
      </c>
      <c r="BA122" s="961"/>
      <c r="BB122" s="961"/>
      <c r="BC122" s="961"/>
      <c r="BD122" s="961"/>
      <c r="BE122" s="961"/>
      <c r="BF122" s="961"/>
      <c r="BG122" s="961"/>
      <c r="BH122" s="961"/>
      <c r="BI122" s="961"/>
      <c r="BJ122" s="961"/>
      <c r="BK122" s="961"/>
      <c r="BL122" s="961"/>
      <c r="BM122" s="961"/>
      <c r="BN122" s="961"/>
      <c r="BO122" s="961"/>
      <c r="BP122" s="962"/>
      <c r="BQ122" s="963">
        <v>32065388</v>
      </c>
      <c r="BR122" s="926"/>
      <c r="BS122" s="926"/>
      <c r="BT122" s="926"/>
      <c r="BU122" s="926"/>
      <c r="BV122" s="926">
        <v>33089591</v>
      </c>
      <c r="BW122" s="926"/>
      <c r="BX122" s="926"/>
      <c r="BY122" s="926"/>
      <c r="BZ122" s="926"/>
      <c r="CA122" s="926">
        <v>33979238</v>
      </c>
      <c r="CB122" s="926"/>
      <c r="CC122" s="926"/>
      <c r="CD122" s="926"/>
      <c r="CE122" s="926"/>
      <c r="CF122" s="927">
        <v>228.5</v>
      </c>
      <c r="CG122" s="928"/>
      <c r="CH122" s="928"/>
      <c r="CI122" s="928"/>
      <c r="CJ122" s="928"/>
      <c r="CK122" s="950"/>
      <c r="CL122" s="936"/>
      <c r="CM122" s="936"/>
      <c r="CN122" s="936"/>
      <c r="CO122" s="937"/>
      <c r="CP122" s="916" t="s">
        <v>481</v>
      </c>
      <c r="CQ122" s="917"/>
      <c r="CR122" s="917"/>
      <c r="CS122" s="917"/>
      <c r="CT122" s="917"/>
      <c r="CU122" s="917"/>
      <c r="CV122" s="917"/>
      <c r="CW122" s="917"/>
      <c r="CX122" s="917"/>
      <c r="CY122" s="917"/>
      <c r="CZ122" s="917"/>
      <c r="DA122" s="917"/>
      <c r="DB122" s="917"/>
      <c r="DC122" s="917"/>
      <c r="DD122" s="917"/>
      <c r="DE122" s="917"/>
      <c r="DF122" s="918"/>
      <c r="DG122" s="894">
        <v>391726</v>
      </c>
      <c r="DH122" s="895"/>
      <c r="DI122" s="895"/>
      <c r="DJ122" s="895"/>
      <c r="DK122" s="895"/>
      <c r="DL122" s="895">
        <v>350828</v>
      </c>
      <c r="DM122" s="895"/>
      <c r="DN122" s="895"/>
      <c r="DO122" s="895"/>
      <c r="DP122" s="895"/>
      <c r="DQ122" s="895">
        <v>308176</v>
      </c>
      <c r="DR122" s="895"/>
      <c r="DS122" s="895"/>
      <c r="DT122" s="895"/>
      <c r="DU122" s="895"/>
      <c r="DV122" s="872">
        <v>2.1</v>
      </c>
      <c r="DW122" s="872"/>
      <c r="DX122" s="872"/>
      <c r="DY122" s="872"/>
      <c r="DZ122" s="873"/>
    </row>
    <row r="123" spans="1:130" s="246" customFormat="1" ht="26.25" customHeight="1">
      <c r="A123" s="898"/>
      <c r="B123" s="899"/>
      <c r="C123" s="902" t="s">
        <v>466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387</v>
      </c>
      <c r="AB123" s="858"/>
      <c r="AC123" s="858"/>
      <c r="AD123" s="858"/>
      <c r="AE123" s="859"/>
      <c r="AF123" s="860" t="s">
        <v>442</v>
      </c>
      <c r="AG123" s="858"/>
      <c r="AH123" s="858"/>
      <c r="AI123" s="858"/>
      <c r="AJ123" s="859"/>
      <c r="AK123" s="860" t="s">
        <v>387</v>
      </c>
      <c r="AL123" s="858"/>
      <c r="AM123" s="858"/>
      <c r="AN123" s="858"/>
      <c r="AO123" s="859"/>
      <c r="AP123" s="905" t="s">
        <v>387</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482</v>
      </c>
      <c r="BP123" s="959"/>
      <c r="BQ123" s="913">
        <v>48100685</v>
      </c>
      <c r="BR123" s="914"/>
      <c r="BS123" s="914"/>
      <c r="BT123" s="914"/>
      <c r="BU123" s="914"/>
      <c r="BV123" s="914">
        <v>47870085</v>
      </c>
      <c r="BW123" s="914"/>
      <c r="BX123" s="914"/>
      <c r="BY123" s="914"/>
      <c r="BZ123" s="914"/>
      <c r="CA123" s="914">
        <v>49070699</v>
      </c>
      <c r="CB123" s="914"/>
      <c r="CC123" s="914"/>
      <c r="CD123" s="914"/>
      <c r="CE123" s="914"/>
      <c r="CF123" s="824"/>
      <c r="CG123" s="825"/>
      <c r="CH123" s="825"/>
      <c r="CI123" s="825"/>
      <c r="CJ123" s="915"/>
      <c r="CK123" s="950"/>
      <c r="CL123" s="936"/>
      <c r="CM123" s="936"/>
      <c r="CN123" s="936"/>
      <c r="CO123" s="937"/>
      <c r="CP123" s="916" t="s">
        <v>483</v>
      </c>
      <c r="CQ123" s="917"/>
      <c r="CR123" s="917"/>
      <c r="CS123" s="917"/>
      <c r="CT123" s="917"/>
      <c r="CU123" s="917"/>
      <c r="CV123" s="917"/>
      <c r="CW123" s="917"/>
      <c r="CX123" s="917"/>
      <c r="CY123" s="917"/>
      <c r="CZ123" s="917"/>
      <c r="DA123" s="917"/>
      <c r="DB123" s="917"/>
      <c r="DC123" s="917"/>
      <c r="DD123" s="917"/>
      <c r="DE123" s="917"/>
      <c r="DF123" s="918"/>
      <c r="DG123" s="857">
        <v>83784</v>
      </c>
      <c r="DH123" s="858"/>
      <c r="DI123" s="858"/>
      <c r="DJ123" s="858"/>
      <c r="DK123" s="859"/>
      <c r="DL123" s="860">
        <v>82824</v>
      </c>
      <c r="DM123" s="858"/>
      <c r="DN123" s="858"/>
      <c r="DO123" s="858"/>
      <c r="DP123" s="859"/>
      <c r="DQ123" s="860">
        <v>70662</v>
      </c>
      <c r="DR123" s="858"/>
      <c r="DS123" s="858"/>
      <c r="DT123" s="858"/>
      <c r="DU123" s="859"/>
      <c r="DV123" s="905">
        <v>0.5</v>
      </c>
      <c r="DW123" s="906"/>
      <c r="DX123" s="906"/>
      <c r="DY123" s="906"/>
      <c r="DZ123" s="907"/>
    </row>
    <row r="124" spans="1:130" s="246" customFormat="1" ht="26.25" customHeight="1" thickBot="1">
      <c r="A124" s="898"/>
      <c r="B124" s="899"/>
      <c r="C124" s="902" t="s">
        <v>469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454</v>
      </c>
      <c r="AB124" s="858"/>
      <c r="AC124" s="858"/>
      <c r="AD124" s="858"/>
      <c r="AE124" s="859"/>
      <c r="AF124" s="860" t="s">
        <v>387</v>
      </c>
      <c r="AG124" s="858"/>
      <c r="AH124" s="858"/>
      <c r="AI124" s="858"/>
      <c r="AJ124" s="859"/>
      <c r="AK124" s="860" t="s">
        <v>454</v>
      </c>
      <c r="AL124" s="858"/>
      <c r="AM124" s="858"/>
      <c r="AN124" s="858"/>
      <c r="AO124" s="859"/>
      <c r="AP124" s="905" t="s">
        <v>387</v>
      </c>
      <c r="AQ124" s="906"/>
      <c r="AR124" s="906"/>
      <c r="AS124" s="906"/>
      <c r="AT124" s="907"/>
      <c r="AU124" s="908" t="s">
        <v>484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52.6</v>
      </c>
      <c r="BR124" s="912"/>
      <c r="BS124" s="912"/>
      <c r="BT124" s="912"/>
      <c r="BU124" s="912"/>
      <c r="BV124" s="912">
        <v>70.8</v>
      </c>
      <c r="BW124" s="912"/>
      <c r="BX124" s="912"/>
      <c r="BY124" s="912"/>
      <c r="BZ124" s="912"/>
      <c r="CA124" s="912">
        <v>74</v>
      </c>
      <c r="CB124" s="912"/>
      <c r="CC124" s="912"/>
      <c r="CD124" s="912"/>
      <c r="CE124" s="912"/>
      <c r="CF124" s="802"/>
      <c r="CG124" s="803"/>
      <c r="CH124" s="803"/>
      <c r="CI124" s="803"/>
      <c r="CJ124" s="943"/>
      <c r="CK124" s="951"/>
      <c r="CL124" s="951"/>
      <c r="CM124" s="951"/>
      <c r="CN124" s="951"/>
      <c r="CO124" s="952"/>
      <c r="CP124" s="916" t="s">
        <v>485</v>
      </c>
      <c r="CQ124" s="917"/>
      <c r="CR124" s="917"/>
      <c r="CS124" s="917"/>
      <c r="CT124" s="917"/>
      <c r="CU124" s="917"/>
      <c r="CV124" s="917"/>
      <c r="CW124" s="917"/>
      <c r="CX124" s="917"/>
      <c r="CY124" s="917"/>
      <c r="CZ124" s="917"/>
      <c r="DA124" s="917"/>
      <c r="DB124" s="917"/>
      <c r="DC124" s="917"/>
      <c r="DD124" s="917"/>
      <c r="DE124" s="917"/>
      <c r="DF124" s="918"/>
      <c r="DG124" s="840" t="s">
        <v>387</v>
      </c>
      <c r="DH124" s="841"/>
      <c r="DI124" s="841"/>
      <c r="DJ124" s="841"/>
      <c r="DK124" s="842"/>
      <c r="DL124" s="843" t="s">
        <v>442</v>
      </c>
      <c r="DM124" s="841"/>
      <c r="DN124" s="841"/>
      <c r="DO124" s="841"/>
      <c r="DP124" s="842"/>
      <c r="DQ124" s="843" t="s">
        <v>387</v>
      </c>
      <c r="DR124" s="841"/>
      <c r="DS124" s="841"/>
      <c r="DT124" s="841"/>
      <c r="DU124" s="842"/>
      <c r="DV124" s="929" t="s">
        <v>442</v>
      </c>
      <c r="DW124" s="930"/>
      <c r="DX124" s="930"/>
      <c r="DY124" s="930"/>
      <c r="DZ124" s="931"/>
    </row>
    <row r="125" spans="1:130" s="246" customFormat="1" ht="26.25" customHeight="1">
      <c r="A125" s="898"/>
      <c r="B125" s="899"/>
      <c r="C125" s="902" t="s">
        <v>471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450</v>
      </c>
      <c r="AB125" s="858"/>
      <c r="AC125" s="858"/>
      <c r="AD125" s="858"/>
      <c r="AE125" s="859"/>
      <c r="AF125" s="860" t="s">
        <v>387</v>
      </c>
      <c r="AG125" s="858"/>
      <c r="AH125" s="858"/>
      <c r="AI125" s="858"/>
      <c r="AJ125" s="859"/>
      <c r="AK125" s="860" t="s">
        <v>387</v>
      </c>
      <c r="AL125" s="858"/>
      <c r="AM125" s="858"/>
      <c r="AN125" s="858"/>
      <c r="AO125" s="859"/>
      <c r="AP125" s="905" t="s">
        <v>387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486</v>
      </c>
      <c r="CL125" s="933"/>
      <c r="CM125" s="933"/>
      <c r="CN125" s="933"/>
      <c r="CO125" s="934"/>
      <c r="CP125" s="941" t="s">
        <v>487</v>
      </c>
      <c r="CQ125" s="886"/>
      <c r="CR125" s="886"/>
      <c r="CS125" s="886"/>
      <c r="CT125" s="886"/>
      <c r="CU125" s="886"/>
      <c r="CV125" s="886"/>
      <c r="CW125" s="886"/>
      <c r="CX125" s="886"/>
      <c r="CY125" s="886"/>
      <c r="CZ125" s="886"/>
      <c r="DA125" s="886"/>
      <c r="DB125" s="886"/>
      <c r="DC125" s="886"/>
      <c r="DD125" s="886"/>
      <c r="DE125" s="886"/>
      <c r="DF125" s="887"/>
      <c r="DG125" s="942" t="s">
        <v>442</v>
      </c>
      <c r="DH125" s="923"/>
      <c r="DI125" s="923"/>
      <c r="DJ125" s="923"/>
      <c r="DK125" s="923"/>
      <c r="DL125" s="923" t="s">
        <v>387</v>
      </c>
      <c r="DM125" s="923"/>
      <c r="DN125" s="923"/>
      <c r="DO125" s="923"/>
      <c r="DP125" s="923"/>
      <c r="DQ125" s="923" t="s">
        <v>450</v>
      </c>
      <c r="DR125" s="923"/>
      <c r="DS125" s="923"/>
      <c r="DT125" s="923"/>
      <c r="DU125" s="923"/>
      <c r="DV125" s="924" t="s">
        <v>450</v>
      </c>
      <c r="DW125" s="924"/>
      <c r="DX125" s="924"/>
      <c r="DY125" s="924"/>
      <c r="DZ125" s="925"/>
    </row>
    <row r="126" spans="1:130" s="246" customFormat="1" ht="26.25" customHeight="1" thickBot="1">
      <c r="A126" s="898"/>
      <c r="B126" s="899"/>
      <c r="C126" s="902" t="s">
        <v>473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35616</v>
      </c>
      <c r="AB126" s="858"/>
      <c r="AC126" s="858"/>
      <c r="AD126" s="858"/>
      <c r="AE126" s="859"/>
      <c r="AF126" s="860">
        <v>31515</v>
      </c>
      <c r="AG126" s="858"/>
      <c r="AH126" s="858"/>
      <c r="AI126" s="858"/>
      <c r="AJ126" s="859"/>
      <c r="AK126" s="860">
        <v>26886</v>
      </c>
      <c r="AL126" s="858"/>
      <c r="AM126" s="858"/>
      <c r="AN126" s="858"/>
      <c r="AO126" s="859"/>
      <c r="AP126" s="905">
        <v>0.2</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488</v>
      </c>
      <c r="CQ126" s="828"/>
      <c r="CR126" s="828"/>
      <c r="CS126" s="828"/>
      <c r="CT126" s="828"/>
      <c r="CU126" s="828"/>
      <c r="CV126" s="828"/>
      <c r="CW126" s="828"/>
      <c r="CX126" s="828"/>
      <c r="CY126" s="828"/>
      <c r="CZ126" s="828"/>
      <c r="DA126" s="828"/>
      <c r="DB126" s="828"/>
      <c r="DC126" s="828"/>
      <c r="DD126" s="828"/>
      <c r="DE126" s="828"/>
      <c r="DF126" s="829"/>
      <c r="DG126" s="894">
        <v>304277</v>
      </c>
      <c r="DH126" s="895"/>
      <c r="DI126" s="895"/>
      <c r="DJ126" s="895"/>
      <c r="DK126" s="895"/>
      <c r="DL126" s="895">
        <v>264976</v>
      </c>
      <c r="DM126" s="895"/>
      <c r="DN126" s="895"/>
      <c r="DO126" s="895"/>
      <c r="DP126" s="895"/>
      <c r="DQ126" s="895">
        <v>83736</v>
      </c>
      <c r="DR126" s="895"/>
      <c r="DS126" s="895"/>
      <c r="DT126" s="895"/>
      <c r="DU126" s="895"/>
      <c r="DV126" s="872">
        <v>0.6</v>
      </c>
      <c r="DW126" s="872"/>
      <c r="DX126" s="872"/>
      <c r="DY126" s="872"/>
      <c r="DZ126" s="873"/>
    </row>
    <row r="127" spans="1:130" s="246" customFormat="1" ht="26.25" customHeight="1">
      <c r="A127" s="900"/>
      <c r="B127" s="901"/>
      <c r="C127" s="919" t="s">
        <v>489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3688</v>
      </c>
      <c r="AB127" s="858"/>
      <c r="AC127" s="858"/>
      <c r="AD127" s="858"/>
      <c r="AE127" s="859"/>
      <c r="AF127" s="860">
        <v>2401</v>
      </c>
      <c r="AG127" s="858"/>
      <c r="AH127" s="858"/>
      <c r="AI127" s="858"/>
      <c r="AJ127" s="859"/>
      <c r="AK127" s="860">
        <v>1566</v>
      </c>
      <c r="AL127" s="858"/>
      <c r="AM127" s="858"/>
      <c r="AN127" s="858"/>
      <c r="AO127" s="859"/>
      <c r="AP127" s="905">
        <v>0</v>
      </c>
      <c r="AQ127" s="906"/>
      <c r="AR127" s="906"/>
      <c r="AS127" s="906"/>
      <c r="AT127" s="907"/>
      <c r="AU127" s="282"/>
      <c r="AV127" s="282"/>
      <c r="AW127" s="282"/>
      <c r="AX127" s="922" t="s">
        <v>490</v>
      </c>
      <c r="AY127" s="890"/>
      <c r="AZ127" s="890"/>
      <c r="BA127" s="890"/>
      <c r="BB127" s="890"/>
      <c r="BC127" s="890"/>
      <c r="BD127" s="890"/>
      <c r="BE127" s="891"/>
      <c r="BF127" s="889" t="s">
        <v>491</v>
      </c>
      <c r="BG127" s="890"/>
      <c r="BH127" s="890"/>
      <c r="BI127" s="890"/>
      <c r="BJ127" s="890"/>
      <c r="BK127" s="890"/>
      <c r="BL127" s="891"/>
      <c r="BM127" s="889" t="s">
        <v>492</v>
      </c>
      <c r="BN127" s="890"/>
      <c r="BO127" s="890"/>
      <c r="BP127" s="890"/>
      <c r="BQ127" s="890"/>
      <c r="BR127" s="890"/>
      <c r="BS127" s="891"/>
      <c r="BT127" s="889" t="s">
        <v>493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494</v>
      </c>
      <c r="CQ127" s="828"/>
      <c r="CR127" s="828"/>
      <c r="CS127" s="828"/>
      <c r="CT127" s="828"/>
      <c r="CU127" s="828"/>
      <c r="CV127" s="828"/>
      <c r="CW127" s="828"/>
      <c r="CX127" s="828"/>
      <c r="CY127" s="828"/>
      <c r="CZ127" s="828"/>
      <c r="DA127" s="828"/>
      <c r="DB127" s="828"/>
      <c r="DC127" s="828"/>
      <c r="DD127" s="828"/>
      <c r="DE127" s="828"/>
      <c r="DF127" s="829"/>
      <c r="DG127" s="894" t="s">
        <v>442</v>
      </c>
      <c r="DH127" s="895"/>
      <c r="DI127" s="895"/>
      <c r="DJ127" s="895"/>
      <c r="DK127" s="895"/>
      <c r="DL127" s="895" t="s">
        <v>442</v>
      </c>
      <c r="DM127" s="895"/>
      <c r="DN127" s="895"/>
      <c r="DO127" s="895"/>
      <c r="DP127" s="895"/>
      <c r="DQ127" s="895" t="s">
        <v>387</v>
      </c>
      <c r="DR127" s="895"/>
      <c r="DS127" s="895"/>
      <c r="DT127" s="895"/>
      <c r="DU127" s="895"/>
      <c r="DV127" s="872" t="s">
        <v>387</v>
      </c>
      <c r="DW127" s="872"/>
      <c r="DX127" s="872"/>
      <c r="DY127" s="872"/>
      <c r="DZ127" s="873"/>
    </row>
    <row r="128" spans="1:130" s="246" customFormat="1" ht="26.25" customHeight="1" thickBot="1">
      <c r="A128" s="874" t="s">
        <v>495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496</v>
      </c>
      <c r="X128" s="876"/>
      <c r="Y128" s="876"/>
      <c r="Z128" s="877"/>
      <c r="AA128" s="878">
        <v>615887</v>
      </c>
      <c r="AB128" s="879"/>
      <c r="AC128" s="879"/>
      <c r="AD128" s="879"/>
      <c r="AE128" s="880"/>
      <c r="AF128" s="881">
        <v>597086</v>
      </c>
      <c r="AG128" s="879"/>
      <c r="AH128" s="879"/>
      <c r="AI128" s="879"/>
      <c r="AJ128" s="880"/>
      <c r="AK128" s="881">
        <v>579199</v>
      </c>
      <c r="AL128" s="879"/>
      <c r="AM128" s="879"/>
      <c r="AN128" s="879"/>
      <c r="AO128" s="880"/>
      <c r="AP128" s="882"/>
      <c r="AQ128" s="883"/>
      <c r="AR128" s="883"/>
      <c r="AS128" s="883"/>
      <c r="AT128" s="884"/>
      <c r="AU128" s="282"/>
      <c r="AV128" s="282"/>
      <c r="AW128" s="282"/>
      <c r="AX128" s="885" t="s">
        <v>497</v>
      </c>
      <c r="AY128" s="886"/>
      <c r="AZ128" s="886"/>
      <c r="BA128" s="886"/>
      <c r="BB128" s="886"/>
      <c r="BC128" s="886"/>
      <c r="BD128" s="886"/>
      <c r="BE128" s="887"/>
      <c r="BF128" s="864" t="s">
        <v>387</v>
      </c>
      <c r="BG128" s="865"/>
      <c r="BH128" s="865"/>
      <c r="BI128" s="865"/>
      <c r="BJ128" s="865"/>
      <c r="BK128" s="865"/>
      <c r="BL128" s="888"/>
      <c r="BM128" s="864">
        <v>12.62</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498</v>
      </c>
      <c r="CQ128" s="806"/>
      <c r="CR128" s="806"/>
      <c r="CS128" s="806"/>
      <c r="CT128" s="806"/>
      <c r="CU128" s="806"/>
      <c r="CV128" s="806"/>
      <c r="CW128" s="806"/>
      <c r="CX128" s="806"/>
      <c r="CY128" s="806"/>
      <c r="CZ128" s="806"/>
      <c r="DA128" s="806"/>
      <c r="DB128" s="806"/>
      <c r="DC128" s="806"/>
      <c r="DD128" s="806"/>
      <c r="DE128" s="806"/>
      <c r="DF128" s="807"/>
      <c r="DG128" s="868">
        <v>631</v>
      </c>
      <c r="DH128" s="869"/>
      <c r="DI128" s="869"/>
      <c r="DJ128" s="869"/>
      <c r="DK128" s="869"/>
      <c r="DL128" s="869">
        <v>349</v>
      </c>
      <c r="DM128" s="869"/>
      <c r="DN128" s="869"/>
      <c r="DO128" s="869"/>
      <c r="DP128" s="869"/>
      <c r="DQ128" s="869">
        <v>237</v>
      </c>
      <c r="DR128" s="869"/>
      <c r="DS128" s="869"/>
      <c r="DT128" s="869"/>
      <c r="DU128" s="869"/>
      <c r="DV128" s="870">
        <v>0</v>
      </c>
      <c r="DW128" s="870"/>
      <c r="DX128" s="870"/>
      <c r="DY128" s="870"/>
      <c r="DZ128" s="871"/>
    </row>
    <row r="129" spans="1:131" s="246" customFormat="1" ht="26.25" customHeight="1">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499</v>
      </c>
      <c r="X129" s="855"/>
      <c r="Y129" s="855"/>
      <c r="Z129" s="856"/>
      <c r="AA129" s="857">
        <v>17317156</v>
      </c>
      <c r="AB129" s="858"/>
      <c r="AC129" s="858"/>
      <c r="AD129" s="858"/>
      <c r="AE129" s="859"/>
      <c r="AF129" s="860">
        <v>17219266</v>
      </c>
      <c r="AG129" s="858"/>
      <c r="AH129" s="858"/>
      <c r="AI129" s="858"/>
      <c r="AJ129" s="859"/>
      <c r="AK129" s="860">
        <v>17442589</v>
      </c>
      <c r="AL129" s="858"/>
      <c r="AM129" s="858"/>
      <c r="AN129" s="858"/>
      <c r="AO129" s="859"/>
      <c r="AP129" s="861"/>
      <c r="AQ129" s="862"/>
      <c r="AR129" s="862"/>
      <c r="AS129" s="862"/>
      <c r="AT129" s="863"/>
      <c r="AU129" s="284"/>
      <c r="AV129" s="284"/>
      <c r="AW129" s="284"/>
      <c r="AX129" s="827" t="s">
        <v>500</v>
      </c>
      <c r="AY129" s="828"/>
      <c r="AZ129" s="828"/>
      <c r="BA129" s="828"/>
      <c r="BB129" s="828"/>
      <c r="BC129" s="828"/>
      <c r="BD129" s="828"/>
      <c r="BE129" s="829"/>
      <c r="BF129" s="847" t="s">
        <v>442</v>
      </c>
      <c r="BG129" s="848"/>
      <c r="BH129" s="848"/>
      <c r="BI129" s="848"/>
      <c r="BJ129" s="848"/>
      <c r="BK129" s="848"/>
      <c r="BL129" s="849"/>
      <c r="BM129" s="847">
        <v>17.62</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501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502</v>
      </c>
      <c r="X130" s="855"/>
      <c r="Y130" s="855"/>
      <c r="Z130" s="856"/>
      <c r="AA130" s="857">
        <v>2544353</v>
      </c>
      <c r="AB130" s="858"/>
      <c r="AC130" s="858"/>
      <c r="AD130" s="858"/>
      <c r="AE130" s="859"/>
      <c r="AF130" s="860">
        <v>2545201</v>
      </c>
      <c r="AG130" s="858"/>
      <c r="AH130" s="858"/>
      <c r="AI130" s="858"/>
      <c r="AJ130" s="859"/>
      <c r="AK130" s="860">
        <v>2571726</v>
      </c>
      <c r="AL130" s="858"/>
      <c r="AM130" s="858"/>
      <c r="AN130" s="858"/>
      <c r="AO130" s="859"/>
      <c r="AP130" s="861"/>
      <c r="AQ130" s="862"/>
      <c r="AR130" s="862"/>
      <c r="AS130" s="862"/>
      <c r="AT130" s="863"/>
      <c r="AU130" s="284"/>
      <c r="AV130" s="284"/>
      <c r="AW130" s="284"/>
      <c r="AX130" s="827" t="s">
        <v>503</v>
      </c>
      <c r="AY130" s="828"/>
      <c r="AZ130" s="828"/>
      <c r="BA130" s="828"/>
      <c r="BB130" s="828"/>
      <c r="BC130" s="828"/>
      <c r="BD130" s="828"/>
      <c r="BE130" s="829"/>
      <c r="BF130" s="830">
        <v>8.9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504</v>
      </c>
      <c r="X131" s="838"/>
      <c r="Y131" s="838"/>
      <c r="Z131" s="839"/>
      <c r="AA131" s="840">
        <v>14772803</v>
      </c>
      <c r="AB131" s="841"/>
      <c r="AC131" s="841"/>
      <c r="AD131" s="841"/>
      <c r="AE131" s="842"/>
      <c r="AF131" s="843">
        <v>14674065</v>
      </c>
      <c r="AG131" s="841"/>
      <c r="AH131" s="841"/>
      <c r="AI131" s="841"/>
      <c r="AJ131" s="842"/>
      <c r="AK131" s="843">
        <v>14870863</v>
      </c>
      <c r="AL131" s="841"/>
      <c r="AM131" s="841"/>
      <c r="AN131" s="841"/>
      <c r="AO131" s="842"/>
      <c r="AP131" s="844"/>
      <c r="AQ131" s="845"/>
      <c r="AR131" s="845"/>
      <c r="AS131" s="845"/>
      <c r="AT131" s="846"/>
      <c r="AU131" s="284"/>
      <c r="AV131" s="284"/>
      <c r="AW131" s="284"/>
      <c r="AX131" s="805" t="s">
        <v>505</v>
      </c>
      <c r="AY131" s="806"/>
      <c r="AZ131" s="806"/>
      <c r="BA131" s="806"/>
      <c r="BB131" s="806"/>
      <c r="BC131" s="806"/>
      <c r="BD131" s="806"/>
      <c r="BE131" s="807"/>
      <c r="BF131" s="808">
        <v>74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506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507</v>
      </c>
      <c r="W132" s="818"/>
      <c r="X132" s="818"/>
      <c r="Y132" s="818"/>
      <c r="Z132" s="819"/>
      <c r="AA132" s="820">
        <v>9.5931828239999994</v>
      </c>
      <c r="AB132" s="821"/>
      <c r="AC132" s="821"/>
      <c r="AD132" s="821"/>
      <c r="AE132" s="822"/>
      <c r="AF132" s="823">
        <v>9.0650341270000006</v>
      </c>
      <c r="AG132" s="821"/>
      <c r="AH132" s="821"/>
      <c r="AI132" s="821"/>
      <c r="AJ132" s="822"/>
      <c r="AK132" s="823">
        <v>8.3098580339999994</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508</v>
      </c>
      <c r="W133" s="797"/>
      <c r="X133" s="797"/>
      <c r="Y133" s="797"/>
      <c r="Z133" s="798"/>
      <c r="AA133" s="799">
        <v>10.1</v>
      </c>
      <c r="AB133" s="800"/>
      <c r="AC133" s="800"/>
      <c r="AD133" s="800"/>
      <c r="AE133" s="801"/>
      <c r="AF133" s="799">
        <v>9.8000000000000007</v>
      </c>
      <c r="AG133" s="800"/>
      <c r="AH133" s="800"/>
      <c r="AI133" s="800"/>
      <c r="AJ133" s="801"/>
      <c r="AK133" s="799">
        <v>8.9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QGnUFMTTXcFxqvzEahvh6fSrBspRljEt3e//uwZPHOMaclgFTzaXwHBw/xEvMuCqAGb9eCoR9BWX20qqA/Dk8A==" saltValue="QyGTPmQCH7XQxhc1XUDPQ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509</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rvuYN8ViUoEpUGSiKSGpk9BvhNs5rQ/OHiSpqjaSXw/LWF1F3c1PFYr6yo5ghDw3kA/+8/3HBLMDD5Vt8jnOFA==" saltValue="eUpBFd1toSYH+6FC2burt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M+GY9Vlr/hpZ52jBy/yLPKCb8UEjVR89W7J4vSZSzcY6X3MoyCgZlAu5kdt2fVKNB7EFzm47hliUjsAWiYdLyg==" saltValue="SW7y+0jVTUYx0t5hhVPZd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511</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512</v>
      </c>
      <c r="AP7" s="303"/>
      <c r="AQ7" s="304" t="s">
        <v>513</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514</v>
      </c>
      <c r="AQ8" s="310" t="s">
        <v>515</v>
      </c>
      <c r="AR8" s="311" t="s">
        <v>516</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517</v>
      </c>
      <c r="AL9" s="1227"/>
      <c r="AM9" s="1227"/>
      <c r="AN9" s="1228"/>
      <c r="AO9" s="312">
        <v>3743671</v>
      </c>
      <c r="AP9" s="312">
        <v>59265</v>
      </c>
      <c r="AQ9" s="313">
        <v>62647</v>
      </c>
      <c r="AR9" s="314">
        <v>-5.4</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518</v>
      </c>
      <c r="AL10" s="1227"/>
      <c r="AM10" s="1227"/>
      <c r="AN10" s="1228"/>
      <c r="AO10" s="315">
        <v>264625</v>
      </c>
      <c r="AP10" s="315">
        <v>4189</v>
      </c>
      <c r="AQ10" s="316">
        <v>5968</v>
      </c>
      <c r="AR10" s="317">
        <v>-29.8</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519</v>
      </c>
      <c r="AL11" s="1227"/>
      <c r="AM11" s="1227"/>
      <c r="AN11" s="1228"/>
      <c r="AO11" s="315">
        <v>836337</v>
      </c>
      <c r="AP11" s="315">
        <v>13240</v>
      </c>
      <c r="AQ11" s="316">
        <v>5863</v>
      </c>
      <c r="AR11" s="317">
        <v>125.8</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520</v>
      </c>
      <c r="AL12" s="1227"/>
      <c r="AM12" s="1227"/>
      <c r="AN12" s="1228"/>
      <c r="AO12" s="315">
        <v>69368</v>
      </c>
      <c r="AP12" s="315">
        <v>1098</v>
      </c>
      <c r="AQ12" s="316">
        <v>1312</v>
      </c>
      <c r="AR12" s="317">
        <v>-16.3</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521</v>
      </c>
      <c r="AL13" s="1227"/>
      <c r="AM13" s="1227"/>
      <c r="AN13" s="1228"/>
      <c r="AO13" s="315" t="s">
        <v>522</v>
      </c>
      <c r="AP13" s="315" t="s">
        <v>522</v>
      </c>
      <c r="AQ13" s="316">
        <v>0</v>
      </c>
      <c r="AR13" s="317" t="s">
        <v>522</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523</v>
      </c>
      <c r="AL14" s="1227"/>
      <c r="AM14" s="1227"/>
      <c r="AN14" s="1228"/>
      <c r="AO14" s="315">
        <v>231505</v>
      </c>
      <c r="AP14" s="315">
        <v>3665</v>
      </c>
      <c r="AQ14" s="316">
        <v>2308</v>
      </c>
      <c r="AR14" s="317">
        <v>58.8</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524</v>
      </c>
      <c r="AL15" s="1227"/>
      <c r="AM15" s="1227"/>
      <c r="AN15" s="1228"/>
      <c r="AO15" s="315">
        <v>86101</v>
      </c>
      <c r="AP15" s="315">
        <v>1363</v>
      </c>
      <c r="AQ15" s="316">
        <v>1635</v>
      </c>
      <c r="AR15" s="317">
        <v>-16.600000000000001</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525</v>
      </c>
      <c r="AL16" s="1230"/>
      <c r="AM16" s="1230"/>
      <c r="AN16" s="1231"/>
      <c r="AO16" s="315">
        <v>-321546</v>
      </c>
      <c r="AP16" s="315">
        <v>-5090</v>
      </c>
      <c r="AQ16" s="316">
        <v>-5106</v>
      </c>
      <c r="AR16" s="317">
        <v>-0.3</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4910061</v>
      </c>
      <c r="AP17" s="315">
        <v>77730</v>
      </c>
      <c r="AQ17" s="316">
        <v>74627</v>
      </c>
      <c r="AR17" s="317">
        <v>4.2</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526</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527</v>
      </c>
      <c r="AP20" s="323" t="s">
        <v>528</v>
      </c>
      <c r="AQ20" s="324" t="s">
        <v>529</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530</v>
      </c>
      <c r="AL21" s="1224"/>
      <c r="AM21" s="1224"/>
      <c r="AN21" s="1225"/>
      <c r="AO21" s="327">
        <v>6.87</v>
      </c>
      <c r="AP21" s="328">
        <v>7.32</v>
      </c>
      <c r="AQ21" s="329">
        <v>-0.45</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531</v>
      </c>
      <c r="AL22" s="1224"/>
      <c r="AM22" s="1224"/>
      <c r="AN22" s="1225"/>
      <c r="AO22" s="332">
        <v>100.5</v>
      </c>
      <c r="AP22" s="333">
        <v>98.6</v>
      </c>
      <c r="AQ22" s="334">
        <v>1.9</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534</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512</v>
      </c>
      <c r="AP30" s="303"/>
      <c r="AQ30" s="304" t="s">
        <v>513</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514</v>
      </c>
      <c r="AQ31" s="310" t="s">
        <v>515</v>
      </c>
      <c r="AR31" s="311" t="s">
        <v>516</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535</v>
      </c>
      <c r="AL32" s="1215"/>
      <c r="AM32" s="1215"/>
      <c r="AN32" s="1216"/>
      <c r="AO32" s="342">
        <v>2886425</v>
      </c>
      <c r="AP32" s="342">
        <v>45694</v>
      </c>
      <c r="AQ32" s="343">
        <v>39505</v>
      </c>
      <c r="AR32" s="344">
        <v>15.7</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536</v>
      </c>
      <c r="AL33" s="1215"/>
      <c r="AM33" s="1215"/>
      <c r="AN33" s="1216"/>
      <c r="AO33" s="342" t="s">
        <v>522</v>
      </c>
      <c r="AP33" s="342" t="s">
        <v>522</v>
      </c>
      <c r="AQ33" s="343" t="s">
        <v>522</v>
      </c>
      <c r="AR33" s="344" t="s">
        <v>522</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537</v>
      </c>
      <c r="AL34" s="1215"/>
      <c r="AM34" s="1215"/>
      <c r="AN34" s="1216"/>
      <c r="AO34" s="342" t="s">
        <v>522</v>
      </c>
      <c r="AP34" s="342" t="s">
        <v>522</v>
      </c>
      <c r="AQ34" s="343">
        <v>56</v>
      </c>
      <c r="AR34" s="344" t="s">
        <v>522</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538</v>
      </c>
      <c r="AL35" s="1215"/>
      <c r="AM35" s="1215"/>
      <c r="AN35" s="1216"/>
      <c r="AO35" s="342">
        <v>1297808</v>
      </c>
      <c r="AP35" s="342">
        <v>20545</v>
      </c>
      <c r="AQ35" s="343">
        <v>13645</v>
      </c>
      <c r="AR35" s="344">
        <v>50.6</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539</v>
      </c>
      <c r="AL36" s="1215"/>
      <c r="AM36" s="1215"/>
      <c r="AN36" s="1216"/>
      <c r="AO36" s="342">
        <v>42952</v>
      </c>
      <c r="AP36" s="342">
        <v>680</v>
      </c>
      <c r="AQ36" s="343">
        <v>1726</v>
      </c>
      <c r="AR36" s="344">
        <v>-60.6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540</v>
      </c>
      <c r="AL37" s="1215"/>
      <c r="AM37" s="1215"/>
      <c r="AN37" s="1216"/>
      <c r="AO37" s="342">
        <v>158749</v>
      </c>
      <c r="AP37" s="342">
        <v>2513</v>
      </c>
      <c r="AQ37" s="343">
        <v>663</v>
      </c>
      <c r="AR37" s="344">
        <v>279</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541</v>
      </c>
      <c r="AL38" s="1218"/>
      <c r="AM38" s="1218"/>
      <c r="AN38" s="1219"/>
      <c r="AO38" s="345">
        <v>739</v>
      </c>
      <c r="AP38" s="345">
        <v>12</v>
      </c>
      <c r="AQ38" s="346">
        <v>1</v>
      </c>
      <c r="AR38" s="334">
        <v>1100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542</v>
      </c>
      <c r="AL39" s="1218"/>
      <c r="AM39" s="1218"/>
      <c r="AN39" s="1219"/>
      <c r="AO39" s="342">
        <v>-579199</v>
      </c>
      <c r="AP39" s="342">
        <v>-9169</v>
      </c>
      <c r="AQ39" s="343">
        <v>-5573</v>
      </c>
      <c r="AR39" s="344">
        <v>64.5</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543</v>
      </c>
      <c r="AL40" s="1215"/>
      <c r="AM40" s="1215"/>
      <c r="AN40" s="1216"/>
      <c r="AO40" s="342">
        <v>-2571726</v>
      </c>
      <c r="AP40" s="342">
        <v>-40712</v>
      </c>
      <c r="AQ40" s="343">
        <v>-36518</v>
      </c>
      <c r="AR40" s="344">
        <v>11.5</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1235748</v>
      </c>
      <c r="AP41" s="342">
        <v>19563</v>
      </c>
      <c r="AQ41" s="343">
        <v>13504</v>
      </c>
      <c r="AR41" s="344">
        <v>44.9</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544</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546</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512</v>
      </c>
      <c r="AN49" s="1209" t="s">
        <v>547</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548</v>
      </c>
      <c r="AO50" s="359" t="s">
        <v>549</v>
      </c>
      <c r="AP50" s="360" t="s">
        <v>550</v>
      </c>
      <c r="AQ50" s="361" t="s">
        <v>551</v>
      </c>
      <c r="AR50" s="362" t="s">
        <v>552</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553</v>
      </c>
      <c r="AL51" s="355"/>
      <c r="AM51" s="363">
        <v>4896698</v>
      </c>
      <c r="AN51" s="364">
        <v>75803</v>
      </c>
      <c r="AO51" s="365">
        <v>75.400000000000006</v>
      </c>
      <c r="AP51" s="366">
        <v>57944</v>
      </c>
      <c r="AQ51" s="367">
        <v>3</v>
      </c>
      <c r="AR51" s="368">
        <v>72.400000000000006</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554</v>
      </c>
      <c r="AM52" s="371">
        <v>1394500</v>
      </c>
      <c r="AN52" s="372">
        <v>21587</v>
      </c>
      <c r="AO52" s="373">
        <v>58</v>
      </c>
      <c r="AP52" s="374">
        <v>29326</v>
      </c>
      <c r="AQ52" s="375">
        <v>8.8000000000000007</v>
      </c>
      <c r="AR52" s="376">
        <v>49.2</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555</v>
      </c>
      <c r="AL53" s="355"/>
      <c r="AM53" s="363">
        <v>1729517</v>
      </c>
      <c r="AN53" s="364">
        <v>26870</v>
      </c>
      <c r="AO53" s="365">
        <v>-64.599999999999994</v>
      </c>
      <c r="AP53" s="366">
        <v>54227</v>
      </c>
      <c r="AQ53" s="367">
        <v>-6.4</v>
      </c>
      <c r="AR53" s="368">
        <v>-58.2</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554</v>
      </c>
      <c r="AM54" s="371">
        <v>1188486</v>
      </c>
      <c r="AN54" s="372">
        <v>18464</v>
      </c>
      <c r="AO54" s="373">
        <v>-14.5</v>
      </c>
      <c r="AP54" s="374">
        <v>29694</v>
      </c>
      <c r="AQ54" s="375">
        <v>1.3</v>
      </c>
      <c r="AR54" s="376">
        <v>-15.8</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556</v>
      </c>
      <c r="AL55" s="355"/>
      <c r="AM55" s="363">
        <v>5340508</v>
      </c>
      <c r="AN55" s="364">
        <v>83419</v>
      </c>
      <c r="AO55" s="365">
        <v>210.5</v>
      </c>
      <c r="AP55" s="366">
        <v>57295</v>
      </c>
      <c r="AQ55" s="367">
        <v>5.7</v>
      </c>
      <c r="AR55" s="368">
        <v>204.8</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554</v>
      </c>
      <c r="AM56" s="371">
        <v>4673789</v>
      </c>
      <c r="AN56" s="372">
        <v>73005</v>
      </c>
      <c r="AO56" s="373">
        <v>295.39999999999998</v>
      </c>
      <c r="AP56" s="374">
        <v>32771</v>
      </c>
      <c r="AQ56" s="375">
        <v>10.4</v>
      </c>
      <c r="AR56" s="376">
        <v>285</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557</v>
      </c>
      <c r="AL57" s="355"/>
      <c r="AM57" s="363">
        <v>7068859</v>
      </c>
      <c r="AN57" s="364">
        <v>111105</v>
      </c>
      <c r="AO57" s="365">
        <v>33.200000000000003</v>
      </c>
      <c r="AP57" s="366">
        <v>54110</v>
      </c>
      <c r="AQ57" s="367">
        <v>-5.6</v>
      </c>
      <c r="AR57" s="368">
        <v>38.799999999999997</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554</v>
      </c>
      <c r="AM58" s="371">
        <v>5991164</v>
      </c>
      <c r="AN58" s="372">
        <v>94167</v>
      </c>
      <c r="AO58" s="373">
        <v>29</v>
      </c>
      <c r="AP58" s="374">
        <v>30620</v>
      </c>
      <c r="AQ58" s="375">
        <v>-6.6</v>
      </c>
      <c r="AR58" s="376">
        <v>35.6</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558</v>
      </c>
      <c r="AL59" s="355"/>
      <c r="AM59" s="363">
        <v>6735523</v>
      </c>
      <c r="AN59" s="364">
        <v>106629</v>
      </c>
      <c r="AO59" s="365">
        <v>-4</v>
      </c>
      <c r="AP59" s="366">
        <v>54684</v>
      </c>
      <c r="AQ59" s="367">
        <v>1.1000000000000001</v>
      </c>
      <c r="AR59" s="368">
        <v>-5.0999999999999996</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554</v>
      </c>
      <c r="AM60" s="371">
        <v>5798101</v>
      </c>
      <c r="AN60" s="372">
        <v>91789</v>
      </c>
      <c r="AO60" s="373">
        <v>-2.5</v>
      </c>
      <c r="AP60" s="374">
        <v>32829</v>
      </c>
      <c r="AQ60" s="375">
        <v>7.2</v>
      </c>
      <c r="AR60" s="376">
        <v>-9.6999999999999993</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559</v>
      </c>
      <c r="AL61" s="377"/>
      <c r="AM61" s="378">
        <v>5154221</v>
      </c>
      <c r="AN61" s="379">
        <v>80765</v>
      </c>
      <c r="AO61" s="380">
        <v>50.1</v>
      </c>
      <c r="AP61" s="381">
        <v>55652</v>
      </c>
      <c r="AQ61" s="382">
        <v>-0.4</v>
      </c>
      <c r="AR61" s="368">
        <v>50.5</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554</v>
      </c>
      <c r="AM62" s="371">
        <v>3809208</v>
      </c>
      <c r="AN62" s="372">
        <v>59802</v>
      </c>
      <c r="AO62" s="373">
        <v>73.099999999999994</v>
      </c>
      <c r="AP62" s="374">
        <v>31048</v>
      </c>
      <c r="AQ62" s="375">
        <v>4.2</v>
      </c>
      <c r="AR62" s="376">
        <v>68.900000000000006</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vlwK2Ur/Y+61Bqmqsy/2xFOsiNHgADiVl/3L+ikIoo4if5/fYUdqZgsKsHBBFeSruv7vlqTW5Y3DXwp0+ssy4Q==" saltValue="P2COLueBKAZke3t00mJc3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561</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v7bwHa8lRsoIkSMsn21DQ+0W3cBn9RJ3D/VYYtxyR77Ff+zhkrNN64b39z2xzNEDV83TcgFQopX5s+5nKC+iA==" saltValue="TVUOzAllUkP4CogyKO6Qj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0D6s+wdNb8vl+A8yREBt5D6xYgBs72BNiDzJGdklVpvqVa+QcptJFzC4B0Jj41Iw5gUdIiL8PoQv6qXijUR9Gg==" saltValue="pB7PSEJFTWiNzyET+Mi71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232" t="s">
        <v>3</v>
      </c>
      <c r="D47" s="1232"/>
      <c r="E47" s="1233"/>
      <c r="F47" s="11">
        <v>17.87</v>
      </c>
      <c r="G47" s="12">
        <v>23.92</v>
      </c>
      <c r="H47" s="12">
        <v>24.3</v>
      </c>
      <c r="I47" s="12">
        <v>20.77</v>
      </c>
      <c r="J47" s="13">
        <v>23.39</v>
      </c>
    </row>
    <row r="48" spans="2:10" ht="57.75" customHeight="1">
      <c r="B48" s="14"/>
      <c r="C48" s="1234" t="s">
        <v>4</v>
      </c>
      <c r="D48" s="1234"/>
      <c r="E48" s="1235"/>
      <c r="F48" s="15">
        <v>3.35</v>
      </c>
      <c r="G48" s="16">
        <v>4.8600000000000003</v>
      </c>
      <c r="H48" s="16">
        <v>2.35</v>
      </c>
      <c r="I48" s="16">
        <v>2.42</v>
      </c>
      <c r="J48" s="17">
        <v>6.52</v>
      </c>
    </row>
    <row r="49" spans="2:10" ht="57.75" customHeight="1" thickBot="1">
      <c r="B49" s="18"/>
      <c r="C49" s="1236" t="s">
        <v>5</v>
      </c>
      <c r="D49" s="1236"/>
      <c r="E49" s="1237"/>
      <c r="F49" s="19">
        <v>5.08</v>
      </c>
      <c r="G49" s="20">
        <v>7.55</v>
      </c>
      <c r="H49" s="20">
        <v>0.12</v>
      </c>
      <c r="I49" s="20" t="s">
        <v>568</v>
      </c>
      <c r="J49" s="21">
        <v>7.01</v>
      </c>
    </row>
    <row r="50" spans="2:10" ht="13.5" customHeight="1"/>
    <row r="51" spans="2:10" ht="13.5" hidden="1" customHeight="1"/>
    <row r="52" spans="2:10" ht="13.5" hidden="1" customHeight="1"/>
    <row r="53" spans="2:10" ht="13.5" hidden="1" customHeight="1"/>
  </sheetData>
  <sheetProtection algorithmName="SHA-512" hashValue="DOx0kUCAXNGoadauQIotKNoTwPdBasQTlWnY+R9G2bs/UU86DW59GINsAIHjUexkdU+l/T1i9lwzf/CDLLLKMQ==" saltValue="YwwHDVATdWzyNO5pONA6+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2020-08-27T05:56:41Z</cp:lastPrinted>
  <dcterms:created xsi:type="dcterms:W3CDTF">2020-02-10T05:28:11Z</dcterms:created>
  <dcterms:modified xsi:type="dcterms:W3CDTF">2020-08-28T01:05:47Z</dcterms:modified>
  <cp:category/>
</cp:coreProperties>
</file>