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10" tabRatio="787" activeTab="0"/>
  </bookViews>
  <sheets>
    <sheet name="２(6)ア 繰出金" sheetId="1" r:id="rId1"/>
    <sheet name="２(6)イ 繰入金" sheetId="2" r:id="rId2"/>
  </sheets>
  <definedNames>
    <definedName name="_xlnm.Print_Area" localSheetId="0">'２(6)ア 繰出金'!$A$1:$J$51</definedName>
    <definedName name="_xlnm.Print_Area" localSheetId="1">'２(6)イ 繰入金'!$A$1:$I$14</definedName>
  </definedNames>
  <calcPr fullCalcOnLoad="1"/>
</workbook>
</file>

<file path=xl/sharedStrings.xml><?xml version="1.0" encoding="utf-8"?>
<sst xmlns="http://schemas.openxmlformats.org/spreadsheetml/2006/main" count="152" uniqueCount="113">
  <si>
    <t>合計</t>
  </si>
  <si>
    <t>構成比</t>
  </si>
  <si>
    <t>その他</t>
  </si>
  <si>
    <t>決算額</t>
  </si>
  <si>
    <t>対前年度比較</t>
  </si>
  <si>
    <t>小計</t>
  </si>
  <si>
    <t>交通事業</t>
  </si>
  <si>
    <t>簡易水道事業</t>
  </si>
  <si>
    <t>港湾整備事業</t>
  </si>
  <si>
    <t>市場事業</t>
  </si>
  <si>
    <t>と畜場事業</t>
  </si>
  <si>
    <t>観光施設事業</t>
  </si>
  <si>
    <t>下水道事業</t>
  </si>
  <si>
    <t>駐車場整備事業</t>
  </si>
  <si>
    <t>公　営　企　業　会　計</t>
  </si>
  <si>
    <t>国民健康保険事業会計</t>
  </si>
  <si>
    <t>介護保険　　　事業会計</t>
  </si>
  <si>
    <t>農業共済事業会計</t>
  </si>
  <si>
    <t>収益事業会計</t>
  </si>
  <si>
    <t>交通災害共済事業会計</t>
  </si>
  <si>
    <t>法非適用公営企業等</t>
  </si>
  <si>
    <t>上水道事業</t>
  </si>
  <si>
    <t>工業用水道事業</t>
  </si>
  <si>
    <t>電気事業</t>
  </si>
  <si>
    <t>ガス事業</t>
  </si>
  <si>
    <t>病院事業</t>
  </si>
  <si>
    <t>法適用公営企業等</t>
  </si>
  <si>
    <t>総計</t>
  </si>
  <si>
    <t>歳出に占める割合</t>
  </si>
  <si>
    <t>(事業勘定)</t>
  </si>
  <si>
    <t>(直診勘定)</t>
  </si>
  <si>
    <t>宅地造成事業</t>
  </si>
  <si>
    <t>有料道路事業</t>
  </si>
  <si>
    <t>介護サービス事業</t>
  </si>
  <si>
    <t>後期高齢者医療事業会計</t>
  </si>
  <si>
    <t>法非適用　　　　公営企業等</t>
  </si>
  <si>
    <t>公営企業会計</t>
  </si>
  <si>
    <t>基金</t>
  </si>
  <si>
    <t>財産区</t>
  </si>
  <si>
    <t>計</t>
  </si>
  <si>
    <t>法適用公営企業等貸付金元利収入</t>
  </si>
  <si>
    <t>区     分</t>
  </si>
  <si>
    <t>区　　分</t>
  </si>
  <si>
    <t>　　イ　地方公営企業等からの繰入金の状況</t>
  </si>
  <si>
    <t>法  適  用　　　　　　　　　　　公営企業等</t>
  </si>
  <si>
    <t>平成23年度</t>
  </si>
  <si>
    <t>増減額</t>
  </si>
  <si>
    <t>　（６）　地方公営企業等に対する繰出し（補助金等を含む）・繰入れの状況</t>
  </si>
  <si>
    <t xml:space="preserve"> 　　  ア　地方公営企業等に対する繰出金の状況</t>
  </si>
  <si>
    <t>（単位　千円、％）</t>
  </si>
  <si>
    <t>伸率</t>
  </si>
  <si>
    <t>その他の公営事業会計</t>
  </si>
  <si>
    <t>比　　較</t>
  </si>
  <si>
    <t>平成24年度</t>
  </si>
  <si>
    <t>その他事業</t>
  </si>
  <si>
    <t>(保険事業勘定)</t>
  </si>
  <si>
    <t>(介護ｻｰﾋﾞｽ事業勘定)</t>
  </si>
  <si>
    <t>27-1-7</t>
  </si>
  <si>
    <t>27-2-7</t>
  </si>
  <si>
    <t>27-3-7</t>
  </si>
  <si>
    <t>27-4-7</t>
  </si>
  <si>
    <t>27-5-7</t>
  </si>
  <si>
    <t>27-6-7</t>
  </si>
  <si>
    <t>27-7-7</t>
  </si>
  <si>
    <t>27-8-7</t>
  </si>
  <si>
    <t>27-9-7</t>
  </si>
  <si>
    <t>27-10-7</t>
  </si>
  <si>
    <t>27-11-7</t>
  </si>
  <si>
    <t>27-12-7</t>
  </si>
  <si>
    <t>自動計算</t>
  </si>
  <si>
    <t>27-13-7</t>
  </si>
  <si>
    <t>27-14-7</t>
  </si>
  <si>
    <t>27-16-7</t>
  </si>
  <si>
    <t>27-17-7</t>
  </si>
  <si>
    <t>27-18-7</t>
  </si>
  <si>
    <t>27-19-7</t>
  </si>
  <si>
    <t>27-20-7</t>
  </si>
  <si>
    <t>27-21-7</t>
  </si>
  <si>
    <t>27-23-7 ＋27-24-7</t>
  </si>
  <si>
    <t>27-25-7</t>
  </si>
  <si>
    <t>28-1-9</t>
  </si>
  <si>
    <t>28-2-9</t>
  </si>
  <si>
    <t>28-3-9</t>
  </si>
  <si>
    <t>28-4-9</t>
  </si>
  <si>
    <t>28-5-9</t>
  </si>
  <si>
    <t>28-6-9</t>
  </si>
  <si>
    <t>28-7-9</t>
  </si>
  <si>
    <t>28-8-9</t>
  </si>
  <si>
    <t>28-9-9</t>
  </si>
  <si>
    <t>28-10-9</t>
  </si>
  <si>
    <t>28-11-9</t>
  </si>
  <si>
    <t>28-12-9</t>
  </si>
  <si>
    <t>28-13-9</t>
  </si>
  <si>
    <t>28-14-9</t>
  </si>
  <si>
    <t>28-15-9</t>
  </si>
  <si>
    <t>28-16-9</t>
  </si>
  <si>
    <t>28-17-9</t>
  </si>
  <si>
    <t>28-18-9</t>
  </si>
  <si>
    <t>28-19-9</t>
  </si>
  <si>
    <t>28-20-9</t>
  </si>
  <si>
    <t>28-21-9</t>
  </si>
  <si>
    <t>　←　歳出合計</t>
  </si>
  <si>
    <t>27-(1～12)-11</t>
  </si>
  <si>
    <t>27-(13,14,16～21)-11</t>
  </si>
  <si>
    <t>27-23-11</t>
  </si>
  <si>
    <t>27-24-11</t>
  </si>
  <si>
    <t>27-25-11</t>
  </si>
  <si>
    <t>28-(1～17)-(18,19)</t>
  </si>
  <si>
    <t>28-(18～20)-(18,19)</t>
  </si>
  <si>
    <t>28-21-(18,19)</t>
  </si>
  <si>
    <t>28-21-17</t>
  </si>
  <si>
    <t>（単位　千円、％）</t>
  </si>
  <si>
    <t>皆減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</si>
</sst>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_(* #,##0.0_);_(* &quot;△&quot;#,##0.0\ ;_(* &quot;0.0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9" fontId="4" fillId="0" borderId="11" xfId="0" applyNumberFormat="1" applyFont="1" applyFill="1" applyBorder="1" applyAlignment="1">
      <alignment horizontal="right" vertical="center" shrinkToFit="1"/>
    </xf>
    <xf numFmtId="199" fontId="4" fillId="0" borderId="12" xfId="0" applyNumberFormat="1" applyFont="1" applyFill="1" applyBorder="1" applyAlignment="1">
      <alignment horizontal="right" vertical="center" shrinkToFit="1"/>
    </xf>
    <xf numFmtId="200" fontId="4" fillId="0" borderId="13" xfId="0" applyNumberFormat="1" applyFont="1" applyFill="1" applyBorder="1" applyAlignment="1">
      <alignment horizontal="right" vertical="center" shrinkToFit="1"/>
    </xf>
    <xf numFmtId="199" fontId="4" fillId="0" borderId="0" xfId="0" applyNumberFormat="1" applyFont="1" applyFill="1" applyBorder="1" applyAlignment="1">
      <alignment horizontal="right" vertical="center" shrinkToFit="1"/>
    </xf>
    <xf numFmtId="200" fontId="4" fillId="0" borderId="14" xfId="0" applyNumberFormat="1" applyFont="1" applyFill="1" applyBorder="1" applyAlignment="1">
      <alignment horizontal="right" vertical="center" shrinkToFit="1"/>
    </xf>
    <xf numFmtId="200" fontId="4" fillId="0" borderId="15" xfId="0" applyNumberFormat="1" applyFont="1" applyFill="1" applyBorder="1" applyAlignment="1">
      <alignment horizontal="right" vertical="center" shrinkToFit="1"/>
    </xf>
    <xf numFmtId="199" fontId="4" fillId="0" borderId="16" xfId="0" applyNumberFormat="1" applyFont="1" applyFill="1" applyBorder="1" applyAlignment="1">
      <alignment horizontal="right" vertical="center" shrinkToFit="1"/>
    </xf>
    <xf numFmtId="200" fontId="4" fillId="0" borderId="10" xfId="0" applyNumberFormat="1" applyFont="1" applyFill="1" applyBorder="1" applyAlignment="1">
      <alignment horizontal="right" vertical="center" shrinkToFit="1"/>
    </xf>
    <xf numFmtId="199" fontId="4" fillId="0" borderId="17" xfId="0" applyNumberFormat="1" applyFont="1" applyFill="1" applyBorder="1" applyAlignment="1">
      <alignment horizontal="right" vertical="center" shrinkToFit="1"/>
    </xf>
    <xf numFmtId="199" fontId="4" fillId="0" borderId="18" xfId="0" applyNumberFormat="1" applyFont="1" applyFill="1" applyBorder="1" applyAlignment="1">
      <alignment horizontal="right" vertical="center" shrinkToFit="1"/>
    </xf>
    <xf numFmtId="200" fontId="4" fillId="0" borderId="18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 shrinkToFit="1"/>
    </xf>
    <xf numFmtId="38" fontId="4" fillId="0" borderId="0" xfId="49" applyFont="1" applyFill="1" applyAlignment="1">
      <alignment/>
    </xf>
    <xf numFmtId="199" fontId="4" fillId="0" borderId="1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199" fontId="4" fillId="0" borderId="10" xfId="49" applyNumberFormat="1" applyFont="1" applyFill="1" applyBorder="1" applyAlignment="1">
      <alignment vertical="center" shrinkToFit="1"/>
    </xf>
    <xf numFmtId="199" fontId="4" fillId="0" borderId="10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shrinkToFi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207" fontId="4" fillId="0" borderId="14" xfId="0" applyNumberFormat="1" applyFont="1" applyFill="1" applyBorder="1" applyAlignment="1">
      <alignment horizontal="right" vertical="center" shrinkToFit="1"/>
    </xf>
    <xf numFmtId="207" fontId="4" fillId="0" borderId="13" xfId="0" applyNumberFormat="1" applyFont="1" applyFill="1" applyBorder="1" applyAlignment="1">
      <alignment horizontal="right" vertical="center" shrinkToFit="1"/>
    </xf>
    <xf numFmtId="207" fontId="4" fillId="0" borderId="10" xfId="0" applyNumberFormat="1" applyFont="1" applyFill="1" applyBorder="1" applyAlignment="1">
      <alignment horizontal="right" vertical="center" shrinkToFit="1"/>
    </xf>
    <xf numFmtId="0" fontId="8" fillId="0" borderId="20" xfId="0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="85" zoomScaleNormal="75" zoomScaleSheetLayoutView="8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50390625" style="1" customWidth="1"/>
    <col min="2" max="2" width="3.625" style="1" customWidth="1"/>
    <col min="3" max="3" width="11.75390625" style="1" customWidth="1"/>
    <col min="4" max="4" width="16.125" style="15" customWidth="1"/>
    <col min="5" max="5" width="16.875" style="1" customWidth="1"/>
    <col min="6" max="6" width="11.875" style="1" customWidth="1"/>
    <col min="7" max="7" width="16.875" style="1" customWidth="1"/>
    <col min="8" max="8" width="11.875" style="1" customWidth="1"/>
    <col min="9" max="9" width="16.875" style="1" customWidth="1"/>
    <col min="10" max="10" width="12.50390625" style="1" customWidth="1"/>
    <col min="11" max="11" width="13.875" style="20" hidden="1" customWidth="1"/>
    <col min="12" max="16384" width="9.00390625" style="1" customWidth="1"/>
  </cols>
  <sheetData>
    <row r="1" spans="1:11" s="25" customFormat="1" ht="27" customHeight="1">
      <c r="A1" s="23" t="s">
        <v>47</v>
      </c>
      <c r="B1" s="23"/>
      <c r="C1" s="23"/>
      <c r="D1" s="24"/>
      <c r="E1" s="23"/>
      <c r="F1" s="23"/>
      <c r="G1" s="23"/>
      <c r="H1" s="23"/>
      <c r="I1" s="23"/>
      <c r="J1" s="23"/>
      <c r="K1" s="33"/>
    </row>
    <row r="2" spans="1:11" s="25" customFormat="1" ht="27" customHeight="1">
      <c r="A2" s="23" t="s">
        <v>48</v>
      </c>
      <c r="B2" s="23"/>
      <c r="C2" s="23"/>
      <c r="D2" s="24"/>
      <c r="E2" s="23"/>
      <c r="F2" s="23"/>
      <c r="G2" s="23"/>
      <c r="H2" s="23"/>
      <c r="I2" s="62" t="s">
        <v>111</v>
      </c>
      <c r="J2" s="63"/>
      <c r="K2" s="33"/>
    </row>
    <row r="3" spans="1:11" s="3" customFormat="1" ht="21" customHeight="1">
      <c r="A3" s="56" t="s">
        <v>41</v>
      </c>
      <c r="B3" s="57"/>
      <c r="C3" s="57"/>
      <c r="D3" s="58"/>
      <c r="E3" s="64" t="s">
        <v>53</v>
      </c>
      <c r="F3" s="64"/>
      <c r="G3" s="64" t="s">
        <v>45</v>
      </c>
      <c r="H3" s="64"/>
      <c r="I3" s="64" t="s">
        <v>4</v>
      </c>
      <c r="J3" s="64"/>
      <c r="K3" s="20"/>
    </row>
    <row r="4" spans="1:11" s="3" customFormat="1" ht="21" customHeight="1">
      <c r="A4" s="59"/>
      <c r="B4" s="60"/>
      <c r="C4" s="60"/>
      <c r="D4" s="61"/>
      <c r="E4" s="2" t="s">
        <v>3</v>
      </c>
      <c r="F4" s="2" t="s">
        <v>1</v>
      </c>
      <c r="G4" s="2" t="s">
        <v>3</v>
      </c>
      <c r="H4" s="2" t="s">
        <v>1</v>
      </c>
      <c r="I4" s="2" t="s">
        <v>46</v>
      </c>
      <c r="J4" s="2" t="s">
        <v>50</v>
      </c>
      <c r="K4" s="20"/>
    </row>
    <row r="5" spans="1:11" ht="21.75" customHeight="1">
      <c r="A5" s="48" t="s">
        <v>20</v>
      </c>
      <c r="B5" s="51" t="s">
        <v>14</v>
      </c>
      <c r="C5" s="44" t="s">
        <v>6</v>
      </c>
      <c r="D5" s="45"/>
      <c r="E5" s="5">
        <v>42265</v>
      </c>
      <c r="F5" s="28">
        <f>ROUND(E5/$E$50*100,1)</f>
        <v>0</v>
      </c>
      <c r="G5" s="5">
        <v>52523</v>
      </c>
      <c r="H5" s="29">
        <v>0.1</v>
      </c>
      <c r="I5" s="7">
        <f>E5-G5</f>
        <v>-10258</v>
      </c>
      <c r="J5" s="8">
        <f aca="true" t="shared" si="0" ref="J5:J49">ROUND(I5/G5*100,1)</f>
        <v>-19.5</v>
      </c>
      <c r="K5" s="34" t="s">
        <v>57</v>
      </c>
    </row>
    <row r="6" spans="1:11" ht="21.75" customHeight="1">
      <c r="A6" s="49"/>
      <c r="B6" s="43"/>
      <c r="C6" s="38" t="s">
        <v>7</v>
      </c>
      <c r="D6" s="39"/>
      <c r="E6" s="7">
        <v>1396415</v>
      </c>
      <c r="F6" s="8">
        <f aca="true" t="shared" si="1" ref="F6:F14">ROUND(E6/$E$50*100,1)</f>
        <v>1.6</v>
      </c>
      <c r="G6" s="7">
        <v>1360921</v>
      </c>
      <c r="H6" s="8">
        <v>1.6</v>
      </c>
      <c r="I6" s="7">
        <f>E6-G6</f>
        <v>35494</v>
      </c>
      <c r="J6" s="8">
        <f t="shared" si="0"/>
        <v>2.6</v>
      </c>
      <c r="K6" s="34" t="s">
        <v>58</v>
      </c>
    </row>
    <row r="7" spans="1:11" ht="21.75" customHeight="1">
      <c r="A7" s="49"/>
      <c r="B7" s="43"/>
      <c r="C7" s="38" t="s">
        <v>8</v>
      </c>
      <c r="D7" s="39"/>
      <c r="E7" s="7">
        <v>109557</v>
      </c>
      <c r="F7" s="8">
        <f t="shared" si="1"/>
        <v>0.1</v>
      </c>
      <c r="G7" s="7">
        <v>658903</v>
      </c>
      <c r="H7" s="8">
        <v>0.8</v>
      </c>
      <c r="I7" s="7">
        <f>E7-G7</f>
        <v>-549346</v>
      </c>
      <c r="J7" s="8">
        <f t="shared" si="0"/>
        <v>-83.4</v>
      </c>
      <c r="K7" s="34" t="s">
        <v>59</v>
      </c>
    </row>
    <row r="8" spans="1:11" ht="21.75" customHeight="1">
      <c r="A8" s="49"/>
      <c r="B8" s="43"/>
      <c r="C8" s="38" t="s">
        <v>9</v>
      </c>
      <c r="D8" s="39"/>
      <c r="E8" s="7">
        <v>1121028</v>
      </c>
      <c r="F8" s="8">
        <f t="shared" si="1"/>
        <v>1.3</v>
      </c>
      <c r="G8" s="7">
        <v>2108098</v>
      </c>
      <c r="H8" s="8">
        <v>2.4</v>
      </c>
      <c r="I8" s="7">
        <f>E8-G8</f>
        <v>-987070</v>
      </c>
      <c r="J8" s="8">
        <f t="shared" si="0"/>
        <v>-46.8</v>
      </c>
      <c r="K8" s="34" t="s">
        <v>60</v>
      </c>
    </row>
    <row r="9" spans="1:11" ht="21.75" customHeight="1">
      <c r="A9" s="49"/>
      <c r="B9" s="43"/>
      <c r="C9" s="38" t="s">
        <v>10</v>
      </c>
      <c r="D9" s="39"/>
      <c r="E9" s="7">
        <v>77467</v>
      </c>
      <c r="F9" s="28">
        <f t="shared" si="1"/>
        <v>0.1</v>
      </c>
      <c r="G9" s="7">
        <v>37477</v>
      </c>
      <c r="H9" s="28">
        <v>0</v>
      </c>
      <c r="I9" s="7">
        <f aca="true" t="shared" si="2" ref="I9:I45">E9-G9</f>
        <v>39990</v>
      </c>
      <c r="J9" s="8">
        <f t="shared" si="0"/>
        <v>106.7</v>
      </c>
      <c r="K9" s="34" t="s">
        <v>61</v>
      </c>
    </row>
    <row r="10" spans="1:11" ht="21.75" customHeight="1">
      <c r="A10" s="49"/>
      <c r="B10" s="43"/>
      <c r="C10" s="38" t="s">
        <v>11</v>
      </c>
      <c r="D10" s="39"/>
      <c r="E10" s="7">
        <v>225115</v>
      </c>
      <c r="F10" s="8">
        <f t="shared" si="1"/>
        <v>0.3</v>
      </c>
      <c r="G10" s="7">
        <v>194600</v>
      </c>
      <c r="H10" s="8">
        <v>0.2</v>
      </c>
      <c r="I10" s="7">
        <f t="shared" si="2"/>
        <v>30515</v>
      </c>
      <c r="J10" s="8">
        <f t="shared" si="0"/>
        <v>15.7</v>
      </c>
      <c r="K10" s="34" t="s">
        <v>62</v>
      </c>
    </row>
    <row r="11" spans="1:11" ht="21.75" customHeight="1">
      <c r="A11" s="49"/>
      <c r="B11" s="43"/>
      <c r="C11" s="38" t="s">
        <v>31</v>
      </c>
      <c r="D11" s="39"/>
      <c r="E11" s="7">
        <v>104878</v>
      </c>
      <c r="F11" s="8">
        <f t="shared" si="1"/>
        <v>0.1</v>
      </c>
      <c r="G11" s="7">
        <v>75568</v>
      </c>
      <c r="H11" s="8">
        <v>0.1</v>
      </c>
      <c r="I11" s="7">
        <f t="shared" si="2"/>
        <v>29310</v>
      </c>
      <c r="J11" s="8">
        <f t="shared" si="0"/>
        <v>38.8</v>
      </c>
      <c r="K11" s="34" t="s">
        <v>63</v>
      </c>
    </row>
    <row r="12" spans="1:11" ht="21.75" customHeight="1">
      <c r="A12" s="49"/>
      <c r="B12" s="43"/>
      <c r="C12" s="38" t="s">
        <v>12</v>
      </c>
      <c r="D12" s="39"/>
      <c r="E12" s="7">
        <v>9552975</v>
      </c>
      <c r="F12" s="8">
        <f t="shared" si="1"/>
        <v>11.2</v>
      </c>
      <c r="G12" s="7">
        <v>9530133</v>
      </c>
      <c r="H12" s="8">
        <v>11</v>
      </c>
      <c r="I12" s="7">
        <f t="shared" si="2"/>
        <v>22842</v>
      </c>
      <c r="J12" s="8">
        <f t="shared" si="0"/>
        <v>0.2</v>
      </c>
      <c r="K12" s="34" t="s">
        <v>64</v>
      </c>
    </row>
    <row r="13" spans="1:11" ht="21.75" customHeight="1">
      <c r="A13" s="49"/>
      <c r="B13" s="43"/>
      <c r="C13" s="38" t="s">
        <v>32</v>
      </c>
      <c r="D13" s="39"/>
      <c r="E13" s="7">
        <v>0</v>
      </c>
      <c r="F13" s="8">
        <f>ROUND(E13/$E$50*100,1)</f>
        <v>0</v>
      </c>
      <c r="G13" s="7">
        <v>0</v>
      </c>
      <c r="H13" s="8">
        <v>0</v>
      </c>
      <c r="I13" s="7">
        <f t="shared" si="2"/>
        <v>0</v>
      </c>
      <c r="J13" s="8">
        <v>0</v>
      </c>
      <c r="K13" s="34" t="s">
        <v>65</v>
      </c>
    </row>
    <row r="14" spans="1:11" ht="21.75" customHeight="1">
      <c r="A14" s="49"/>
      <c r="B14" s="43"/>
      <c r="C14" s="38" t="s">
        <v>13</v>
      </c>
      <c r="D14" s="39"/>
      <c r="E14" s="7">
        <v>191983</v>
      </c>
      <c r="F14" s="8">
        <f t="shared" si="1"/>
        <v>0.2</v>
      </c>
      <c r="G14" s="7">
        <v>174511</v>
      </c>
      <c r="H14" s="8">
        <v>0.2</v>
      </c>
      <c r="I14" s="7">
        <f t="shared" si="2"/>
        <v>17472</v>
      </c>
      <c r="J14" s="8">
        <f t="shared" si="0"/>
        <v>10</v>
      </c>
      <c r="K14" s="34" t="s">
        <v>66</v>
      </c>
    </row>
    <row r="15" spans="1:11" ht="21.75" customHeight="1">
      <c r="A15" s="49"/>
      <c r="B15" s="43"/>
      <c r="C15" s="38" t="s">
        <v>33</v>
      </c>
      <c r="D15" s="39"/>
      <c r="E15" s="7">
        <v>2697</v>
      </c>
      <c r="F15" s="28">
        <f>ROUND(E15/$E$50*100,1)</f>
        <v>0</v>
      </c>
      <c r="G15" s="7">
        <v>2695</v>
      </c>
      <c r="H15" s="28">
        <v>0</v>
      </c>
      <c r="I15" s="7">
        <f t="shared" si="2"/>
        <v>2</v>
      </c>
      <c r="J15" s="8">
        <f t="shared" si="0"/>
        <v>0.1</v>
      </c>
      <c r="K15" s="34" t="s">
        <v>67</v>
      </c>
    </row>
    <row r="16" spans="1:11" ht="21.75" customHeight="1">
      <c r="A16" s="49"/>
      <c r="B16" s="43"/>
      <c r="C16" s="38" t="s">
        <v>54</v>
      </c>
      <c r="D16" s="39"/>
      <c r="E16" s="7">
        <v>0</v>
      </c>
      <c r="F16" s="8">
        <v>0</v>
      </c>
      <c r="G16" s="7">
        <v>0</v>
      </c>
      <c r="H16" s="8">
        <v>0</v>
      </c>
      <c r="I16" s="7">
        <f t="shared" si="2"/>
        <v>0</v>
      </c>
      <c r="J16" s="8">
        <v>0</v>
      </c>
      <c r="K16" s="34" t="s">
        <v>68</v>
      </c>
    </row>
    <row r="17" spans="1:11" ht="21.75" customHeight="1">
      <c r="A17" s="49"/>
      <c r="B17" s="52"/>
      <c r="C17" s="41" t="s">
        <v>5</v>
      </c>
      <c r="D17" s="42"/>
      <c r="E17" s="4">
        <f>SUM(E5:E16)</f>
        <v>12824380</v>
      </c>
      <c r="F17" s="9">
        <f>ROUND(E17/$E$50*100,1)</f>
        <v>15</v>
      </c>
      <c r="G17" s="4">
        <v>14195429</v>
      </c>
      <c r="H17" s="9">
        <v>16.4</v>
      </c>
      <c r="I17" s="4">
        <f>E17-G17</f>
        <v>-1371049</v>
      </c>
      <c r="J17" s="8">
        <f t="shared" si="0"/>
        <v>-9.7</v>
      </c>
      <c r="K17" s="34" t="s">
        <v>69</v>
      </c>
    </row>
    <row r="18" spans="1:11" ht="21.75" customHeight="1">
      <c r="A18" s="49"/>
      <c r="B18" s="51" t="s">
        <v>2</v>
      </c>
      <c r="C18" s="53" t="s">
        <v>15</v>
      </c>
      <c r="D18" s="16" t="s">
        <v>29</v>
      </c>
      <c r="E18" s="7">
        <v>12698565</v>
      </c>
      <c r="F18" s="8">
        <f>ROUND(E18/$E$50*100,1)</f>
        <v>14.9</v>
      </c>
      <c r="G18" s="7">
        <v>11652488</v>
      </c>
      <c r="H18" s="8">
        <v>13.5</v>
      </c>
      <c r="I18" s="7">
        <f t="shared" si="2"/>
        <v>1046077</v>
      </c>
      <c r="J18" s="6">
        <f t="shared" si="0"/>
        <v>9</v>
      </c>
      <c r="K18" s="34" t="s">
        <v>70</v>
      </c>
    </row>
    <row r="19" spans="1:11" ht="21.75" customHeight="1">
      <c r="A19" s="49"/>
      <c r="B19" s="43"/>
      <c r="C19" s="54"/>
      <c r="D19" s="17" t="s">
        <v>30</v>
      </c>
      <c r="E19" s="7">
        <v>150689</v>
      </c>
      <c r="F19" s="8">
        <f>ROUND(E19/$E$50*100,1)</f>
        <v>0.2</v>
      </c>
      <c r="G19" s="7">
        <v>82892</v>
      </c>
      <c r="H19" s="8">
        <v>0.1</v>
      </c>
      <c r="I19" s="7">
        <f t="shared" si="2"/>
        <v>67797</v>
      </c>
      <c r="J19" s="8">
        <f t="shared" si="0"/>
        <v>81.8</v>
      </c>
      <c r="K19" s="34" t="s">
        <v>71</v>
      </c>
    </row>
    <row r="20" spans="1:11" ht="21.75" customHeight="1">
      <c r="A20" s="49"/>
      <c r="B20" s="43"/>
      <c r="C20" s="38" t="s">
        <v>34</v>
      </c>
      <c r="D20" s="39"/>
      <c r="E20" s="7">
        <v>21842191</v>
      </c>
      <c r="F20" s="8">
        <f>ROUND(E20/$E$50*100,1)</f>
        <v>25.6</v>
      </c>
      <c r="G20" s="7">
        <v>21064659</v>
      </c>
      <c r="H20" s="8">
        <v>24.3</v>
      </c>
      <c r="I20" s="7">
        <f t="shared" si="2"/>
        <v>777532</v>
      </c>
      <c r="J20" s="8">
        <f t="shared" si="0"/>
        <v>3.7</v>
      </c>
      <c r="K20" s="34" t="s">
        <v>72</v>
      </c>
    </row>
    <row r="21" spans="1:11" ht="21.75" customHeight="1">
      <c r="A21" s="49"/>
      <c r="B21" s="43"/>
      <c r="C21" s="55" t="s">
        <v>16</v>
      </c>
      <c r="D21" s="32" t="s">
        <v>55</v>
      </c>
      <c r="E21" s="7">
        <v>17609591</v>
      </c>
      <c r="F21" s="8">
        <f>ROUND(E21/$E$50*100,1)</f>
        <v>20.7</v>
      </c>
      <c r="G21" s="7">
        <v>17132903</v>
      </c>
      <c r="H21" s="8">
        <v>19.8</v>
      </c>
      <c r="I21" s="7">
        <f t="shared" si="2"/>
        <v>476688</v>
      </c>
      <c r="J21" s="8">
        <f t="shared" si="0"/>
        <v>2.8</v>
      </c>
      <c r="K21" s="34" t="s">
        <v>73</v>
      </c>
    </row>
    <row r="22" spans="1:11" ht="21.75" customHeight="1">
      <c r="A22" s="49"/>
      <c r="B22" s="43"/>
      <c r="C22" s="55"/>
      <c r="D22" s="31" t="s">
        <v>56</v>
      </c>
      <c r="E22" s="7">
        <v>2205</v>
      </c>
      <c r="F22" s="28">
        <f>ROUND(E22/$E$50*100,1)</f>
        <v>0</v>
      </c>
      <c r="G22" s="7">
        <v>5998</v>
      </c>
      <c r="H22" s="28">
        <v>0</v>
      </c>
      <c r="I22" s="7">
        <f t="shared" si="2"/>
        <v>-3793</v>
      </c>
      <c r="J22" s="8">
        <f t="shared" si="0"/>
        <v>-63.2</v>
      </c>
      <c r="K22" s="34" t="s">
        <v>74</v>
      </c>
    </row>
    <row r="23" spans="1:11" ht="21.75" customHeight="1">
      <c r="A23" s="49"/>
      <c r="B23" s="43"/>
      <c r="C23" s="38" t="s">
        <v>17</v>
      </c>
      <c r="D23" s="39"/>
      <c r="E23" s="7">
        <v>0</v>
      </c>
      <c r="F23" s="8">
        <v>0</v>
      </c>
      <c r="G23" s="7">
        <v>0</v>
      </c>
      <c r="H23" s="8">
        <v>0</v>
      </c>
      <c r="I23" s="7">
        <f t="shared" si="2"/>
        <v>0</v>
      </c>
      <c r="J23" s="8">
        <v>0</v>
      </c>
      <c r="K23" s="34" t="s">
        <v>75</v>
      </c>
    </row>
    <row r="24" spans="1:11" ht="21.75" customHeight="1">
      <c r="A24" s="49"/>
      <c r="B24" s="43"/>
      <c r="C24" s="38" t="s">
        <v>18</v>
      </c>
      <c r="D24" s="39"/>
      <c r="E24" s="7">
        <v>0</v>
      </c>
      <c r="F24" s="8">
        <v>0</v>
      </c>
      <c r="G24" s="7">
        <v>0</v>
      </c>
      <c r="H24" s="8">
        <v>0</v>
      </c>
      <c r="I24" s="7">
        <f t="shared" si="2"/>
        <v>0</v>
      </c>
      <c r="J24" s="8">
        <v>0</v>
      </c>
      <c r="K24" s="34" t="s">
        <v>76</v>
      </c>
    </row>
    <row r="25" spans="1:11" ht="21.75" customHeight="1">
      <c r="A25" s="49"/>
      <c r="B25" s="43"/>
      <c r="C25" s="38" t="s">
        <v>19</v>
      </c>
      <c r="D25" s="39"/>
      <c r="E25" s="7">
        <v>6160</v>
      </c>
      <c r="F25" s="28">
        <f aca="true" t="shared" si="3" ref="F25:F30">ROUND(E25/$E$50*100,1)</f>
        <v>0</v>
      </c>
      <c r="G25" s="7">
        <v>0</v>
      </c>
      <c r="H25" s="8">
        <v>0</v>
      </c>
      <c r="I25" s="7">
        <f t="shared" si="2"/>
        <v>6160</v>
      </c>
      <c r="J25" s="8">
        <v>0</v>
      </c>
      <c r="K25" s="34" t="s">
        <v>77</v>
      </c>
    </row>
    <row r="26" spans="1:11" ht="21.75" customHeight="1">
      <c r="A26" s="49"/>
      <c r="B26" s="43"/>
      <c r="C26" s="38" t="s">
        <v>2</v>
      </c>
      <c r="D26" s="39"/>
      <c r="E26" s="7">
        <v>176748</v>
      </c>
      <c r="F26" s="8">
        <f t="shared" si="3"/>
        <v>0.2</v>
      </c>
      <c r="G26" s="7">
        <v>147663</v>
      </c>
      <c r="H26" s="8">
        <v>0.2</v>
      </c>
      <c r="I26" s="7">
        <f t="shared" si="2"/>
        <v>29085</v>
      </c>
      <c r="J26" s="8">
        <f t="shared" si="0"/>
        <v>19.7</v>
      </c>
      <c r="K26" s="34" t="s">
        <v>78</v>
      </c>
    </row>
    <row r="27" spans="1:11" ht="21.75" customHeight="1">
      <c r="A27" s="50"/>
      <c r="B27" s="35" t="s">
        <v>0</v>
      </c>
      <c r="C27" s="36"/>
      <c r="D27" s="37"/>
      <c r="E27" s="10">
        <v>65310529</v>
      </c>
      <c r="F27" s="11">
        <f t="shared" si="3"/>
        <v>76.6</v>
      </c>
      <c r="G27" s="10">
        <v>64282032</v>
      </c>
      <c r="H27" s="11">
        <v>74.3</v>
      </c>
      <c r="I27" s="10">
        <f>E27-G27</f>
        <v>1028497</v>
      </c>
      <c r="J27" s="11">
        <f t="shared" si="0"/>
        <v>1.6</v>
      </c>
      <c r="K27" s="34" t="s">
        <v>79</v>
      </c>
    </row>
    <row r="28" spans="1:11" ht="21.75" customHeight="1">
      <c r="A28" s="48" t="s">
        <v>26</v>
      </c>
      <c r="B28" s="51" t="s">
        <v>14</v>
      </c>
      <c r="C28" s="44" t="s">
        <v>21</v>
      </c>
      <c r="D28" s="45"/>
      <c r="E28" s="7">
        <v>3118074</v>
      </c>
      <c r="F28" s="8">
        <f t="shared" si="3"/>
        <v>3.7</v>
      </c>
      <c r="G28" s="7">
        <v>2979378</v>
      </c>
      <c r="H28" s="8">
        <v>3.4</v>
      </c>
      <c r="I28" s="7">
        <f t="shared" si="2"/>
        <v>138696</v>
      </c>
      <c r="J28" s="8">
        <f t="shared" si="0"/>
        <v>4.7</v>
      </c>
      <c r="K28" s="34" t="s">
        <v>80</v>
      </c>
    </row>
    <row r="29" spans="1:11" ht="21.75" customHeight="1">
      <c r="A29" s="49"/>
      <c r="B29" s="43"/>
      <c r="C29" s="38" t="s">
        <v>22</v>
      </c>
      <c r="D29" s="39"/>
      <c r="E29" s="7">
        <v>788</v>
      </c>
      <c r="F29" s="28">
        <f t="shared" si="3"/>
        <v>0</v>
      </c>
      <c r="G29" s="7">
        <v>1336</v>
      </c>
      <c r="H29" s="28">
        <v>0</v>
      </c>
      <c r="I29" s="7">
        <f t="shared" si="2"/>
        <v>-548</v>
      </c>
      <c r="J29" s="8">
        <f t="shared" si="0"/>
        <v>-41</v>
      </c>
      <c r="K29" s="34" t="s">
        <v>81</v>
      </c>
    </row>
    <row r="30" spans="1:11" ht="21.75" customHeight="1">
      <c r="A30" s="49"/>
      <c r="B30" s="43"/>
      <c r="C30" s="38" t="s">
        <v>6</v>
      </c>
      <c r="D30" s="39"/>
      <c r="E30" s="7">
        <v>398928</v>
      </c>
      <c r="F30" s="8">
        <f t="shared" si="3"/>
        <v>0.5</v>
      </c>
      <c r="G30" s="7">
        <v>412222</v>
      </c>
      <c r="H30" s="8">
        <v>0.5</v>
      </c>
      <c r="I30" s="7">
        <f t="shared" si="2"/>
        <v>-13294</v>
      </c>
      <c r="J30" s="8">
        <f t="shared" si="0"/>
        <v>-3.2</v>
      </c>
      <c r="K30" s="34" t="s">
        <v>82</v>
      </c>
    </row>
    <row r="31" spans="1:11" ht="21.75" customHeight="1">
      <c r="A31" s="49"/>
      <c r="B31" s="43"/>
      <c r="C31" s="38" t="s">
        <v>23</v>
      </c>
      <c r="D31" s="39"/>
      <c r="E31" s="7">
        <v>0</v>
      </c>
      <c r="F31" s="8">
        <v>0</v>
      </c>
      <c r="G31" s="7">
        <v>0</v>
      </c>
      <c r="H31" s="8">
        <v>0</v>
      </c>
      <c r="I31" s="7">
        <f t="shared" si="2"/>
        <v>0</v>
      </c>
      <c r="J31" s="8">
        <v>0</v>
      </c>
      <c r="K31" s="34" t="s">
        <v>83</v>
      </c>
    </row>
    <row r="32" spans="1:11" ht="21.75" customHeight="1">
      <c r="A32" s="49"/>
      <c r="B32" s="43"/>
      <c r="C32" s="38" t="s">
        <v>24</v>
      </c>
      <c r="D32" s="39"/>
      <c r="E32" s="7">
        <v>17703</v>
      </c>
      <c r="F32" s="28">
        <f>ROUND(E32/$E$50*100,1)</f>
        <v>0</v>
      </c>
      <c r="G32" s="7">
        <v>18521</v>
      </c>
      <c r="H32" s="28">
        <v>0</v>
      </c>
      <c r="I32" s="7">
        <f t="shared" si="2"/>
        <v>-818</v>
      </c>
      <c r="J32" s="8">
        <f t="shared" si="0"/>
        <v>-4.4</v>
      </c>
      <c r="K32" s="34" t="s">
        <v>84</v>
      </c>
    </row>
    <row r="33" spans="1:11" ht="21.75" customHeight="1">
      <c r="A33" s="49"/>
      <c r="B33" s="43"/>
      <c r="C33" s="38" t="s">
        <v>7</v>
      </c>
      <c r="D33" s="39"/>
      <c r="E33" s="7">
        <v>16225</v>
      </c>
      <c r="F33" s="28">
        <f>ROUND(E33/$E$50*100,1)</f>
        <v>0</v>
      </c>
      <c r="G33" s="7">
        <v>11241</v>
      </c>
      <c r="H33" s="28">
        <v>0</v>
      </c>
      <c r="I33" s="7">
        <f t="shared" si="2"/>
        <v>4984</v>
      </c>
      <c r="J33" s="8">
        <f t="shared" si="0"/>
        <v>44.3</v>
      </c>
      <c r="K33" s="34" t="s">
        <v>85</v>
      </c>
    </row>
    <row r="34" spans="1:11" ht="21.75" customHeight="1">
      <c r="A34" s="49"/>
      <c r="B34" s="43"/>
      <c r="C34" s="38" t="s">
        <v>8</v>
      </c>
      <c r="D34" s="39"/>
      <c r="E34" s="7">
        <v>0</v>
      </c>
      <c r="F34" s="8">
        <v>0</v>
      </c>
      <c r="G34" s="7">
        <v>0</v>
      </c>
      <c r="H34" s="8">
        <v>0</v>
      </c>
      <c r="I34" s="7">
        <f t="shared" si="2"/>
        <v>0</v>
      </c>
      <c r="J34" s="8">
        <v>0</v>
      </c>
      <c r="K34" s="34" t="s">
        <v>86</v>
      </c>
    </row>
    <row r="35" spans="1:11" ht="21.75" customHeight="1">
      <c r="A35" s="49"/>
      <c r="B35" s="43"/>
      <c r="C35" s="38" t="s">
        <v>25</v>
      </c>
      <c r="D35" s="39"/>
      <c r="E35" s="7">
        <v>4332274</v>
      </c>
      <c r="F35" s="8">
        <f>ROUND(E35/$E$50*100,1)</f>
        <v>5.1</v>
      </c>
      <c r="G35" s="7">
        <v>6900216</v>
      </c>
      <c r="H35" s="8">
        <v>8</v>
      </c>
      <c r="I35" s="7">
        <f t="shared" si="2"/>
        <v>-2567942</v>
      </c>
      <c r="J35" s="8">
        <f t="shared" si="0"/>
        <v>-37.2</v>
      </c>
      <c r="K35" s="34" t="s">
        <v>87</v>
      </c>
    </row>
    <row r="36" spans="1:11" ht="21.75" customHeight="1">
      <c r="A36" s="49"/>
      <c r="B36" s="43"/>
      <c r="C36" s="38" t="s">
        <v>9</v>
      </c>
      <c r="D36" s="39"/>
      <c r="E36" s="7">
        <v>0</v>
      </c>
      <c r="F36" s="8">
        <v>0</v>
      </c>
      <c r="G36" s="7">
        <v>0</v>
      </c>
      <c r="H36" s="8">
        <v>0</v>
      </c>
      <c r="I36" s="7">
        <f t="shared" si="2"/>
        <v>0</v>
      </c>
      <c r="J36" s="8">
        <v>0</v>
      </c>
      <c r="K36" s="34" t="s">
        <v>88</v>
      </c>
    </row>
    <row r="37" spans="1:11" ht="21.75" customHeight="1">
      <c r="A37" s="49"/>
      <c r="B37" s="43"/>
      <c r="C37" s="38" t="s">
        <v>10</v>
      </c>
      <c r="D37" s="39"/>
      <c r="E37" s="7">
        <v>0</v>
      </c>
      <c r="F37" s="8">
        <v>0</v>
      </c>
      <c r="G37" s="7">
        <v>0</v>
      </c>
      <c r="H37" s="8">
        <v>0</v>
      </c>
      <c r="I37" s="7">
        <f t="shared" si="2"/>
        <v>0</v>
      </c>
      <c r="J37" s="8">
        <v>0</v>
      </c>
      <c r="K37" s="34" t="s">
        <v>89</v>
      </c>
    </row>
    <row r="38" spans="1:11" ht="21.75" customHeight="1">
      <c r="A38" s="49"/>
      <c r="B38" s="43"/>
      <c r="C38" s="38" t="s">
        <v>11</v>
      </c>
      <c r="D38" s="39"/>
      <c r="E38" s="7">
        <v>0</v>
      </c>
      <c r="F38" s="8">
        <v>0</v>
      </c>
      <c r="G38" s="7">
        <v>0</v>
      </c>
      <c r="H38" s="8">
        <v>0</v>
      </c>
      <c r="I38" s="7">
        <f t="shared" si="2"/>
        <v>0</v>
      </c>
      <c r="J38" s="8">
        <v>0</v>
      </c>
      <c r="K38" s="34" t="s">
        <v>90</v>
      </c>
    </row>
    <row r="39" spans="1:11" ht="21.75" customHeight="1">
      <c r="A39" s="49"/>
      <c r="B39" s="43"/>
      <c r="C39" s="38" t="s">
        <v>31</v>
      </c>
      <c r="D39" s="39"/>
      <c r="E39" s="7">
        <v>0</v>
      </c>
      <c r="F39" s="8">
        <v>0</v>
      </c>
      <c r="G39" s="7">
        <v>0</v>
      </c>
      <c r="H39" s="8">
        <v>0</v>
      </c>
      <c r="I39" s="7">
        <f t="shared" si="2"/>
        <v>0</v>
      </c>
      <c r="J39" s="8">
        <v>0</v>
      </c>
      <c r="K39" s="34" t="s">
        <v>91</v>
      </c>
    </row>
    <row r="40" spans="1:11" ht="21.75" customHeight="1">
      <c r="A40" s="49"/>
      <c r="B40" s="43"/>
      <c r="C40" s="38" t="s">
        <v>12</v>
      </c>
      <c r="D40" s="39"/>
      <c r="E40" s="7">
        <v>11980858</v>
      </c>
      <c r="F40" s="8">
        <f>ROUND(E40/$E$50*100,1)</f>
        <v>14.1</v>
      </c>
      <c r="G40" s="7">
        <v>11821499</v>
      </c>
      <c r="H40" s="8">
        <v>13.7</v>
      </c>
      <c r="I40" s="7">
        <f t="shared" si="2"/>
        <v>159359</v>
      </c>
      <c r="J40" s="8">
        <f t="shared" si="0"/>
        <v>1.3</v>
      </c>
      <c r="K40" s="34" t="s">
        <v>92</v>
      </c>
    </row>
    <row r="41" spans="1:11" ht="21.75" customHeight="1">
      <c r="A41" s="49"/>
      <c r="B41" s="43"/>
      <c r="C41" s="38" t="s">
        <v>32</v>
      </c>
      <c r="D41" s="39"/>
      <c r="E41" s="7">
        <v>0</v>
      </c>
      <c r="F41" s="8">
        <v>0</v>
      </c>
      <c r="G41" s="7">
        <v>0</v>
      </c>
      <c r="H41" s="8">
        <v>0</v>
      </c>
      <c r="I41" s="7">
        <f t="shared" si="2"/>
        <v>0</v>
      </c>
      <c r="J41" s="8">
        <v>0</v>
      </c>
      <c r="K41" s="34" t="s">
        <v>93</v>
      </c>
    </row>
    <row r="42" spans="1:11" ht="21.75" customHeight="1">
      <c r="A42" s="49"/>
      <c r="B42" s="43"/>
      <c r="C42" s="38" t="s">
        <v>13</v>
      </c>
      <c r="D42" s="39"/>
      <c r="E42" s="7">
        <v>0</v>
      </c>
      <c r="F42" s="8">
        <v>0</v>
      </c>
      <c r="G42" s="7">
        <v>0</v>
      </c>
      <c r="H42" s="8">
        <v>0</v>
      </c>
      <c r="I42" s="7">
        <f t="shared" si="2"/>
        <v>0</v>
      </c>
      <c r="J42" s="8">
        <v>0</v>
      </c>
      <c r="K42" s="34" t="s">
        <v>94</v>
      </c>
    </row>
    <row r="43" spans="1:11" ht="21.75" customHeight="1">
      <c r="A43" s="49"/>
      <c r="B43" s="43"/>
      <c r="C43" s="38" t="s">
        <v>33</v>
      </c>
      <c r="D43" s="39"/>
      <c r="E43" s="7">
        <v>84834</v>
      </c>
      <c r="F43" s="8">
        <f>ROUND(E43/$E$50*100,1)</f>
        <v>0.1</v>
      </c>
      <c r="G43" s="7">
        <v>101844</v>
      </c>
      <c r="H43" s="8">
        <v>0.1</v>
      </c>
      <c r="I43" s="7">
        <f>E43-G43</f>
        <v>-17010</v>
      </c>
      <c r="J43" s="28">
        <f>ROUND(I43/G43*100,1)</f>
        <v>-16.7</v>
      </c>
      <c r="K43" s="34" t="s">
        <v>95</v>
      </c>
    </row>
    <row r="44" spans="1:11" ht="21.75" customHeight="1">
      <c r="A44" s="49"/>
      <c r="B44" s="43"/>
      <c r="C44" s="38" t="s">
        <v>54</v>
      </c>
      <c r="D44" s="39"/>
      <c r="E44" s="7">
        <v>0</v>
      </c>
      <c r="F44" s="8">
        <v>0</v>
      </c>
      <c r="G44" s="7">
        <v>0</v>
      </c>
      <c r="H44" s="8">
        <v>0</v>
      </c>
      <c r="I44" s="7">
        <f t="shared" si="2"/>
        <v>0</v>
      </c>
      <c r="J44" s="8">
        <v>0</v>
      </c>
      <c r="K44" s="34" t="s">
        <v>96</v>
      </c>
    </row>
    <row r="45" spans="1:11" ht="21.75" customHeight="1">
      <c r="A45" s="49"/>
      <c r="B45" s="52"/>
      <c r="C45" s="41" t="s">
        <v>5</v>
      </c>
      <c r="D45" s="42"/>
      <c r="E45" s="12">
        <f>SUM(E28:E44)</f>
        <v>19949684</v>
      </c>
      <c r="F45" s="9">
        <f>ROUND(E45/$E$50*100,1)</f>
        <v>23.4</v>
      </c>
      <c r="G45" s="12">
        <v>22246257</v>
      </c>
      <c r="H45" s="9">
        <v>25.7</v>
      </c>
      <c r="I45" s="7">
        <f>E45-G45</f>
        <v>-2296573</v>
      </c>
      <c r="J45" s="8">
        <f>ROUND(I45/G45*100,1)</f>
        <v>-10.3</v>
      </c>
      <c r="K45" s="34" t="s">
        <v>69</v>
      </c>
    </row>
    <row r="46" spans="1:11" ht="21.75" customHeight="1">
      <c r="A46" s="49"/>
      <c r="B46" s="43" t="s">
        <v>2</v>
      </c>
      <c r="C46" s="44" t="s">
        <v>18</v>
      </c>
      <c r="D46" s="45"/>
      <c r="E46" s="7">
        <v>0</v>
      </c>
      <c r="F46" s="8">
        <v>0</v>
      </c>
      <c r="G46" s="7">
        <v>0</v>
      </c>
      <c r="H46" s="8">
        <v>0</v>
      </c>
      <c r="I46" s="5">
        <v>0</v>
      </c>
      <c r="J46" s="6">
        <v>0</v>
      </c>
      <c r="K46" s="34" t="s">
        <v>97</v>
      </c>
    </row>
    <row r="47" spans="1:11" ht="21.75" customHeight="1">
      <c r="A47" s="49"/>
      <c r="B47" s="43"/>
      <c r="C47" s="46" t="s">
        <v>17</v>
      </c>
      <c r="D47" s="46"/>
      <c r="E47" s="7">
        <v>0</v>
      </c>
      <c r="F47" s="8">
        <v>0</v>
      </c>
      <c r="G47" s="7">
        <v>0</v>
      </c>
      <c r="H47" s="8">
        <v>0</v>
      </c>
      <c r="I47" s="7">
        <v>0</v>
      </c>
      <c r="J47" s="8">
        <v>0</v>
      </c>
      <c r="K47" s="34" t="s">
        <v>98</v>
      </c>
    </row>
    <row r="48" spans="1:11" ht="21.75" customHeight="1">
      <c r="A48" s="49"/>
      <c r="B48" s="43"/>
      <c r="C48" s="47" t="s">
        <v>19</v>
      </c>
      <c r="D48" s="47"/>
      <c r="E48" s="7">
        <v>0</v>
      </c>
      <c r="F48" s="8">
        <v>0</v>
      </c>
      <c r="G48" s="7">
        <v>0</v>
      </c>
      <c r="H48" s="8">
        <v>0</v>
      </c>
      <c r="I48" s="4">
        <v>0</v>
      </c>
      <c r="J48" s="9">
        <v>0</v>
      </c>
      <c r="K48" s="34" t="s">
        <v>99</v>
      </c>
    </row>
    <row r="49" spans="1:11" ht="21.75" customHeight="1">
      <c r="A49" s="50"/>
      <c r="B49" s="35" t="s">
        <v>0</v>
      </c>
      <c r="C49" s="36"/>
      <c r="D49" s="37"/>
      <c r="E49" s="10">
        <v>19949684</v>
      </c>
      <c r="F49" s="11">
        <f>ROUND(E49/$E$50*100,1)</f>
        <v>23.4</v>
      </c>
      <c r="G49" s="10">
        <v>22246257</v>
      </c>
      <c r="H49" s="11">
        <v>25.7</v>
      </c>
      <c r="I49" s="10">
        <f>E49-G49</f>
        <v>-2296573</v>
      </c>
      <c r="J49" s="11">
        <f t="shared" si="0"/>
        <v>-10.3</v>
      </c>
      <c r="K49" s="34" t="s">
        <v>100</v>
      </c>
    </row>
    <row r="50" spans="1:11" ht="21.75" customHeight="1">
      <c r="A50" s="40" t="s">
        <v>27</v>
      </c>
      <c r="B50" s="40"/>
      <c r="C50" s="40"/>
      <c r="D50" s="40"/>
      <c r="E50" s="10">
        <f>SUM(E27,E49)</f>
        <v>85260213</v>
      </c>
      <c r="F50" s="11">
        <v>100</v>
      </c>
      <c r="G50" s="10">
        <v>86528289</v>
      </c>
      <c r="H50" s="11">
        <v>100</v>
      </c>
      <c r="I50" s="10">
        <f>E50-G50</f>
        <v>-1268076</v>
      </c>
      <c r="J50" s="11">
        <f>ROUND(I50/G50*100,1)</f>
        <v>-1.5</v>
      </c>
      <c r="K50" s="34" t="s">
        <v>69</v>
      </c>
    </row>
    <row r="51" spans="1:11" ht="21.75" customHeight="1">
      <c r="A51" s="40" t="s">
        <v>28</v>
      </c>
      <c r="B51" s="40"/>
      <c r="C51" s="40"/>
      <c r="D51" s="40"/>
      <c r="E51" s="13"/>
      <c r="F51" s="9">
        <f>ROUND(E50/E54*100,1)</f>
        <v>13.8</v>
      </c>
      <c r="G51" s="13"/>
      <c r="H51" s="9">
        <v>14</v>
      </c>
      <c r="I51" s="13"/>
      <c r="J51" s="14"/>
      <c r="K51" s="34"/>
    </row>
    <row r="54" spans="5:6" ht="15" customHeight="1" hidden="1">
      <c r="E54" s="18">
        <v>616569255</v>
      </c>
      <c r="F54" s="1" t="s">
        <v>101</v>
      </c>
    </row>
  </sheetData>
  <sheetProtection/>
  <mergeCells count="56">
    <mergeCell ref="I2:J2"/>
    <mergeCell ref="E3:F3"/>
    <mergeCell ref="G3:H3"/>
    <mergeCell ref="C9:D9"/>
    <mergeCell ref="C10:D10"/>
    <mergeCell ref="I3:J3"/>
    <mergeCell ref="C5:D5"/>
    <mergeCell ref="C6:D6"/>
    <mergeCell ref="C7:D7"/>
    <mergeCell ref="C8:D8"/>
    <mergeCell ref="A3:D4"/>
    <mergeCell ref="B5:B17"/>
    <mergeCell ref="C16:D16"/>
    <mergeCell ref="C17:D17"/>
    <mergeCell ref="C15:D15"/>
    <mergeCell ref="C12:D12"/>
    <mergeCell ref="A5:A27"/>
    <mergeCell ref="C18:C19"/>
    <mergeCell ref="C21:C22"/>
    <mergeCell ref="C13:D13"/>
    <mergeCell ref="C14:D14"/>
    <mergeCell ref="C11:D11"/>
    <mergeCell ref="B18:B26"/>
    <mergeCell ref="B27:D27"/>
    <mergeCell ref="C23:D23"/>
    <mergeCell ref="C24:D24"/>
    <mergeCell ref="C25:D25"/>
    <mergeCell ref="C20:D20"/>
    <mergeCell ref="C26:D26"/>
    <mergeCell ref="A28:A49"/>
    <mergeCell ref="B28:B45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A50:D50"/>
    <mergeCell ref="A51:D51"/>
    <mergeCell ref="C45:D45"/>
    <mergeCell ref="B46:B48"/>
    <mergeCell ref="C46:D46"/>
    <mergeCell ref="C47:D47"/>
    <mergeCell ref="C48:D48"/>
    <mergeCell ref="B49:D49"/>
    <mergeCell ref="C43:D43"/>
    <mergeCell ref="C44:D44"/>
    <mergeCell ref="C39:D39"/>
    <mergeCell ref="C40:D40"/>
    <mergeCell ref="C41:D41"/>
    <mergeCell ref="C42:D4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view="pageBreakPreview" zoomScale="85" zoomScaleSheetLayoutView="85" zoomScalePageLayoutView="0" workbookViewId="0" topLeftCell="A1">
      <pane xSplit="3" ySplit="3" topLeftCell="D4" activePane="bottomRight" state="frozen"/>
      <selection pane="topLeft" activeCell="K53" sqref="K53"/>
      <selection pane="topRight" activeCell="K53" sqref="K53"/>
      <selection pane="bottomLeft" activeCell="K53" sqref="K53"/>
      <selection pane="bottomRight" activeCell="A1" sqref="A1"/>
    </sheetView>
  </sheetViews>
  <sheetFormatPr defaultColWidth="9.00390625" defaultRowHeight="13.5"/>
  <cols>
    <col min="1" max="1" width="13.50390625" style="1" customWidth="1"/>
    <col min="2" max="3" width="11.625" style="1" customWidth="1"/>
    <col min="4" max="4" width="13.875" style="1" customWidth="1"/>
    <col min="5" max="5" width="8.625" style="1" customWidth="1"/>
    <col min="6" max="6" width="13.625" style="1" customWidth="1"/>
    <col min="7" max="7" width="8.625" style="1" customWidth="1"/>
    <col min="8" max="8" width="16.50390625" style="1" customWidth="1"/>
    <col min="9" max="9" width="9.50390625" style="1" customWidth="1"/>
    <col min="10" max="10" width="0" style="20" hidden="1" customWidth="1"/>
    <col min="11" max="16384" width="9.00390625" style="1" customWidth="1"/>
  </cols>
  <sheetData>
    <row r="1" spans="1:10" s="23" customFormat="1" ht="30" customHeight="1">
      <c r="A1" s="26" t="s">
        <v>43</v>
      </c>
      <c r="B1" s="26"/>
      <c r="C1" s="26"/>
      <c r="D1" s="26"/>
      <c r="E1" s="26"/>
      <c r="F1" s="26"/>
      <c r="G1" s="26"/>
      <c r="H1" s="26"/>
      <c r="I1" s="27" t="s">
        <v>49</v>
      </c>
      <c r="J1" s="26"/>
    </row>
    <row r="2" spans="1:10" s="3" customFormat="1" ht="45.75" customHeight="1">
      <c r="A2" s="56" t="s">
        <v>42</v>
      </c>
      <c r="B2" s="57"/>
      <c r="C2" s="58"/>
      <c r="D2" s="64" t="s">
        <v>53</v>
      </c>
      <c r="E2" s="64"/>
      <c r="F2" s="64" t="s">
        <v>45</v>
      </c>
      <c r="G2" s="64"/>
      <c r="H2" s="64" t="s">
        <v>52</v>
      </c>
      <c r="I2" s="64"/>
      <c r="J2" s="20"/>
    </row>
    <row r="3" spans="1:10" s="3" customFormat="1" ht="45.75" customHeight="1">
      <c r="A3" s="59"/>
      <c r="B3" s="60"/>
      <c r="C3" s="61"/>
      <c r="D3" s="2" t="s">
        <v>3</v>
      </c>
      <c r="E3" s="2" t="s">
        <v>1</v>
      </c>
      <c r="F3" s="2" t="s">
        <v>3</v>
      </c>
      <c r="G3" s="2" t="s">
        <v>1</v>
      </c>
      <c r="H3" s="2" t="s">
        <v>46</v>
      </c>
      <c r="I3" s="2" t="s">
        <v>50</v>
      </c>
      <c r="J3" s="20"/>
    </row>
    <row r="4" spans="1:10" s="20" customFormat="1" ht="45.75" customHeight="1">
      <c r="A4" s="66" t="s">
        <v>35</v>
      </c>
      <c r="B4" s="40" t="s">
        <v>36</v>
      </c>
      <c r="C4" s="40"/>
      <c r="D4" s="19">
        <v>133240</v>
      </c>
      <c r="E4" s="11">
        <f aca="true" t="shared" si="0" ref="E4:E14">ROUND(D4/$D$14*100,1)</f>
        <v>1.6</v>
      </c>
      <c r="F4" s="19">
        <v>154128</v>
      </c>
      <c r="G4" s="11">
        <v>1.8</v>
      </c>
      <c r="H4" s="19">
        <f>D4-F4</f>
        <v>-20888</v>
      </c>
      <c r="I4" s="11">
        <f>ROUND(H4/F4*100,1)</f>
        <v>-13.6</v>
      </c>
      <c r="J4" s="20" t="s">
        <v>102</v>
      </c>
    </row>
    <row r="5" spans="1:10" s="20" customFormat="1" ht="45.75" customHeight="1">
      <c r="A5" s="67"/>
      <c r="B5" s="40" t="s">
        <v>51</v>
      </c>
      <c r="C5" s="40"/>
      <c r="D5" s="19">
        <v>71543</v>
      </c>
      <c r="E5" s="11">
        <f t="shared" si="0"/>
        <v>0.9</v>
      </c>
      <c r="F5" s="19">
        <v>127981</v>
      </c>
      <c r="G5" s="11">
        <v>1.5</v>
      </c>
      <c r="H5" s="19">
        <f aca="true" t="shared" si="1" ref="H5:H14">D5-F5</f>
        <v>-56438</v>
      </c>
      <c r="I5" s="11">
        <f aca="true" t="shared" si="2" ref="I5:I14">ROUND(H5/F5*100,1)</f>
        <v>-44.1</v>
      </c>
      <c r="J5" s="20" t="s">
        <v>103</v>
      </c>
    </row>
    <row r="6" spans="1:10" s="20" customFormat="1" ht="45.75" customHeight="1">
      <c r="A6" s="67"/>
      <c r="B6" s="40" t="s">
        <v>37</v>
      </c>
      <c r="C6" s="40"/>
      <c r="D6" s="19">
        <v>7830814</v>
      </c>
      <c r="E6" s="11">
        <f t="shared" si="0"/>
        <v>96.5</v>
      </c>
      <c r="F6" s="19">
        <v>8261926</v>
      </c>
      <c r="G6" s="11">
        <v>95.8</v>
      </c>
      <c r="H6" s="19">
        <f t="shared" si="1"/>
        <v>-431112</v>
      </c>
      <c r="I6" s="11">
        <f t="shared" si="2"/>
        <v>-5.2</v>
      </c>
      <c r="J6" s="20" t="s">
        <v>104</v>
      </c>
    </row>
    <row r="7" spans="1:10" s="20" customFormat="1" ht="45.75" customHeight="1">
      <c r="A7" s="67"/>
      <c r="B7" s="40" t="s">
        <v>38</v>
      </c>
      <c r="C7" s="40"/>
      <c r="D7" s="19">
        <v>0</v>
      </c>
      <c r="E7" s="11">
        <f>ROUND(D7/$D$14*100,1)</f>
        <v>0</v>
      </c>
      <c r="F7" s="19">
        <v>1084</v>
      </c>
      <c r="G7" s="30">
        <v>0</v>
      </c>
      <c r="H7" s="19">
        <f t="shared" si="1"/>
        <v>-1084</v>
      </c>
      <c r="I7" s="11" t="s">
        <v>112</v>
      </c>
      <c r="J7" s="20" t="s">
        <v>105</v>
      </c>
    </row>
    <row r="8" spans="1:10" s="20" customFormat="1" ht="45.75" customHeight="1">
      <c r="A8" s="68"/>
      <c r="B8" s="40" t="s">
        <v>39</v>
      </c>
      <c r="C8" s="40"/>
      <c r="D8" s="19">
        <v>8035597</v>
      </c>
      <c r="E8" s="11">
        <f t="shared" si="0"/>
        <v>99</v>
      </c>
      <c r="F8" s="19">
        <v>8545119</v>
      </c>
      <c r="G8" s="11">
        <v>99</v>
      </c>
      <c r="H8" s="19">
        <f t="shared" si="1"/>
        <v>-509522</v>
      </c>
      <c r="I8" s="11">
        <f t="shared" si="2"/>
        <v>-6</v>
      </c>
      <c r="J8" s="20" t="s">
        <v>106</v>
      </c>
    </row>
    <row r="9" spans="1:10" s="20" customFormat="1" ht="45.75" customHeight="1">
      <c r="A9" s="65" t="s">
        <v>44</v>
      </c>
      <c r="B9" s="40" t="s">
        <v>36</v>
      </c>
      <c r="C9" s="40"/>
      <c r="D9" s="19">
        <v>78532</v>
      </c>
      <c r="E9" s="11">
        <f t="shared" si="0"/>
        <v>1</v>
      </c>
      <c r="F9" s="19">
        <v>82066</v>
      </c>
      <c r="G9" s="11">
        <v>1</v>
      </c>
      <c r="H9" s="19">
        <f t="shared" si="1"/>
        <v>-3534</v>
      </c>
      <c r="I9" s="11">
        <f t="shared" si="2"/>
        <v>-4.3</v>
      </c>
      <c r="J9" s="20" t="s">
        <v>107</v>
      </c>
    </row>
    <row r="10" spans="1:10" s="20" customFormat="1" ht="45.75" customHeight="1">
      <c r="A10" s="65"/>
      <c r="B10" s="40" t="s">
        <v>51</v>
      </c>
      <c r="C10" s="40"/>
      <c r="D10" s="19">
        <v>0</v>
      </c>
      <c r="E10" s="11">
        <f>ROUND(D10/$D$14*100,1)</f>
        <v>0</v>
      </c>
      <c r="F10" s="19">
        <v>0</v>
      </c>
      <c r="G10" s="11">
        <v>0</v>
      </c>
      <c r="H10" s="19">
        <f t="shared" si="1"/>
        <v>0</v>
      </c>
      <c r="I10" s="11">
        <v>0</v>
      </c>
      <c r="J10" s="20" t="s">
        <v>108</v>
      </c>
    </row>
    <row r="11" spans="1:10" s="20" customFormat="1" ht="45.75" customHeight="1">
      <c r="A11" s="65"/>
      <c r="B11" s="40" t="s">
        <v>39</v>
      </c>
      <c r="C11" s="40"/>
      <c r="D11" s="19">
        <v>78532</v>
      </c>
      <c r="E11" s="11">
        <f t="shared" si="0"/>
        <v>1</v>
      </c>
      <c r="F11" s="19">
        <v>82066</v>
      </c>
      <c r="G11" s="11">
        <v>1</v>
      </c>
      <c r="H11" s="19">
        <f t="shared" si="1"/>
        <v>-3534</v>
      </c>
      <c r="I11" s="11">
        <f t="shared" si="2"/>
        <v>-4.3</v>
      </c>
      <c r="J11" s="20" t="s">
        <v>109</v>
      </c>
    </row>
    <row r="12" spans="1:10" s="20" customFormat="1" ht="45.75" customHeight="1">
      <c r="A12" s="40" t="s">
        <v>0</v>
      </c>
      <c r="B12" s="40"/>
      <c r="C12" s="40"/>
      <c r="D12" s="21">
        <f>D8+D11</f>
        <v>8114129</v>
      </c>
      <c r="E12" s="11">
        <f t="shared" si="0"/>
        <v>100</v>
      </c>
      <c r="F12" s="21">
        <v>8627185</v>
      </c>
      <c r="G12" s="11">
        <v>100</v>
      </c>
      <c r="H12" s="19">
        <f t="shared" si="1"/>
        <v>-513056</v>
      </c>
      <c r="I12" s="11">
        <f t="shared" si="2"/>
        <v>-5.9</v>
      </c>
      <c r="J12" s="20" t="s">
        <v>69</v>
      </c>
    </row>
    <row r="13" spans="1:10" s="20" customFormat="1" ht="45.75" customHeight="1">
      <c r="A13" s="40" t="s">
        <v>40</v>
      </c>
      <c r="B13" s="40"/>
      <c r="C13" s="40"/>
      <c r="D13" s="19">
        <v>52</v>
      </c>
      <c r="E13" s="30">
        <f t="shared" si="0"/>
        <v>0</v>
      </c>
      <c r="F13" s="22">
        <v>52</v>
      </c>
      <c r="G13" s="30">
        <v>0</v>
      </c>
      <c r="H13" s="19">
        <f t="shared" si="1"/>
        <v>0</v>
      </c>
      <c r="I13" s="11">
        <f>ROUND(H13/F13*100,1)</f>
        <v>0</v>
      </c>
      <c r="J13" s="20" t="s">
        <v>110</v>
      </c>
    </row>
    <row r="14" spans="1:10" s="20" customFormat="1" ht="45.75" customHeight="1">
      <c r="A14" s="40" t="s">
        <v>27</v>
      </c>
      <c r="B14" s="40"/>
      <c r="C14" s="40"/>
      <c r="D14" s="21">
        <f>D12+D13</f>
        <v>8114181</v>
      </c>
      <c r="E14" s="11">
        <f t="shared" si="0"/>
        <v>100</v>
      </c>
      <c r="F14" s="21">
        <v>8627237</v>
      </c>
      <c r="G14" s="11">
        <v>100</v>
      </c>
      <c r="H14" s="19">
        <f t="shared" si="1"/>
        <v>-513056</v>
      </c>
      <c r="I14" s="11">
        <f t="shared" si="2"/>
        <v>-5.9</v>
      </c>
      <c r="J14" s="20" t="s">
        <v>69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/>
  <mergeCells count="17">
    <mergeCell ref="A2:C3"/>
    <mergeCell ref="D2:E2"/>
    <mergeCell ref="F2:G2"/>
    <mergeCell ref="H2:I2"/>
    <mergeCell ref="B8:C8"/>
    <mergeCell ref="B9:C9"/>
    <mergeCell ref="A4:A8"/>
    <mergeCell ref="B10:C10"/>
    <mergeCell ref="B6:C6"/>
    <mergeCell ref="B7:C7"/>
    <mergeCell ref="B4:C4"/>
    <mergeCell ref="B5:C5"/>
    <mergeCell ref="A14:C14"/>
    <mergeCell ref="B11:C11"/>
    <mergeCell ref="A9:A11"/>
    <mergeCell ref="A12:C12"/>
    <mergeCell ref="A13:C1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2014-02-14T05:47:12Z</cp:lastPrinted>
  <dcterms:created xsi:type="dcterms:W3CDTF">1997-01-08T22:48:59Z</dcterms:created>
  <dcterms:modified xsi:type="dcterms:W3CDTF">2014-02-14T07:18:15Z</dcterms:modified>
  <cp:category/>
  <cp:version/>
  <cp:contentType/>
  <cp:contentStatus/>
</cp:coreProperties>
</file>