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1"/>
  </bookViews>
  <sheets>
    <sheet name="３(3)ｱ 決算の状況" sheetId="1" r:id="rId1"/>
    <sheet name="３(3)ｲ 車馬券等売上金に対する割合等" sheetId="2" r:id="rId2"/>
  </sheets>
  <definedNames>
    <definedName name="_xlnm.Print_Area" localSheetId="0">'３(3)ｱ 決算の状況'!$A$1:$J$10</definedName>
    <definedName name="_xlnm.Print_Area" localSheetId="1">'３(3)ｲ 車馬券等売上金に対する割合等'!$A$1:$L$8</definedName>
  </definedNames>
  <calcPr fullCalcOnLoad="1"/>
</workbook>
</file>

<file path=xl/sharedStrings.xml><?xml version="1.0" encoding="utf-8"?>
<sst xmlns="http://schemas.openxmlformats.org/spreadsheetml/2006/main" count="83" uniqueCount="50">
  <si>
    <t>歳入総額</t>
  </si>
  <si>
    <t>歳出総額</t>
  </si>
  <si>
    <t>計</t>
  </si>
  <si>
    <t>繰出金</t>
  </si>
  <si>
    <t>区      分</t>
  </si>
  <si>
    <t>（単位　千円、％）</t>
  </si>
  <si>
    <t>　イ　車馬券等売上金に対する割合等の状況</t>
  </si>
  <si>
    <t>車馬券等　　　　売上金</t>
  </si>
  <si>
    <t>開催費</t>
  </si>
  <si>
    <t>差引Ａ－Ｂ</t>
  </si>
  <si>
    <t>車馬券等　　　　売上金</t>
  </si>
  <si>
    <t>　     ア　決算の状況</t>
  </si>
  <si>
    <t>繰 入 金</t>
  </si>
  <si>
    <t xml:space="preserve">繰 出 金 </t>
  </si>
  <si>
    <t>再 差 引</t>
  </si>
  <si>
    <t>団 体 数</t>
  </si>
  <si>
    <t>　     イ　車馬券等売上金に対する割合等の状況</t>
  </si>
  <si>
    <t>歳入歳出差引</t>
  </si>
  <si>
    <t>実質収支</t>
  </si>
  <si>
    <t>　（３） 　収益事業会計決算の状況（一部事務組合を含む）</t>
  </si>
  <si>
    <t>差　引
Ａ－Ｂ</t>
  </si>
  <si>
    <t>翌年度に繰り</t>
  </si>
  <si>
    <t xml:space="preserve">越すべき財源　　　　 </t>
  </si>
  <si>
    <t>A-B</t>
  </si>
  <si>
    <t>Ｃ-Ｄ</t>
  </si>
  <si>
    <t>Ａ</t>
  </si>
  <si>
    <t>Ｂ</t>
  </si>
  <si>
    <t>Ｃ</t>
  </si>
  <si>
    <t>　　　　　　　　 D</t>
  </si>
  <si>
    <t>Ｅ</t>
  </si>
  <si>
    <t>Ｆ</t>
  </si>
  <si>
    <t>Ｇ</t>
  </si>
  <si>
    <t>Ｅ－Ｆ＋Ｇ</t>
  </si>
  <si>
    <t>車馬券等の売上金に対する開催費及び繰出金の割合</t>
  </si>
  <si>
    <t>対前年度伸率</t>
  </si>
  <si>
    <t>平成23年度</t>
  </si>
  <si>
    <t>Ａ</t>
  </si>
  <si>
    <t>Ｂ</t>
  </si>
  <si>
    <t>Ｃ</t>
  </si>
  <si>
    <t>Ｄ</t>
  </si>
  <si>
    <t>Ｂ/Ａ</t>
  </si>
  <si>
    <t>Ｄ/Ａ</t>
  </si>
  <si>
    <t>自転車競走事業</t>
  </si>
  <si>
    <t>小型自動車競走事業</t>
  </si>
  <si>
    <t>モーターボート競走事業</t>
  </si>
  <si>
    <t>（単位　千円）</t>
  </si>
  <si>
    <t>平成24年度</t>
  </si>
  <si>
    <t>皆増</t>
  </si>
  <si>
    <t>車馬券等の売上金に対する開催費及び繰出金の割合</t>
  </si>
  <si>
    <r>
      <rPr>
        <sz val="12"/>
        <color indexed="8"/>
        <rFont val="ＭＳ Ｐゴシック"/>
        <family val="3"/>
      </rPr>
      <t>【前年度】</t>
    </r>
    <r>
      <rPr>
        <sz val="12"/>
        <rFont val="ＭＳ Ｐゴシック"/>
        <family val="3"/>
      </rPr>
      <t>（３）　収益事業会計決算状況（一部事務組合を含む）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</si>
</sst>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99" fontId="5" fillId="0" borderId="0" xfId="0" applyNumberFormat="1" applyFont="1" applyFill="1" applyAlignment="1">
      <alignment/>
    </xf>
    <xf numFmtId="199" fontId="4" fillId="0" borderId="10" xfId="0" applyNumberFormat="1" applyFont="1" applyFill="1" applyBorder="1" applyAlignment="1">
      <alignment horizontal="distributed"/>
    </xf>
    <xf numFmtId="199" fontId="4" fillId="0" borderId="11" xfId="0" applyNumberFormat="1" applyFont="1" applyFill="1" applyBorder="1" applyAlignment="1">
      <alignment horizontal="distributed"/>
    </xf>
    <xf numFmtId="199" fontId="4" fillId="0" borderId="12" xfId="0" applyNumberFormat="1" applyFont="1" applyFill="1" applyBorder="1" applyAlignment="1">
      <alignment horizontal="distributed"/>
    </xf>
    <xf numFmtId="199" fontId="4" fillId="0" borderId="13" xfId="0" applyNumberFormat="1" applyFont="1" applyFill="1" applyBorder="1" applyAlignment="1">
      <alignment horizontal="center"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 horizontal="right"/>
    </xf>
    <xf numFmtId="199" fontId="0" fillId="0" borderId="11" xfId="0" applyNumberFormat="1" applyFont="1" applyFill="1" applyBorder="1" applyAlignment="1">
      <alignment horizontal="right" vertical="center" wrapText="1"/>
    </xf>
    <xf numFmtId="199" fontId="0" fillId="0" borderId="10" xfId="0" applyNumberFormat="1" applyFont="1" applyFill="1" applyBorder="1" applyAlignment="1">
      <alignment/>
    </xf>
    <xf numFmtId="199" fontId="0" fillId="0" borderId="11" xfId="0" applyNumberFormat="1" applyFont="1" applyFill="1" applyBorder="1" applyAlignment="1">
      <alignment/>
    </xf>
    <xf numFmtId="199" fontId="0" fillId="0" borderId="12" xfId="0" applyNumberFormat="1" applyFont="1" applyFill="1" applyBorder="1" applyAlignment="1">
      <alignment/>
    </xf>
    <xf numFmtId="199" fontId="0" fillId="0" borderId="13" xfId="0" applyNumberFormat="1" applyFont="1" applyFill="1" applyBorder="1" applyAlignment="1">
      <alignment/>
    </xf>
    <xf numFmtId="199" fontId="6" fillId="0" borderId="0" xfId="0" applyNumberFormat="1" applyFont="1" applyFill="1" applyAlignment="1">
      <alignment/>
    </xf>
    <xf numFmtId="199" fontId="6" fillId="0" borderId="0" xfId="0" applyNumberFormat="1" applyFont="1" applyFill="1" applyAlignment="1">
      <alignment horizontal="right"/>
    </xf>
    <xf numFmtId="199" fontId="5" fillId="0" borderId="10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 vertical="center" shrinkToFit="1"/>
    </xf>
    <xf numFmtId="199" fontId="5" fillId="0" borderId="11" xfId="0" applyNumberFormat="1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shrinkToFit="1"/>
    </xf>
    <xf numFmtId="199" fontId="5" fillId="0" borderId="11" xfId="0" applyNumberFormat="1" applyFont="1" applyFill="1" applyBorder="1" applyAlignment="1">
      <alignment horizontal="right" vertical="center" wrapText="1"/>
    </xf>
    <xf numFmtId="199" fontId="5" fillId="0" borderId="10" xfId="0" applyNumberFormat="1" applyFont="1" applyFill="1" applyBorder="1" applyAlignment="1">
      <alignment horizontal="distributed" vertical="center"/>
    </xf>
    <xf numFmtId="199" fontId="5" fillId="0" borderId="10" xfId="0" applyNumberFormat="1" applyFont="1" applyFill="1" applyBorder="1" applyAlignment="1">
      <alignment vertical="center"/>
    </xf>
    <xf numFmtId="199" fontId="5" fillId="0" borderId="11" xfId="0" applyNumberFormat="1" applyFont="1" applyFill="1" applyBorder="1" applyAlignment="1">
      <alignment horizontal="distributed" vertical="center"/>
    </xf>
    <xf numFmtId="199" fontId="5" fillId="0" borderId="11" xfId="0" applyNumberFormat="1" applyFont="1" applyFill="1" applyBorder="1" applyAlignment="1">
      <alignment vertical="center"/>
    </xf>
    <xf numFmtId="199" fontId="5" fillId="0" borderId="12" xfId="0" applyNumberFormat="1" applyFont="1" applyFill="1" applyBorder="1" applyAlignment="1">
      <alignment horizontal="distributed" vertical="center"/>
    </xf>
    <xf numFmtId="199" fontId="5" fillId="0" borderId="12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center" vertical="center"/>
    </xf>
    <xf numFmtId="199" fontId="5" fillId="0" borderId="13" xfId="0" applyNumberFormat="1" applyFont="1" applyFill="1" applyBorder="1" applyAlignment="1">
      <alignment vertical="center"/>
    </xf>
    <xf numFmtId="199" fontId="0" fillId="0" borderId="13" xfId="0" applyNumberFormat="1" applyFont="1" applyFill="1" applyBorder="1" applyAlignment="1">
      <alignment horizontal="center" vertical="center" wrapText="1"/>
    </xf>
    <xf numFmtId="200" fontId="0" fillId="0" borderId="10" xfId="0" applyNumberFormat="1" applyFont="1" applyFill="1" applyBorder="1" applyAlignment="1">
      <alignment/>
    </xf>
    <xf numFmtId="200" fontId="0" fillId="0" borderId="11" xfId="0" applyNumberFormat="1" applyFont="1" applyFill="1" applyBorder="1" applyAlignment="1">
      <alignment/>
    </xf>
    <xf numFmtId="200" fontId="0" fillId="0" borderId="12" xfId="0" applyNumberFormat="1" applyFont="1" applyFill="1" applyBorder="1" applyAlignment="1">
      <alignment/>
    </xf>
    <xf numFmtId="200" fontId="0" fillId="0" borderId="13" xfId="0" applyNumberFormat="1" applyFont="1" applyFill="1" applyBorder="1" applyAlignment="1">
      <alignment/>
    </xf>
    <xf numFmtId="200" fontId="0" fillId="0" borderId="13" xfId="0" applyNumberFormat="1" applyFont="1" applyFill="1" applyBorder="1" applyAlignment="1">
      <alignment horizontal="right"/>
    </xf>
    <xf numFmtId="200" fontId="5" fillId="0" borderId="10" xfId="0" applyNumberFormat="1" applyFont="1" applyFill="1" applyBorder="1" applyAlignment="1">
      <alignment vertical="center"/>
    </xf>
    <xf numFmtId="200" fontId="5" fillId="0" borderId="11" xfId="0" applyNumberFormat="1" applyFont="1" applyFill="1" applyBorder="1" applyAlignment="1">
      <alignment vertical="center"/>
    </xf>
    <xf numFmtId="200" fontId="5" fillId="0" borderId="12" xfId="0" applyNumberFormat="1" applyFont="1" applyFill="1" applyBorder="1" applyAlignment="1">
      <alignment vertical="center"/>
    </xf>
    <xf numFmtId="200" fontId="5" fillId="0" borderId="13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/>
    </xf>
    <xf numFmtId="199" fontId="7" fillId="0" borderId="0" xfId="0" applyNumberFormat="1" applyFont="1" applyFill="1" applyBorder="1" applyAlignment="1">
      <alignment horizontal="center"/>
    </xf>
    <xf numFmtId="199" fontId="6" fillId="0" borderId="0" xfId="0" applyNumberFormat="1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wrapText="1"/>
    </xf>
    <xf numFmtId="19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9" fontId="0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Fill="1" applyBorder="1" applyAlignment="1">
      <alignment horizontal="center" vertical="center" wrapText="1"/>
    </xf>
    <xf numFmtId="199" fontId="7" fillId="0" borderId="17" xfId="0" applyNumberFormat="1" applyFont="1" applyFill="1" applyBorder="1" applyAlignment="1">
      <alignment horizontal="right"/>
    </xf>
    <xf numFmtId="199" fontId="0" fillId="0" borderId="14" xfId="0" applyNumberFormat="1" applyFont="1" applyFill="1" applyBorder="1" applyAlignment="1">
      <alignment horizontal="center" vertical="center" wrapText="1"/>
    </xf>
    <xf numFmtId="199" fontId="0" fillId="0" borderId="15" xfId="0" applyNumberFormat="1" applyFont="1" applyFill="1" applyBorder="1" applyAlignment="1">
      <alignment horizontal="center" vertical="center" wrapText="1"/>
    </xf>
    <xf numFmtId="199" fontId="0" fillId="0" borderId="16" xfId="0" applyNumberFormat="1" applyFont="1" applyFill="1" applyBorder="1" applyAlignment="1">
      <alignment horizontal="center" vertical="center" wrapText="1"/>
    </xf>
    <xf numFmtId="199" fontId="0" fillId="0" borderId="18" xfId="0" applyNumberFormat="1" applyFont="1" applyFill="1" applyBorder="1" applyAlignment="1">
      <alignment horizontal="center" vertical="center" wrapText="1"/>
    </xf>
    <xf numFmtId="199" fontId="0" fillId="0" borderId="19" xfId="0" applyNumberFormat="1" applyFont="1" applyFill="1" applyBorder="1" applyAlignment="1">
      <alignment horizontal="center" vertical="center" wrapText="1"/>
    </xf>
    <xf numFmtId="199" fontId="0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99" fontId="5" fillId="0" borderId="18" xfId="0" applyNumberFormat="1" applyFont="1" applyFill="1" applyBorder="1" applyAlignment="1">
      <alignment horizontal="center" vertical="center" wrapText="1"/>
    </xf>
    <xf numFmtId="199" fontId="5" fillId="0" borderId="1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99" fontId="0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"/>
  <sheetViews>
    <sheetView showGridLines="0" view="pageBreakPreview" zoomScale="75" zoomScaleSheetLayoutView="75" zoomScalePageLayoutView="0" workbookViewId="0" topLeftCell="A1">
      <selection activeCell="L5" sqref="L5"/>
    </sheetView>
  </sheetViews>
  <sheetFormatPr defaultColWidth="9.00390625" defaultRowHeight="13.5"/>
  <cols>
    <col min="1" max="1" width="23.75390625" style="6" customWidth="1"/>
    <col min="2" max="4" width="13.75390625" style="6" customWidth="1"/>
    <col min="5" max="5" width="14.375" style="6" customWidth="1"/>
    <col min="6" max="6" width="16.125" style="6" customWidth="1"/>
    <col min="7" max="10" width="13.75390625" style="6" customWidth="1"/>
    <col min="11" max="12" width="13.625" style="6" customWidth="1"/>
    <col min="13" max="14" width="13.00390625" style="6" bestFit="1" customWidth="1"/>
    <col min="15" max="15" width="9.25390625" style="6" bestFit="1" customWidth="1"/>
    <col min="16" max="16384" width="9.00390625" style="6" customWidth="1"/>
  </cols>
  <sheetData>
    <row r="1" s="13" customFormat="1" ht="20.25" customHeight="1">
      <c r="A1" s="13" t="s">
        <v>19</v>
      </c>
    </row>
    <row r="2" spans="1:10" s="13" customFormat="1" ht="20.25" customHeight="1">
      <c r="A2" s="13" t="s">
        <v>11</v>
      </c>
      <c r="G2" s="41"/>
      <c r="H2" s="41"/>
      <c r="J2" s="14" t="s">
        <v>45</v>
      </c>
    </row>
    <row r="3" spans="1:10" ht="30" customHeight="1">
      <c r="A3" s="42" t="s">
        <v>4</v>
      </c>
      <c r="B3" s="42" t="s">
        <v>15</v>
      </c>
      <c r="C3" s="42" t="s">
        <v>0</v>
      </c>
      <c r="D3" s="42" t="s">
        <v>1</v>
      </c>
      <c r="E3" s="16" t="s">
        <v>17</v>
      </c>
      <c r="F3" s="15" t="s">
        <v>21</v>
      </c>
      <c r="G3" s="16" t="s">
        <v>18</v>
      </c>
      <c r="H3" s="15" t="s">
        <v>12</v>
      </c>
      <c r="I3" s="15" t="s">
        <v>13</v>
      </c>
      <c r="J3" s="15" t="s">
        <v>14</v>
      </c>
    </row>
    <row r="4" spans="1:10" ht="30" customHeight="1">
      <c r="A4" s="43"/>
      <c r="B4" s="43"/>
      <c r="C4" s="45"/>
      <c r="D4" s="45"/>
      <c r="E4" s="17" t="s">
        <v>23</v>
      </c>
      <c r="F4" s="17" t="s">
        <v>22</v>
      </c>
      <c r="G4" s="18" t="s">
        <v>24</v>
      </c>
      <c r="H4" s="17"/>
      <c r="I4" s="17"/>
      <c r="J4" s="17"/>
    </row>
    <row r="5" spans="1:10" ht="30" customHeight="1">
      <c r="A5" s="44"/>
      <c r="B5" s="44"/>
      <c r="C5" s="19" t="s">
        <v>25</v>
      </c>
      <c r="D5" s="19" t="s">
        <v>26</v>
      </c>
      <c r="E5" s="19" t="s">
        <v>27</v>
      </c>
      <c r="F5" s="17" t="s">
        <v>28</v>
      </c>
      <c r="G5" s="19" t="s">
        <v>29</v>
      </c>
      <c r="H5" s="19" t="s">
        <v>30</v>
      </c>
      <c r="I5" s="19" t="s">
        <v>31</v>
      </c>
      <c r="J5" s="17" t="s">
        <v>32</v>
      </c>
    </row>
    <row r="6" spans="1:10" ht="76.5" customHeight="1">
      <c r="A6" s="20" t="s">
        <v>42</v>
      </c>
      <c r="B6" s="21">
        <v>1</v>
      </c>
      <c r="C6" s="21">
        <v>11076973</v>
      </c>
      <c r="D6" s="21">
        <v>10732323</v>
      </c>
      <c r="E6" s="21">
        <f>C6-D6</f>
        <v>344650</v>
      </c>
      <c r="F6" s="21">
        <v>0</v>
      </c>
      <c r="G6" s="21">
        <f>E6-F6</f>
        <v>344650</v>
      </c>
      <c r="H6" s="21">
        <v>24077</v>
      </c>
      <c r="I6" s="21">
        <v>0</v>
      </c>
      <c r="J6" s="21">
        <f>G6-H6+I6</f>
        <v>320573</v>
      </c>
    </row>
    <row r="7" spans="1:10" ht="76.5" customHeight="1">
      <c r="A7" s="22" t="s">
        <v>43</v>
      </c>
      <c r="B7" s="23">
        <v>1</v>
      </c>
      <c r="C7" s="23">
        <v>7252963</v>
      </c>
      <c r="D7" s="23">
        <v>7793578</v>
      </c>
      <c r="E7" s="23">
        <f>C7-D7</f>
        <v>-540615</v>
      </c>
      <c r="F7" s="23">
        <v>0</v>
      </c>
      <c r="G7" s="23">
        <f>E7-F7</f>
        <v>-540615</v>
      </c>
      <c r="H7" s="23">
        <v>89227</v>
      </c>
      <c r="I7" s="23">
        <v>0</v>
      </c>
      <c r="J7" s="23">
        <f>G7-H7+I7</f>
        <v>-629842</v>
      </c>
    </row>
    <row r="8" spans="1:10" ht="76.5" customHeight="1">
      <c r="A8" s="24" t="s">
        <v>44</v>
      </c>
      <c r="B8" s="25">
        <v>3</v>
      </c>
      <c r="C8" s="25">
        <v>52176039</v>
      </c>
      <c r="D8" s="25">
        <v>48890929</v>
      </c>
      <c r="E8" s="23">
        <f>C8-D8</f>
        <v>3285110</v>
      </c>
      <c r="F8" s="25">
        <v>42441</v>
      </c>
      <c r="G8" s="25">
        <f>E8-F8</f>
        <v>3242669</v>
      </c>
      <c r="H8" s="25">
        <v>0</v>
      </c>
      <c r="I8" s="25">
        <v>80000</v>
      </c>
      <c r="J8" s="25">
        <f>G8-H8+I8</f>
        <v>3322669</v>
      </c>
    </row>
    <row r="9" spans="1:10" ht="76.5" customHeight="1">
      <c r="A9" s="26" t="s">
        <v>2</v>
      </c>
      <c r="B9" s="27">
        <f>SUM(B6:B8)</f>
        <v>5</v>
      </c>
      <c r="C9" s="27">
        <f>SUM(C6:C8)</f>
        <v>70505975</v>
      </c>
      <c r="D9" s="27">
        <f>SUM(D6:D8)</f>
        <v>67416830</v>
      </c>
      <c r="E9" s="27">
        <f aca="true" t="shared" si="0" ref="E9:J9">SUM(E6:E8)</f>
        <v>3089145</v>
      </c>
      <c r="F9" s="27">
        <f t="shared" si="0"/>
        <v>42441</v>
      </c>
      <c r="G9" s="27">
        <f t="shared" si="0"/>
        <v>3046704</v>
      </c>
      <c r="H9" s="27">
        <f t="shared" si="0"/>
        <v>113304</v>
      </c>
      <c r="I9" s="27">
        <f t="shared" si="0"/>
        <v>80000</v>
      </c>
      <c r="J9" s="27">
        <f t="shared" si="0"/>
        <v>3013400</v>
      </c>
    </row>
    <row r="10" ht="19.5" customHeight="1"/>
    <row r="15" ht="13.5">
      <c r="F15" s="7"/>
    </row>
  </sheetData>
  <sheetProtection/>
  <mergeCells count="5">
    <mergeCell ref="G2:H2"/>
    <mergeCell ref="B3:B5"/>
    <mergeCell ref="A3:A5"/>
    <mergeCell ref="C3:C4"/>
    <mergeCell ref="D3:D4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showGridLines="0" tabSelected="1" view="pageBreakPreview" zoomScale="75" zoomScaleSheetLayoutView="75" zoomScalePageLayoutView="0" workbookViewId="0" topLeftCell="A1">
      <selection activeCell="E5" sqref="E5"/>
    </sheetView>
  </sheetViews>
  <sheetFormatPr defaultColWidth="9.00390625" defaultRowHeight="13.5"/>
  <cols>
    <col min="1" max="1" width="23.75390625" style="6" customWidth="1"/>
    <col min="2" max="3" width="12.50390625" style="6" customWidth="1"/>
    <col min="4" max="4" width="15.00390625" style="6" customWidth="1"/>
    <col min="5" max="12" width="12.50390625" style="6" customWidth="1"/>
    <col min="13" max="14" width="13.00390625" style="6" bestFit="1" customWidth="1"/>
    <col min="15" max="15" width="9.25390625" style="6" bestFit="1" customWidth="1"/>
    <col min="16" max="16384" width="9.00390625" style="6" customWidth="1"/>
  </cols>
  <sheetData>
    <row r="1" spans="1:12" s="39" customFormat="1" ht="37.5" customHeight="1">
      <c r="A1" s="39" t="s">
        <v>16</v>
      </c>
      <c r="G1" s="40"/>
      <c r="H1" s="40"/>
      <c r="K1" s="52" t="s">
        <v>5</v>
      </c>
      <c r="L1" s="52"/>
    </row>
    <row r="2" spans="1:12" s="1" customFormat="1" ht="30" customHeight="1">
      <c r="A2" s="42" t="s">
        <v>4</v>
      </c>
      <c r="B2" s="42" t="s">
        <v>7</v>
      </c>
      <c r="C2" s="42" t="s">
        <v>8</v>
      </c>
      <c r="D2" s="61" t="s">
        <v>20</v>
      </c>
      <c r="E2" s="42" t="s">
        <v>3</v>
      </c>
      <c r="F2" s="47" t="s">
        <v>33</v>
      </c>
      <c r="G2" s="48"/>
      <c r="H2" s="48"/>
      <c r="I2" s="49"/>
      <c r="J2" s="69" t="s">
        <v>34</v>
      </c>
      <c r="K2" s="70"/>
      <c r="L2" s="71"/>
    </row>
    <row r="3" spans="1:12" s="1" customFormat="1" ht="30" customHeight="1">
      <c r="A3" s="59"/>
      <c r="B3" s="43"/>
      <c r="C3" s="43"/>
      <c r="D3" s="62"/>
      <c r="E3" s="43"/>
      <c r="F3" s="63" t="s">
        <v>46</v>
      </c>
      <c r="G3" s="64"/>
      <c r="H3" s="65" t="s">
        <v>35</v>
      </c>
      <c r="I3" s="66"/>
      <c r="J3" s="43" t="s">
        <v>10</v>
      </c>
      <c r="K3" s="43" t="s">
        <v>8</v>
      </c>
      <c r="L3" s="43" t="s">
        <v>3</v>
      </c>
    </row>
    <row r="4" spans="1:12" s="1" customFormat="1" ht="30" customHeight="1">
      <c r="A4" s="60"/>
      <c r="B4" s="19" t="s">
        <v>36</v>
      </c>
      <c r="C4" s="19" t="s">
        <v>37</v>
      </c>
      <c r="D4" s="19" t="s">
        <v>38</v>
      </c>
      <c r="E4" s="19" t="s">
        <v>39</v>
      </c>
      <c r="F4" s="38" t="s">
        <v>40</v>
      </c>
      <c r="G4" s="38" t="s">
        <v>41</v>
      </c>
      <c r="H4" s="38" t="s">
        <v>40</v>
      </c>
      <c r="I4" s="38" t="s">
        <v>41</v>
      </c>
      <c r="J4" s="44"/>
      <c r="K4" s="44"/>
      <c r="L4" s="44"/>
    </row>
    <row r="5" spans="1:12" s="1" customFormat="1" ht="76.5" customHeight="1">
      <c r="A5" s="20" t="s">
        <v>42</v>
      </c>
      <c r="B5" s="21">
        <v>10507826</v>
      </c>
      <c r="C5" s="21">
        <v>10437195</v>
      </c>
      <c r="D5" s="21">
        <f>B5-C5</f>
        <v>70631</v>
      </c>
      <c r="E5" s="21">
        <v>0</v>
      </c>
      <c r="F5" s="34">
        <f>ROUND(C5/B5*100,1)</f>
        <v>99.3</v>
      </c>
      <c r="G5" s="34">
        <f>ROUND(E5/B5*100,1)</f>
        <v>0</v>
      </c>
      <c r="H5" s="34">
        <v>100.8</v>
      </c>
      <c r="I5" s="35">
        <v>0</v>
      </c>
      <c r="J5" s="34">
        <f>((B5-B17)/B17)*100</f>
        <v>10.754540979753338</v>
      </c>
      <c r="K5" s="34">
        <f aca="true" t="shared" si="0" ref="J5:K8">((C5-C17)/C17)*100</f>
        <v>9.187341032970153</v>
      </c>
      <c r="L5" s="21">
        <v>0</v>
      </c>
    </row>
    <row r="6" spans="1:12" s="1" customFormat="1" ht="76.5" customHeight="1">
      <c r="A6" s="22" t="s">
        <v>43</v>
      </c>
      <c r="B6" s="23">
        <v>6820186</v>
      </c>
      <c r="C6" s="23">
        <v>6788242</v>
      </c>
      <c r="D6" s="23">
        <f>B6-C6</f>
        <v>31944</v>
      </c>
      <c r="E6" s="23">
        <v>0</v>
      </c>
      <c r="F6" s="35">
        <f>ROUND(C6/B6*100,1)</f>
        <v>99.5</v>
      </c>
      <c r="G6" s="35">
        <f>ROUND(E6/B6*100,1)</f>
        <v>0</v>
      </c>
      <c r="H6" s="35">
        <v>100.6</v>
      </c>
      <c r="I6" s="35">
        <v>0</v>
      </c>
      <c r="J6" s="35">
        <f t="shared" si="0"/>
        <v>-8.391683911036512</v>
      </c>
      <c r="K6" s="35">
        <f t="shared" si="0"/>
        <v>-9.399010391648456</v>
      </c>
      <c r="L6" s="23">
        <v>0</v>
      </c>
    </row>
    <row r="7" spans="1:12" s="1" customFormat="1" ht="76.5" customHeight="1">
      <c r="A7" s="24" t="s">
        <v>44</v>
      </c>
      <c r="B7" s="25">
        <v>46066178</v>
      </c>
      <c r="C7" s="25">
        <v>47287806</v>
      </c>
      <c r="D7" s="25">
        <f>B7-C7</f>
        <v>-1221628</v>
      </c>
      <c r="E7" s="25">
        <v>80000</v>
      </c>
      <c r="F7" s="36">
        <f>ROUND(C7/B7*100,1)</f>
        <v>102.7</v>
      </c>
      <c r="G7" s="35">
        <f>ROUND(E7/B7*100,1)</f>
        <v>0.2</v>
      </c>
      <c r="H7" s="36">
        <v>102.3</v>
      </c>
      <c r="I7" s="36">
        <v>0.1</v>
      </c>
      <c r="J7" s="36">
        <f t="shared" si="0"/>
        <v>-9.258495302235549</v>
      </c>
      <c r="K7" s="36">
        <f>((C7-C19)/C19)*100</f>
        <v>-8.931348865177844</v>
      </c>
      <c r="L7" s="36">
        <f>((E7-E19)/E19)*100</f>
        <v>100</v>
      </c>
    </row>
    <row r="8" spans="1:12" s="1" customFormat="1" ht="76.5" customHeight="1">
      <c r="A8" s="26" t="s">
        <v>2</v>
      </c>
      <c r="B8" s="27">
        <f>SUM(B5:B7)</f>
        <v>63394190</v>
      </c>
      <c r="C8" s="27">
        <f>SUM(C5:C7)</f>
        <v>64513243</v>
      </c>
      <c r="D8" s="27">
        <f>SUM(D5:D7)</f>
        <v>-1119053</v>
      </c>
      <c r="E8" s="27">
        <f>SUM(E5:E7)</f>
        <v>80000</v>
      </c>
      <c r="F8" s="37">
        <f>ROUND(C8/B8*100,1)</f>
        <v>101.8</v>
      </c>
      <c r="G8" s="37">
        <f>ROUND(E8/B8*100,1)</f>
        <v>0.1</v>
      </c>
      <c r="H8" s="37">
        <v>101.9</v>
      </c>
      <c r="I8" s="37">
        <v>0.1</v>
      </c>
      <c r="J8" s="37">
        <f t="shared" si="0"/>
        <v>-6.358491100870557</v>
      </c>
      <c r="K8" s="37">
        <f t="shared" si="0"/>
        <v>-6.471216945467545</v>
      </c>
      <c r="L8" s="37">
        <f>((E8-E20)/E20)*100</f>
        <v>100</v>
      </c>
    </row>
    <row r="11" ht="22.5" customHeight="1"/>
    <row r="12" ht="22.5" customHeight="1">
      <c r="A12" s="1" t="s">
        <v>49</v>
      </c>
    </row>
    <row r="13" spans="1:11" ht="22.5" customHeight="1">
      <c r="A13" s="1" t="s">
        <v>6</v>
      </c>
      <c r="G13" s="46"/>
      <c r="H13" s="46"/>
      <c r="K13" s="6" t="s">
        <v>5</v>
      </c>
    </row>
    <row r="14" spans="1:12" ht="22.5" customHeight="1">
      <c r="A14" s="50" t="s">
        <v>4</v>
      </c>
      <c r="B14" s="50" t="s">
        <v>7</v>
      </c>
      <c r="C14" s="50" t="s">
        <v>8</v>
      </c>
      <c r="D14" s="50" t="s">
        <v>9</v>
      </c>
      <c r="E14" s="50" t="s">
        <v>3</v>
      </c>
      <c r="F14" s="56" t="s">
        <v>48</v>
      </c>
      <c r="G14" s="72"/>
      <c r="H14" s="72"/>
      <c r="I14" s="57"/>
      <c r="J14" s="53" t="s">
        <v>34</v>
      </c>
      <c r="K14" s="54"/>
      <c r="L14" s="55"/>
    </row>
    <row r="15" spans="1:12" ht="22.5" customHeight="1">
      <c r="A15" s="67"/>
      <c r="B15" s="51"/>
      <c r="C15" s="51"/>
      <c r="D15" s="51"/>
      <c r="E15" s="51"/>
      <c r="F15" s="56" t="s">
        <v>46</v>
      </c>
      <c r="G15" s="57"/>
      <c r="H15" s="56" t="s">
        <v>35</v>
      </c>
      <c r="I15" s="57"/>
      <c r="J15" s="51" t="s">
        <v>10</v>
      </c>
      <c r="K15" s="51" t="s">
        <v>8</v>
      </c>
      <c r="L15" s="51" t="s">
        <v>3</v>
      </c>
    </row>
    <row r="16" spans="1:12" ht="22.5" customHeight="1">
      <c r="A16" s="68"/>
      <c r="B16" s="8" t="s">
        <v>36</v>
      </c>
      <c r="C16" s="8" t="s">
        <v>37</v>
      </c>
      <c r="D16" s="8" t="s">
        <v>38</v>
      </c>
      <c r="E16" s="8" t="s">
        <v>39</v>
      </c>
      <c r="F16" s="28" t="s">
        <v>40</v>
      </c>
      <c r="G16" s="28" t="s">
        <v>41</v>
      </c>
      <c r="H16" s="28" t="s">
        <v>40</v>
      </c>
      <c r="I16" s="28" t="s">
        <v>41</v>
      </c>
      <c r="J16" s="58"/>
      <c r="K16" s="58"/>
      <c r="L16" s="58"/>
    </row>
    <row r="17" spans="1:12" ht="22.5" customHeight="1">
      <c r="A17" s="2" t="s">
        <v>42</v>
      </c>
      <c r="B17" s="9">
        <v>9487490</v>
      </c>
      <c r="C17" s="9">
        <v>9558979</v>
      </c>
      <c r="D17" s="9">
        <v>-71489</v>
      </c>
      <c r="E17" s="9">
        <v>0</v>
      </c>
      <c r="F17" s="29">
        <v>100.8</v>
      </c>
      <c r="G17" s="29">
        <v>0</v>
      </c>
      <c r="H17" s="29">
        <v>99</v>
      </c>
      <c r="I17" s="30">
        <v>0</v>
      </c>
      <c r="J17" s="29">
        <v>-24.194061170722986</v>
      </c>
      <c r="K17" s="29">
        <v>-22.840074300998474</v>
      </c>
      <c r="L17" s="9">
        <v>0</v>
      </c>
    </row>
    <row r="18" spans="1:12" ht="22.5" customHeight="1">
      <c r="A18" s="3" t="s">
        <v>43</v>
      </c>
      <c r="B18" s="10">
        <v>7444942</v>
      </c>
      <c r="C18" s="10">
        <v>7492459</v>
      </c>
      <c r="D18" s="10">
        <v>-47517</v>
      </c>
      <c r="E18" s="10">
        <v>0</v>
      </c>
      <c r="F18" s="30">
        <v>100.6</v>
      </c>
      <c r="G18" s="30">
        <v>0</v>
      </c>
      <c r="H18" s="30">
        <v>99.2</v>
      </c>
      <c r="I18" s="30">
        <v>0</v>
      </c>
      <c r="J18" s="30">
        <v>-17.451544677135452</v>
      </c>
      <c r="K18" s="30">
        <v>-16.23004869473012</v>
      </c>
      <c r="L18" s="10">
        <v>0</v>
      </c>
    </row>
    <row r="19" spans="1:12" ht="22.5" customHeight="1">
      <c r="A19" s="4" t="s">
        <v>44</v>
      </c>
      <c r="B19" s="11">
        <v>50766381</v>
      </c>
      <c r="C19" s="11">
        <v>51925449</v>
      </c>
      <c r="D19" s="11">
        <v>-1159068</v>
      </c>
      <c r="E19" s="11">
        <v>40000</v>
      </c>
      <c r="F19" s="31">
        <v>102.3</v>
      </c>
      <c r="G19" s="30">
        <v>0.1</v>
      </c>
      <c r="H19" s="31">
        <v>124.6</v>
      </c>
      <c r="I19" s="31">
        <v>0</v>
      </c>
      <c r="J19" s="31">
        <v>38.01586085748024</v>
      </c>
      <c r="K19" s="31">
        <v>13.292381446138943</v>
      </c>
      <c r="L19" s="11" t="s">
        <v>47</v>
      </c>
    </row>
    <row r="20" spans="1:12" ht="22.5" customHeight="1">
      <c r="A20" s="5" t="s">
        <v>2</v>
      </c>
      <c r="B20" s="12">
        <v>67698813</v>
      </c>
      <c r="C20" s="12">
        <v>68976887</v>
      </c>
      <c r="D20" s="12">
        <v>-1278074</v>
      </c>
      <c r="E20" s="12">
        <v>40000</v>
      </c>
      <c r="F20" s="32">
        <v>101.9</v>
      </c>
      <c r="G20" s="32">
        <v>0.1</v>
      </c>
      <c r="H20" s="32">
        <v>115.2</v>
      </c>
      <c r="I20" s="32">
        <v>0</v>
      </c>
      <c r="J20" s="33">
        <v>16.086862068573488</v>
      </c>
      <c r="K20" s="33">
        <v>2.6965171579783274</v>
      </c>
      <c r="L20" s="12" t="s">
        <v>47</v>
      </c>
    </row>
    <row r="21" ht="22.5" customHeight="1"/>
  </sheetData>
  <sheetProtection/>
  <mergeCells count="26">
    <mergeCell ref="H3:I3"/>
    <mergeCell ref="A14:A16"/>
    <mergeCell ref="J2:L2"/>
    <mergeCell ref="J3:J4"/>
    <mergeCell ref="K3:K4"/>
    <mergeCell ref="L3:L4"/>
    <mergeCell ref="K15:K16"/>
    <mergeCell ref="L15:L16"/>
    <mergeCell ref="E14:E15"/>
    <mergeCell ref="F14:I14"/>
    <mergeCell ref="A2:A4"/>
    <mergeCell ref="B2:B3"/>
    <mergeCell ref="C2:C3"/>
    <mergeCell ref="D2:D3"/>
    <mergeCell ref="E2:E3"/>
    <mergeCell ref="F3:G3"/>
    <mergeCell ref="G13:H13"/>
    <mergeCell ref="F2:I2"/>
    <mergeCell ref="B14:B15"/>
    <mergeCell ref="C14:C15"/>
    <mergeCell ref="D14:D15"/>
    <mergeCell ref="K1:L1"/>
    <mergeCell ref="J14:L14"/>
    <mergeCell ref="F15:G15"/>
    <mergeCell ref="H15:I15"/>
    <mergeCell ref="J15:J1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2015-03-12T00:50:42Z</cp:lastPrinted>
  <dcterms:created xsi:type="dcterms:W3CDTF">1997-01-08T22:48:59Z</dcterms:created>
  <dcterms:modified xsi:type="dcterms:W3CDTF">2015-03-18T05:20:29Z</dcterms:modified>
  <cp:category/>
  <cp:version/>
  <cp:contentType/>
  <cp:contentStatus/>
</cp:coreProperties>
</file>