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5" windowWidth="10200" windowHeight="7650" tabRatio="723" firstSheet="1" activeTab="1"/>
  </bookViews>
  <sheets>
    <sheet name="ア (ｱ)" sheetId="1" r:id="rId1"/>
    <sheet name="ア (ｲ)" sheetId="2" r:id="rId2"/>
    <sheet name="イ" sheetId="3" r:id="rId3"/>
    <sheet name="ウ" sheetId="4" r:id="rId4"/>
    <sheet name="エ" sheetId="5" r:id="rId5"/>
    <sheet name="オ" sheetId="6" r:id="rId6"/>
    <sheet name="カ (ｱ)" sheetId="7" r:id="rId7"/>
    <sheet name="カ (ｲ)" sheetId="8" r:id="rId8"/>
    <sheet name="カ (ｳ)" sheetId="9" r:id="rId9"/>
    <sheet name="キ" sheetId="10" r:id="rId10"/>
    <sheet name="ク" sheetId="11" r:id="rId11"/>
    <sheet name="ケ" sheetId="12" r:id="rId12"/>
    <sheet name="コ" sheetId="13" r:id="rId13"/>
    <sheet name="サ" sheetId="14" r:id="rId14"/>
    <sheet name="シ" sheetId="15" r:id="rId15"/>
    <sheet name="ス (ｱ)" sheetId="16" r:id="rId16"/>
    <sheet name="ス (ｲ)" sheetId="17" r:id="rId17"/>
    <sheet name="ス (ｳ)" sheetId="18" r:id="rId18"/>
    <sheet name="ス (ｴ)" sheetId="19" r:id="rId19"/>
    <sheet name="ス (ｵ)" sheetId="20" r:id="rId20"/>
    <sheet name="ス (ｶ)" sheetId="21" r:id="rId21"/>
    <sheet name="セ (ｱ)" sheetId="22" r:id="rId22"/>
    <sheet name="セ (ｲ)" sheetId="23" r:id="rId23"/>
    <sheet name="ソ (ｱ)" sheetId="24" r:id="rId24"/>
    <sheet name="タ (ｱ)" sheetId="25" r:id="rId25"/>
    <sheet name="タ (ｲ)" sheetId="26" r:id="rId26"/>
    <sheet name="チ (ｱ)" sheetId="27" r:id="rId27"/>
    <sheet name="チ (ｲ)" sheetId="28" r:id="rId28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26" hidden="1">1</definedName>
    <definedName name="_Regression_Int" localSheetId="27" hidden="1">1</definedName>
    <definedName name="_xlnm.Print_Area" localSheetId="0">'ア (ｱ)'!$A$1:$AB$66</definedName>
    <definedName name="_xlnm.Print_Area" localSheetId="1">'ア (ｲ)'!$A$1:$O$66</definedName>
    <definedName name="_xlnm.Print_Area" localSheetId="2">'イ'!$A$1:$H$21</definedName>
    <definedName name="_xlnm.Print_Area" localSheetId="4">'エ'!$A$1:$K$15</definedName>
    <definedName name="_xlnm.Print_Area" localSheetId="8">'カ (ｳ)'!$A$1:$Q$53</definedName>
    <definedName name="_xlnm.Print_Area" localSheetId="9">'キ'!$A$1:$K$15</definedName>
    <definedName name="_xlnm.Print_Area" localSheetId="11">'ケ'!$A$1:$M$41</definedName>
    <definedName name="_xlnm.Print_Area" localSheetId="12">'コ'!$A$1:$S$28</definedName>
    <definedName name="_xlnm.Print_Area" localSheetId="13">'サ'!$A$1:$E$16</definedName>
    <definedName name="_xlnm.Print_Area" localSheetId="14">'シ'!$A$1:$F$15</definedName>
    <definedName name="_xlnm.Print_Area" localSheetId="15">'ス (ｱ)'!$A$1:$I$19</definedName>
    <definedName name="_xlnm.Print_Area" localSheetId="16">'ス (ｲ)'!$A$1:$F$14</definedName>
    <definedName name="_xlnm.Print_Area" localSheetId="17">'ス (ｳ)'!$A$1:$H$32</definedName>
    <definedName name="_xlnm.Print_Area" localSheetId="18">'ス (ｴ)'!$A$1:$I$22</definedName>
    <definedName name="_xlnm.Print_Area" localSheetId="19">'ス (ｵ)'!$A$1:$I$15</definedName>
    <definedName name="_xlnm.Print_Area" localSheetId="20">'ス (ｶ)'!$A$1:$J$22</definedName>
    <definedName name="_xlnm.Print_Area" localSheetId="21">'セ (ｱ)'!$A$1:$G$18</definedName>
    <definedName name="_xlnm.Print_Area" localSheetId="22">'セ (ｲ)'!$A$1:$I$15</definedName>
    <definedName name="_xlnm.Print_Area" localSheetId="23">'ソ (ｱ)'!$A$1:$L$17</definedName>
    <definedName name="_xlnm.Print_Area" localSheetId="24">'タ (ｱ)'!$A$1:$L$18</definedName>
    <definedName name="_xlnm.Print_Area" localSheetId="25">'タ (ｲ)'!$A$1:$L$14</definedName>
    <definedName name="_xlnm.Print_Area" localSheetId="26">'チ (ｱ)'!$A$1:$M$31</definedName>
    <definedName name="_xlnm.Print_Area" localSheetId="27">'チ (ｲ)'!$A$1:$I$49</definedName>
    <definedName name="Print_Area_MI" localSheetId="0">'ア (ｱ)'!$A$1:$AB$41</definedName>
    <definedName name="Print_Area_MI" localSheetId="1">'ア (ｲ)'!$A$1:$AD$3</definedName>
    <definedName name="Print_Area_MI" localSheetId="4">'エ'!$A$4:$G$16</definedName>
    <definedName name="Print_Area_MI" localSheetId="5">'オ'!$A$4:$G$16</definedName>
    <definedName name="Print_Area_MI" localSheetId="6">'カ (ｱ)'!$A$4:$G$17</definedName>
    <definedName name="Print_Area_MI" localSheetId="7">'カ (ｲ)'!$A$4:$G$17</definedName>
    <definedName name="Print_Area_MI" localSheetId="8">'カ (ｳ)'!$A$5:$Q$51</definedName>
    <definedName name="Print_Area_MI" localSheetId="9">'キ'!#REF!</definedName>
    <definedName name="Print_Area_MI" localSheetId="10">'ク'!#REF!</definedName>
    <definedName name="Print_Area_MI" localSheetId="11">'ケ'!$A$4:$M$41</definedName>
    <definedName name="Print_Area_MI" localSheetId="12">'コ'!#REF!</definedName>
    <definedName name="Print_Area_MI" localSheetId="13">'サ'!#REF!</definedName>
    <definedName name="Print_Area_MI" localSheetId="14">'シ'!#REF!</definedName>
    <definedName name="Print_Area_MI" localSheetId="15">'ス (ｱ)'!$A$4:$J$17</definedName>
    <definedName name="Print_Area_MI" localSheetId="16">'ス (ｲ)'!$A$4:$J$4</definedName>
    <definedName name="Print_Area_MI" localSheetId="17">'ス (ｳ)'!$A$4:$J$4</definedName>
    <definedName name="Print_Area_MI" localSheetId="18">'ス (ｴ)'!$A$5:$L$19</definedName>
    <definedName name="Print_Area_MI" localSheetId="19">'ス (ｵ)'!$A$5:$K$6</definedName>
    <definedName name="Print_Area_MI" localSheetId="20">'ス (ｶ)'!#REF!</definedName>
    <definedName name="Print_Area_MI" localSheetId="21">'セ (ｱ)'!$A$4:$I$17</definedName>
    <definedName name="Print_Area_MI" localSheetId="22">'セ (ｲ)'!$A$4:$I$4</definedName>
    <definedName name="Print_Area_MI" localSheetId="23">'ソ (ｱ)'!#REF!</definedName>
    <definedName name="Print_Area_MI" localSheetId="24">'タ (ｱ)'!#REF!</definedName>
    <definedName name="Print_Area_MI" localSheetId="25">'タ (ｲ)'!#REF!</definedName>
    <definedName name="Print_Area_MI" localSheetId="26">'チ (ｱ)'!$A$5:$H$12</definedName>
    <definedName name="Print_Area_MI" localSheetId="27">'チ (ｲ)'!$A$5:$I$5</definedName>
    <definedName name="_xlnm.Print_Titles" localSheetId="0">'ア (ｱ)'!$A:$B</definedName>
    <definedName name="_xlnm.Print_Titles" localSheetId="1">'ア (ｲ)'!$A:$B</definedName>
    <definedName name="_xlnm.Print_Titles" localSheetId="8">'カ (ｳ)'!$6:$7</definedName>
    <definedName name="_xlnm.Print_Titles" localSheetId="12">'コ'!$A:$A</definedName>
  </definedNames>
  <calcPr fullCalcOnLoad="1"/>
</workbook>
</file>

<file path=xl/sharedStrings.xml><?xml version="1.0" encoding="utf-8"?>
<sst xmlns="http://schemas.openxmlformats.org/spreadsheetml/2006/main" count="1167" uniqueCount="459">
  <si>
    <t xml:space="preserve">  (1) 法適用公営企業会計の状況</t>
  </si>
  <si>
    <t>年 度</t>
  </si>
  <si>
    <t xml:space="preserve"> 総 　収 　益</t>
  </si>
  <si>
    <t xml:space="preserve"> 総　 費 　用</t>
  </si>
  <si>
    <t>事業数</t>
  </si>
  <si>
    <t>Ｃ＋Ｇ</t>
  </si>
  <si>
    <t>他会計繰入金</t>
  </si>
  <si>
    <t>職員給与費</t>
  </si>
  <si>
    <t>(△)Ｃ－Ｄ</t>
  </si>
  <si>
    <t>Ａ－Ｂ</t>
  </si>
  <si>
    <t>Ａ</t>
  </si>
  <si>
    <t>Ｂ</t>
  </si>
  <si>
    <t>Ｇ</t>
  </si>
  <si>
    <t>Ｈ</t>
  </si>
  <si>
    <t>Ｉ</t>
  </si>
  <si>
    <t>３　公　営　事　業　会　計　の　状　況</t>
  </si>
  <si>
    <t>増減率</t>
  </si>
  <si>
    <t>公共下水</t>
  </si>
  <si>
    <t>特環下水</t>
  </si>
  <si>
    <t>特排下水</t>
  </si>
  <si>
    <t>下水道　計</t>
  </si>
  <si>
    <t>農集下水</t>
  </si>
  <si>
    <t>純      計</t>
  </si>
  <si>
    <t>国庫(県)補助金</t>
  </si>
  <si>
    <t>企業債償還金</t>
  </si>
  <si>
    <t>特排下水</t>
  </si>
  <si>
    <t>構成比</t>
  </si>
  <si>
    <t>上 水 道</t>
  </si>
  <si>
    <t>簡易水道</t>
  </si>
  <si>
    <t>工業用水道</t>
  </si>
  <si>
    <t>交　　通</t>
  </si>
  <si>
    <t>ガ　　ス</t>
  </si>
  <si>
    <t>病　　院</t>
  </si>
  <si>
    <t>介護サービス</t>
  </si>
  <si>
    <t>計</t>
  </si>
  <si>
    <t>公共下水道</t>
  </si>
  <si>
    <t>農業集落排水</t>
  </si>
  <si>
    <t>　</t>
  </si>
  <si>
    <t>　　　　　　</t>
  </si>
  <si>
    <t>　　　　　</t>
  </si>
  <si>
    <t>対前年度</t>
  </si>
  <si>
    <t>増 加 率</t>
  </si>
  <si>
    <t xml:space="preserve"> </t>
  </si>
  <si>
    <t>下水道</t>
  </si>
  <si>
    <t>-</t>
  </si>
  <si>
    <t>増減率</t>
  </si>
  <si>
    <t>　　　繰入率は収益的収入（総収入）、資本的収入に対する繰入金の割合</t>
  </si>
  <si>
    <t>元</t>
  </si>
  <si>
    <t>介護サービス</t>
  </si>
  <si>
    <t>事業数</t>
  </si>
  <si>
    <t>改定あり</t>
  </si>
  <si>
    <t>（注）事業数については建設中の事業を含まない。</t>
  </si>
  <si>
    <t>上    水 　 道</t>
  </si>
  <si>
    <t>簡  易  水  道</t>
  </si>
  <si>
    <t>工 業 用 水 道</t>
  </si>
  <si>
    <t>交  　　　　通</t>
  </si>
  <si>
    <t>ガ  　　　　ス</t>
  </si>
  <si>
    <t>病  　　　　院</t>
  </si>
  <si>
    <t>下    水 　 道</t>
  </si>
  <si>
    <t>の事業　　</t>
  </si>
  <si>
    <t>（注）他に用水供給事業数が２団体</t>
  </si>
  <si>
    <t>簡易水道(法適)</t>
  </si>
  <si>
    <t>簡易水道(非適)</t>
  </si>
  <si>
    <t>上 　 水  　道</t>
  </si>
  <si>
    <r>
      <t>（注）〔　〕は上水道と同一会計</t>
    </r>
    <r>
      <rPr>
        <sz val="12"/>
        <rFont val="Helv"/>
        <family val="2"/>
      </rPr>
      <t xml:space="preserve"> </t>
    </r>
  </si>
  <si>
    <t>普 及 率</t>
  </si>
  <si>
    <t>給 水 量</t>
  </si>
  <si>
    <t>上　　水　　道</t>
  </si>
  <si>
    <t>　           1,400円未満</t>
  </si>
  <si>
    <t xml:space="preserve"> 1,400円以上 1,600円 〃</t>
  </si>
  <si>
    <t xml:space="preserve"> 1,600円 〃  1,800円 〃</t>
  </si>
  <si>
    <t xml:space="preserve"> 1,800円 〃  2,000円 〃</t>
  </si>
  <si>
    <t xml:space="preserve"> 2,000円 〃  2,200円 〃</t>
  </si>
  <si>
    <t xml:space="preserve"> 2,200円 〃  2,400円 〃</t>
  </si>
  <si>
    <t xml:space="preserve"> 2,400円 〃  2,600円 〃</t>
  </si>
  <si>
    <t xml:space="preserve"> 2,600円 〃  2,800円 〃</t>
  </si>
  <si>
    <t xml:space="preserve"> 2,800円 〃  3,000円 〃</t>
  </si>
  <si>
    <t xml:space="preserve"> 3,000円 〃  3,200円 〃</t>
  </si>
  <si>
    <t xml:space="preserve"> 3,200円 〃  3,400円 〃</t>
  </si>
  <si>
    <t xml:space="preserve"> 3,400円 〃  </t>
  </si>
  <si>
    <t>乗</t>
  </si>
  <si>
    <t>合</t>
  </si>
  <si>
    <t>貸</t>
  </si>
  <si>
    <t>切</t>
  </si>
  <si>
    <t>患者１人</t>
  </si>
  <si>
    <t>当 た り</t>
  </si>
  <si>
    <t>診療収入</t>
  </si>
  <si>
    <t>使用料単価</t>
  </si>
  <si>
    <t>維持管理費</t>
  </si>
  <si>
    <t>漁業下水</t>
  </si>
  <si>
    <t>漁集下水</t>
  </si>
  <si>
    <t>漁業集落排水</t>
  </si>
  <si>
    <t>（注）（　）数値は特別利益の他会計繰入金で内数</t>
  </si>
  <si>
    <t>　　　収益的収入＝他会計負担金＋他会計補助金＋他会計繰入金</t>
  </si>
  <si>
    <t>市</t>
  </si>
  <si>
    <t>町</t>
  </si>
  <si>
    <t>千円</t>
  </si>
  <si>
    <t>％</t>
  </si>
  <si>
    <t>(a)</t>
  </si>
  <si>
    <t>　年間輸送人員　 千人</t>
  </si>
  <si>
    <t>　１日輸送人員　　 人</t>
  </si>
  <si>
    <t>　年間走行キロ　 千km</t>
  </si>
  <si>
    <t>　１日走行キロ　 　km</t>
  </si>
  <si>
    <t>　年間輸送人員　 千人</t>
  </si>
  <si>
    <t>一　　　　般</t>
  </si>
  <si>
    <t>療　　　　養</t>
  </si>
  <si>
    <t>結　　　　核</t>
  </si>
  <si>
    <t>精　　　　神</t>
  </si>
  <si>
    <t>　伝　染（感染）</t>
  </si>
  <si>
    <t>（注）入院患者、外来患者（１日平均）は各病院の１日平均の計</t>
  </si>
  <si>
    <t xml:space="preserve"> 入院患者（１日平均）      人</t>
  </si>
  <si>
    <t xml:space="preserve"> 外来患者（１日平均）      人</t>
  </si>
  <si>
    <t xml:space="preserve"> 入院外来患者（１日平均）  人</t>
  </si>
  <si>
    <t>皆減</t>
  </si>
  <si>
    <t xml:space="preserve"> 入　院　　円</t>
  </si>
  <si>
    <t xml:space="preserve"> 外　来　　円</t>
  </si>
  <si>
    <t xml:space="preserve"> 計(平均)　円</t>
  </si>
  <si>
    <t xml:space="preserve"> 年延入院患者　    　 人</t>
  </si>
  <si>
    <t xml:space="preserve"> 年延外来患者　    　 人</t>
  </si>
  <si>
    <t xml:space="preserve"> 年延入院外来患者　　 人</t>
  </si>
  <si>
    <t xml:space="preserve"> 外来入院比率　　　　 ％</t>
  </si>
  <si>
    <t>汚　水　処　理　原　価</t>
  </si>
  <si>
    <t>（公共下水道事業）</t>
  </si>
  <si>
    <t>（特定環境保全公共下水道事業）</t>
  </si>
  <si>
    <t>（農業集落排水事業）</t>
  </si>
  <si>
    <t>（漁業集落排水事業）</t>
  </si>
  <si>
    <t>（特定地域生活排水処理事業）</t>
  </si>
  <si>
    <t>（特定環境保全公共下水道事業）</t>
  </si>
  <si>
    <t>皆増</t>
  </si>
  <si>
    <t>　（単位　千円、％）</t>
  </si>
  <si>
    <t>（単位　千円、％）</t>
  </si>
  <si>
    <t>（単位　事業、％）</t>
  </si>
  <si>
    <t>（単位　人、％）</t>
  </si>
  <si>
    <t xml:space="preserve">   （単位　千円、％）</t>
  </si>
  <si>
    <t xml:space="preserve">   （単位　千円、％）</t>
  </si>
  <si>
    <t>（単位　千円、％）</t>
  </si>
  <si>
    <t xml:space="preserve">   （単位　千円、％）</t>
  </si>
  <si>
    <t>（単位　％）</t>
  </si>
  <si>
    <t>（単位　千円、％）</t>
  </si>
  <si>
    <t>（単位　床、％）</t>
  </si>
  <si>
    <t>皆減</t>
  </si>
  <si>
    <t>（●→）</t>
  </si>
  <si>
    <t>（←●）</t>
  </si>
  <si>
    <t>今年度収入</t>
  </si>
  <si>
    <t>前年度同意等債で</t>
  </si>
  <si>
    <t>　   (ｲ) 資　本　的　収　支</t>
  </si>
  <si>
    <t>　  ア　決算収支の状況</t>
  </si>
  <si>
    <t>　   (ｱ) 収　益　的　収　支</t>
  </si>
  <si>
    <t xml:space="preserve">    イ　事業数の推移</t>
  </si>
  <si>
    <t xml:space="preserve">    ウ　職員数の推移</t>
  </si>
  <si>
    <t xml:space="preserve">    エ　決算規模の推移（総費用（税込み）－減価償却費＋資本的支出）</t>
  </si>
  <si>
    <t xml:space="preserve">    オ　建設投資の推移（資本的支出のうち建設改良費）</t>
  </si>
  <si>
    <t xml:space="preserve">    カ　企業債の状況</t>
  </si>
  <si>
    <t xml:space="preserve">  　 (ｱ) 企業債の発行額</t>
  </si>
  <si>
    <t xml:space="preserve">  　 (ｲ) 企業債の現在高</t>
  </si>
  <si>
    <t xml:space="preserve">  　 (ｳ) 企業債の借入先別現在高</t>
  </si>
  <si>
    <t xml:space="preserve">    キ　累積欠損金の推移</t>
  </si>
  <si>
    <t xml:space="preserve">    ク　不良債務の推移</t>
  </si>
  <si>
    <t xml:space="preserve">    ケ　他会計繰入金の状況</t>
  </si>
  <si>
    <t>　　　資本的収入＝他会計出資金＋他会計負担金＋他会計借入金＋他会計補助金</t>
  </si>
  <si>
    <t xml:space="preserve">皆増 </t>
  </si>
  <si>
    <t xml:space="preserve">    コ　経常収支比率の推移</t>
  </si>
  <si>
    <t xml:space="preserve">   （単位　％）</t>
  </si>
  <si>
    <t xml:space="preserve">    サ　料金改定の状況</t>
  </si>
  <si>
    <t xml:space="preserve">    シ　料金収入に対する職員給与費の割合</t>
  </si>
  <si>
    <t xml:space="preserve">    ス　水道事業資料</t>
  </si>
  <si>
    <t xml:space="preserve">  　 (ｱ) 給水人口段階区分別事業数（上水道末端給水事業）</t>
  </si>
  <si>
    <t xml:space="preserve">  　 (ｲ) 経営主体別事業数</t>
  </si>
  <si>
    <t xml:space="preserve">  　 (ｳ) 給水人口、給水量及び普及率等の推移（末端給水事業）</t>
  </si>
  <si>
    <r>
      <t xml:space="preserve">  　 (ｴ) １ｍ</t>
    </r>
    <r>
      <rPr>
        <vertAlign val="superscript"/>
        <sz val="14"/>
        <rFont val="ＭＳ ゴシック"/>
        <family val="3"/>
      </rPr>
      <t>3</t>
    </r>
    <r>
      <rPr>
        <sz val="14"/>
        <rFont val="ＭＳ ゴシック"/>
        <family val="3"/>
      </rPr>
      <t>当たりの供給単価及び給水原価（上水道末端給水事業）</t>
    </r>
  </si>
  <si>
    <r>
      <t>資本費</t>
    </r>
    <r>
      <rPr>
        <vertAlign val="superscript"/>
        <sz val="10"/>
        <rFont val="ＭＳ ゴシック"/>
        <family val="3"/>
      </rPr>
      <t>※</t>
    </r>
  </si>
  <si>
    <t>(c)</t>
  </si>
  <si>
    <t>(d)</t>
  </si>
  <si>
    <t>　　　  資本費＝（減価償却費＋企業債利息＋受水費のうち資本費相当額）／年間総有収水量</t>
  </si>
  <si>
    <t>　　※　22年度～25年度</t>
  </si>
  <si>
    <t>　　　  資本費＝（減価償却費－長期前受金戻入＋企業債利息＋受水費のうち資本費相当額）／年間総有収水量</t>
  </si>
  <si>
    <t>　　　　26年度</t>
  </si>
  <si>
    <r>
      <t xml:space="preserve">  　 (ｵ) 元利償還額の状況</t>
    </r>
    <r>
      <rPr>
        <sz val="14"/>
        <rFont val="ＭＳ ゴシック"/>
        <family val="3"/>
      </rPr>
      <t>（上水道事業）</t>
    </r>
  </si>
  <si>
    <r>
      <t xml:space="preserve">     (ｶ) 家庭用20ｍ</t>
    </r>
    <r>
      <rPr>
        <vertAlign val="superscript"/>
        <sz val="14"/>
        <rFont val="ＭＳ ゴシック"/>
        <family val="3"/>
      </rPr>
      <t>3</t>
    </r>
    <r>
      <rPr>
        <sz val="14"/>
        <rFont val="ＭＳ ゴシック"/>
        <family val="3"/>
      </rPr>
      <t>当たり料金（上水道末端給水事業）</t>
    </r>
  </si>
  <si>
    <t xml:space="preserve">    セ　工業用水道事業資料</t>
  </si>
  <si>
    <r>
      <t xml:space="preserve">  　 (ｱ) １ｍ</t>
    </r>
    <r>
      <rPr>
        <vertAlign val="superscript"/>
        <sz val="14"/>
        <rFont val="ＭＳ ゴシック"/>
        <family val="3"/>
      </rPr>
      <t>3</t>
    </r>
    <r>
      <rPr>
        <sz val="14"/>
        <rFont val="ＭＳ ゴシック"/>
        <family val="3"/>
      </rPr>
      <t>当たりの供給単価及び給水原価</t>
    </r>
  </si>
  <si>
    <t xml:space="preserve">  　 (ｲ) 元利償還額の状況</t>
  </si>
  <si>
    <t xml:space="preserve">    ソ　交通事業資料</t>
  </si>
  <si>
    <t xml:space="preserve">    タ　病院事業資料</t>
  </si>
  <si>
    <t xml:space="preserve">  　 (ｱ) 病床数及び患者数の推移</t>
  </si>
  <si>
    <t xml:space="preserve">  　 (ｲ) 外来入院比率及び１人当たり診療収入</t>
  </si>
  <si>
    <t xml:space="preserve">    チ　下水道事業資料</t>
  </si>
  <si>
    <r>
      <t>　　 (ｱ) １ｍ</t>
    </r>
    <r>
      <rPr>
        <vertAlign val="superscript"/>
        <sz val="14"/>
        <rFont val="ＭＳ ゴシック"/>
        <family val="3"/>
      </rPr>
      <t>3</t>
    </r>
    <r>
      <rPr>
        <sz val="14"/>
        <rFont val="ＭＳ ゴシック"/>
        <family val="3"/>
      </rPr>
      <t>当たりの使用料単価及び汚水処理原価</t>
    </r>
  </si>
  <si>
    <t>　　 (ｲ) 元利償還額の状況</t>
  </si>
  <si>
    <t>皆減</t>
  </si>
  <si>
    <t>Ｄ＋Ｈ</t>
  </si>
  <si>
    <t>Ｃ</t>
  </si>
  <si>
    <t>うち</t>
  </si>
  <si>
    <t>Ｄ</t>
  </si>
  <si>
    <t>減価償却費</t>
  </si>
  <si>
    <t>Ｃ－Ｄ</t>
  </si>
  <si>
    <t>Ｅ</t>
  </si>
  <si>
    <t>Ｆ</t>
  </si>
  <si>
    <t>純　損　益</t>
  </si>
  <si>
    <t>累積欠損金</t>
  </si>
  <si>
    <t>資本的収入</t>
  </si>
  <si>
    <t>Ａ</t>
  </si>
  <si>
    <t>企  業  債</t>
  </si>
  <si>
    <t>翌年度繰越</t>
  </si>
  <si>
    <t>財源充当額</t>
  </si>
  <si>
    <t>Ｂ</t>
  </si>
  <si>
    <t>Ｂ</t>
  </si>
  <si>
    <t>Ａ－Ｂ－Ｃ</t>
  </si>
  <si>
    <t>資本的支出</t>
  </si>
  <si>
    <t>建設改良費</t>
  </si>
  <si>
    <t>不  足  額</t>
  </si>
  <si>
    <t>（△）</t>
  </si>
  <si>
    <t>Ｇ</t>
  </si>
  <si>
    <t>Ｆ－Ｇ</t>
  </si>
  <si>
    <t>22</t>
  </si>
  <si>
    <t>23</t>
  </si>
  <si>
    <t>24</t>
  </si>
  <si>
    <t>事業名</t>
  </si>
  <si>
    <t>年度</t>
  </si>
  <si>
    <t>25</t>
  </si>
  <si>
    <t>26</t>
  </si>
  <si>
    <t>増　減</t>
  </si>
  <si>
    <t>Ｂ　の</t>
  </si>
  <si>
    <t>構成比</t>
  </si>
  <si>
    <t>対前年度</t>
  </si>
  <si>
    <t>増 加 率</t>
  </si>
  <si>
    <t>事業名</t>
  </si>
  <si>
    <t>事業名</t>
  </si>
  <si>
    <t>事業名</t>
  </si>
  <si>
    <t>計</t>
  </si>
  <si>
    <t>１　運用部</t>
  </si>
  <si>
    <t>２　簡　保</t>
  </si>
  <si>
    <t>３　機　構</t>
  </si>
  <si>
    <t>６　共　済</t>
  </si>
  <si>
    <t>７　その他</t>
  </si>
  <si>
    <t>４　市中銀行</t>
  </si>
  <si>
    <t>５　市銀以外</t>
  </si>
  <si>
    <t>１</t>
  </si>
  <si>
    <t>２</t>
  </si>
  <si>
    <t>３</t>
  </si>
  <si>
    <t>４</t>
  </si>
  <si>
    <t>５</t>
  </si>
  <si>
    <t>６</t>
  </si>
  <si>
    <t>７</t>
  </si>
  <si>
    <t>収益的</t>
  </si>
  <si>
    <t>収　入</t>
  </si>
  <si>
    <t>資本的</t>
  </si>
  <si>
    <t>収　入</t>
  </si>
  <si>
    <t>増減額</t>
  </si>
  <si>
    <t>増減率</t>
  </si>
  <si>
    <t>資本的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</si>
  <si>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</si>
  <si>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</si>
  <si>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</si>
  <si>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</si>
  <si>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</si>
  <si>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</si>
  <si>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</si>
  <si>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</si>
  <si>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</si>
  <si>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</si>
  <si>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</si>
  <si>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</si>
  <si>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</si>
  <si>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</si>
  <si>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</si>
  <si>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8</t>
  </si>
  <si>
    <t>9</t>
  </si>
  <si>
    <t>事業名</t>
  </si>
  <si>
    <t>給水人口</t>
  </si>
  <si>
    <t>15万人以上</t>
  </si>
  <si>
    <t>10万人以上</t>
  </si>
  <si>
    <t>15万人未満</t>
  </si>
  <si>
    <t>の事業　　</t>
  </si>
  <si>
    <t>５万人以上</t>
  </si>
  <si>
    <t>10万人未満</t>
  </si>
  <si>
    <t>３万人以上</t>
  </si>
  <si>
    <t>５万人未満</t>
  </si>
  <si>
    <t>の事業　　</t>
  </si>
  <si>
    <t>1.5万人以上</t>
  </si>
  <si>
    <t>３万人未満</t>
  </si>
  <si>
    <t>計</t>
  </si>
  <si>
    <t>企業団</t>
  </si>
  <si>
    <t>人　　口</t>
  </si>
  <si>
    <t>１人１日</t>
  </si>
  <si>
    <t>使用水量</t>
  </si>
  <si>
    <t>供給単価</t>
  </si>
  <si>
    <t>給与費</t>
  </si>
  <si>
    <t>その他</t>
  </si>
  <si>
    <t>料金収入</t>
  </si>
  <si>
    <t>(b)</t>
  </si>
  <si>
    <t>(a)</t>
  </si>
  <si>
    <t>(c)</t>
  </si>
  <si>
    <t>事業名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</si>
  <si>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</si>
  <si>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</si>
  <si>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</si>
  <si>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</si>
  <si>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</si>
  <si>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</si>
  <si>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</si>
  <si>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</si>
  <si>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</si>
  <si>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</si>
  <si>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</si>
  <si>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</si>
  <si>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上　水</t>
  </si>
  <si>
    <t>簡　水</t>
  </si>
  <si>
    <t>交　通</t>
  </si>
  <si>
    <t>工　水</t>
  </si>
  <si>
    <t>ガ　ス</t>
  </si>
  <si>
    <t>病　院</t>
  </si>
  <si>
    <t>介　護</t>
  </si>
  <si>
    <t>合　計</t>
  </si>
  <si>
    <t>増　減</t>
  </si>
  <si>
    <t>増　減</t>
  </si>
  <si>
    <t>資本費</t>
  </si>
  <si>
    <t>給与費</t>
  </si>
  <si>
    <t>その他</t>
  </si>
  <si>
    <t>計 (d)</t>
  </si>
  <si>
    <t>(d)</t>
  </si>
  <si>
    <t>計 (d)</t>
  </si>
  <si>
    <t>(b)</t>
  </si>
  <si>
    <t>項　目</t>
  </si>
  <si>
    <t>年　度</t>
  </si>
  <si>
    <t>年　度</t>
  </si>
  <si>
    <t>区　分</t>
  </si>
  <si>
    <t>年　度</t>
  </si>
  <si>
    <t>項　目</t>
  </si>
  <si>
    <t>年　度</t>
  </si>
  <si>
    <t>年　度</t>
  </si>
  <si>
    <t>項　目</t>
  </si>
  <si>
    <t>項　目</t>
  </si>
  <si>
    <t>22</t>
  </si>
  <si>
    <t>23</t>
  </si>
  <si>
    <t>24</t>
  </si>
  <si>
    <t>25</t>
  </si>
  <si>
    <t>26</t>
  </si>
  <si>
    <t>対　前　年　度　増　加　率</t>
  </si>
  <si>
    <t>対　前　年　度　増　加　率</t>
  </si>
  <si>
    <t>対　前　年　度　増　加　率</t>
  </si>
  <si>
    <t>年　度</t>
  </si>
  <si>
    <t>資本費</t>
  </si>
  <si>
    <t>項　目</t>
  </si>
  <si>
    <t>年　度</t>
  </si>
  <si>
    <t>(a)</t>
  </si>
  <si>
    <t>(b)</t>
  </si>
  <si>
    <t>(c)</t>
  </si>
  <si>
    <t>(d)</t>
  </si>
  <si>
    <t>皆減</t>
  </si>
  <si>
    <t>事　業　名</t>
  </si>
  <si>
    <t>合　計
（下水を
除く）</t>
  </si>
  <si>
    <t>比　　率</t>
  </si>
  <si>
    <t>累積欠損金</t>
  </si>
  <si>
    <t>事　業　数</t>
  </si>
  <si>
    <t>経常損失を</t>
  </si>
  <si>
    <t>生じた事業数</t>
  </si>
  <si>
    <t>累積欠損金を</t>
  </si>
  <si>
    <t>有する事業数</t>
  </si>
  <si>
    <t>不良債務を</t>
  </si>
  <si>
    <t>有する事業数</t>
  </si>
  <si>
    <t>水　道　　計</t>
  </si>
  <si>
    <t>経　常　収　益</t>
  </si>
  <si>
    <t>営　業　収　益</t>
  </si>
  <si>
    <t>料　金　収　入</t>
  </si>
  <si>
    <t>経　常　費　用</t>
  </si>
  <si>
    <t>営　業　費　用</t>
  </si>
  <si>
    <t>支　払　利　息</t>
  </si>
  <si>
    <t>経　常　利　益</t>
  </si>
  <si>
    <t>経　常　損　失</t>
  </si>
  <si>
    <t>特　別　利　益</t>
  </si>
  <si>
    <t>他　会　計</t>
  </si>
  <si>
    <t>繰　入　金</t>
  </si>
  <si>
    <t>特　別　損　失</t>
  </si>
  <si>
    <t>不　良　債　務</t>
  </si>
  <si>
    <t>経　常　収　支</t>
  </si>
  <si>
    <t>不　良　債　務</t>
  </si>
  <si>
    <t>年　度</t>
  </si>
  <si>
    <t>補てん財源</t>
  </si>
  <si>
    <t>補てん財源</t>
  </si>
  <si>
    <t>不　足　額</t>
  </si>
  <si>
    <t>Ａ</t>
  </si>
  <si>
    <t>Ｂ－Ａ</t>
  </si>
  <si>
    <t>特定環境保全
公共下水道</t>
  </si>
  <si>
    <t>特定地域
生活排水処理</t>
  </si>
  <si>
    <t>借　　　　　　入　　　　　　先</t>
  </si>
  <si>
    <t>構　　　　　　成　　　　　　比</t>
  </si>
  <si>
    <t>区　分</t>
  </si>
  <si>
    <t>年　度</t>
  </si>
  <si>
    <t>介　　護
サービス</t>
  </si>
  <si>
    <t>Ｃ－Ｆ＝Ｇ</t>
  </si>
  <si>
    <t>Ｇ／Ｆ</t>
  </si>
  <si>
    <t>（注）（　）数値は施設数</t>
  </si>
  <si>
    <t>（注）運用部＝財政融資＋郵便貯金　　簡保＝簡易生命保険　　機構＝地方公共団体金融機構　　市銀以外＝市中銀行以外の金融機関　　共済＝共済組合</t>
  </si>
  <si>
    <t>26年度</t>
  </si>
  <si>
    <t>25年度</t>
  </si>
  <si>
    <t>26年度繰入率</t>
  </si>
  <si>
    <t>25年度繰入率</t>
  </si>
  <si>
    <t>26年度</t>
  </si>
  <si>
    <t>25年度</t>
  </si>
  <si>
    <t>1.5万人未満</t>
  </si>
  <si>
    <t xml:space="preserve">の事業　　 </t>
  </si>
  <si>
    <t>経営主体</t>
  </si>
  <si>
    <t>区　分</t>
  </si>
  <si>
    <t>項　目</t>
  </si>
  <si>
    <t>（単位　事業）</t>
  </si>
  <si>
    <t xml:space="preserve"> 事業名</t>
  </si>
  <si>
    <t>(人)</t>
  </si>
  <si>
    <t>(人)</t>
  </si>
  <si>
    <t>(％)</t>
  </si>
  <si>
    <r>
      <t>(千ｍ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</si>
  <si>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（ℓ)</t>
  </si>
  <si>
    <t>　　　給水人口：現在給水人口</t>
  </si>
  <si>
    <t>　　　給水量＝有収水量</t>
  </si>
  <si>
    <t>　　　23年度は閏年</t>
  </si>
  <si>
    <t>１人当たり</t>
  </si>
  <si>
    <t>年間使用量</t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</si>
  <si>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</si>
  <si>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 xml:space="preserve"> （注）上段：金額（円）　　下段：構成比（％）</t>
  </si>
  <si>
    <t>企　業　債　償　還　額</t>
  </si>
  <si>
    <t>元　金 (b)</t>
  </si>
  <si>
    <t>利　息 (c)</t>
  </si>
  <si>
    <t>段階区分</t>
  </si>
  <si>
    <t>料　金</t>
  </si>
  <si>
    <t>15万人以上</t>
  </si>
  <si>
    <t>10万人以上</t>
  </si>
  <si>
    <t>15万人未満</t>
  </si>
  <si>
    <t>の事業　　</t>
  </si>
  <si>
    <t>５万人以上</t>
  </si>
  <si>
    <t>10万人未満</t>
  </si>
  <si>
    <t>の事業　　</t>
  </si>
  <si>
    <t>３万人以上</t>
  </si>
  <si>
    <t>５万人未満</t>
  </si>
  <si>
    <t>1.5万人以上</t>
  </si>
  <si>
    <t>３万人未満</t>
  </si>
  <si>
    <t>（注）口径別料金体系の場合は13mmの料金</t>
  </si>
  <si>
    <t>給　　　水　　　原　　　価</t>
  </si>
  <si>
    <t>項　目</t>
  </si>
  <si>
    <t>(a)</t>
  </si>
  <si>
    <t>元　金 (b)</t>
  </si>
  <si>
    <t>計 (d)</t>
  </si>
  <si>
    <t>企　業　債　償　還　額</t>
  </si>
  <si>
    <t>項　目</t>
  </si>
  <si>
    <t>　年度末在籍車両数 両</t>
  </si>
  <si>
    <t>病　　　院　　　数</t>
  </si>
  <si>
    <t>病　床　数</t>
  </si>
  <si>
    <t>対　前　年　度　増　加　率 (％)</t>
  </si>
  <si>
    <t>項　目</t>
  </si>
  <si>
    <t>年　度</t>
  </si>
  <si>
    <t>項　目</t>
  </si>
  <si>
    <t>年　度</t>
  </si>
  <si>
    <t>項　目</t>
  </si>
  <si>
    <t>年　度</t>
  </si>
  <si>
    <t>（注）上段：金額(円)　　下段：構成比(％)</t>
  </si>
  <si>
    <t>（注）上段：金額（円）　　下段：構成比（％）</t>
  </si>
  <si>
    <t>（注）人口：３月31日現在　住民基本台帳人口使用（外国人登録法により登録された人口を含む）</t>
  </si>
  <si>
    <t>企　業　債　償　還　額</t>
  </si>
  <si>
    <t>元　金 (b)</t>
  </si>
  <si>
    <t xml:space="preserve">  　 (ｱ) 輸送人員及び走行キロの推移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</si>
</sst>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#,##0;&quot;△ &quot;#,##0"/>
    <numFmt numFmtId="179" formatCode="#,##0.0;[Red]\-#,##0.0"/>
    <numFmt numFmtId="180" formatCode="0;&quot;△ &quot;0"/>
    <numFmt numFmtId="181" formatCode="0.0;&quot;△ &quot;0.0"/>
    <numFmt numFmtId="182" formatCode="_(* #,##0_);_(* &quot;△&quot;#,##0\ ;_(* &quot;-&quot;_);_(@_)"/>
    <numFmt numFmtId="183" formatCode="_(* #,##0.0_);_(* &quot;△&quot;#,##0.0\ ;_(* &quot;-&quot;_);_(@_)"/>
    <numFmt numFmtId="184" formatCode="_ * #,##0.0_ ;_ * \-#,##0.0_ ;_ * &quot;-&quot;?_ ;_ @_ "/>
    <numFmt numFmtId="185" formatCode="0.0_);[Red]\(0.0\)"/>
    <numFmt numFmtId="186" formatCode="0_);[Red]\(0\)"/>
    <numFmt numFmtId="187" formatCode="_(* #,##0.00_);_(* &quot;△&quot;#,##0.00\ ;_(* &quot;-&quot;_);_(@_)"/>
    <numFmt numFmtId="188" formatCode="_(* #,##0.000_);_(* &quot;△&quot;#,##0.000\ ;_(* &quot;-&quot;_);_(@_)"/>
    <numFmt numFmtId="189" formatCode="_(* #,##0.0000_);_(* &quot;△&quot;#,##0.0000\ ;_(* &quot;-&quot;_);_(@_)"/>
    <numFmt numFmtId="190" formatCode="_(* #,##0.00000_);_(* &quot;△&quot;#,##0.00000\ ;_(* &quot;-&quot;_);_(@_)"/>
    <numFmt numFmtId="191" formatCode="_(* #,##0.000000_);_(* &quot;△&quot;#,##0.000000\ ;_(* &quot;-&quot;_);_(@_)"/>
    <numFmt numFmtId="192" formatCode="[&lt;=999]000;[&lt;=9999]000\-00;000\-0000"/>
    <numFmt numFmtId="193" formatCode="#,##0.0;\-#,##0.0"/>
    <numFmt numFmtId="194" formatCode="#,##0.000;\-#,##0.000"/>
    <numFmt numFmtId="195" formatCode="#,##0.0000;\-#,##0.0000"/>
    <numFmt numFmtId="196" formatCode="#,##0.00000;\-#,##0.000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;&quot;△ &quot;#,##0.00"/>
    <numFmt numFmtId="208" formatCode="\(#,##0\)"/>
    <numFmt numFmtId="209" formatCode="\(#,##0.0\)"/>
    <numFmt numFmtId="210" formatCode="\(0\)"/>
    <numFmt numFmtId="211" formatCode="\(#,##0\);[Red]\(&quot;△&quot;#,##0\)"/>
    <numFmt numFmtId="212" formatCode="\(&quot;△&quot;#,##0\)"/>
    <numFmt numFmtId="213" formatCode="\(##,#0\)\,\(&quot;△&quot;#,##0\)"/>
    <numFmt numFmtId="214" formatCode="0.0%"/>
    <numFmt numFmtId="215" formatCode="&quot;〔&quot;#,##0&quot;〕&quot;"/>
    <numFmt numFmtId="216" formatCode="#,##0.0%;[Red]&quot;△&quot;#,##0.0%"/>
    <numFmt numFmtId="217" formatCode="#,##0;[Red]&quot;△&quot;#,##0"/>
    <numFmt numFmtId="218" formatCode="#,##0_ "/>
    <numFmt numFmtId="219" formatCode="#,##0.0_ "/>
    <numFmt numFmtId="220" formatCode="\(#,##0.0\);[Red]\(&quot;△&quot;#,##0\)"/>
    <numFmt numFmtId="221" formatCode="\(#,##0.0\);[Red]\(&quot;△&quot;#,##0.0\)"/>
    <numFmt numFmtId="222" formatCode="\(#,##0.0\)\(&quot;△&quot;###0.0\)"/>
    <numFmt numFmtId="223" formatCode="\(#,##0.0\);[Black]\(&quot;△&quot;#,##0.0\)"/>
    <numFmt numFmtId="224" formatCode="\(#,##0\);[Black]\(&quot;△&quot;#,##0\)"/>
    <numFmt numFmtId="225" formatCode="\(#,##0\);[Black]\(&quot;△&quot;#,##0.0\)"/>
    <numFmt numFmtId="226" formatCode="#,##0;&quot;△&quot;#,##0"/>
    <numFmt numFmtId="227" formatCode="_(* #,##0_);_(* \(#,##0\);_(* &quot;-&quot;_);_(@_)"/>
    <numFmt numFmtId="228" formatCode="[$-411]gee\.mm\.dd"/>
    <numFmt numFmtId="229" formatCode="_ * #,##0.0_ ;_ * \-#,##0.0_ ;_ * &quot;-&quot;??_ ;_ @_ "/>
    <numFmt numFmtId="230" formatCode="_ * #,##0_ ;_ * \-#,##0_ ;_ * &quot;-&quot;??_ ;_ @_ "/>
    <numFmt numFmtId="231" formatCode="#,##0.0;[Red]&quot;△&quot;#,##0.0"/>
  </numFmts>
  <fonts count="7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2"/>
      <name val="Helv"/>
      <family val="2"/>
    </font>
    <font>
      <sz val="12"/>
      <color indexed="10"/>
      <name val="ＭＳ ゴシック"/>
      <family val="3"/>
    </font>
    <font>
      <sz val="6"/>
      <name val="ＭＳ Ｐゴシック"/>
      <family val="3"/>
    </font>
    <font>
      <vertAlign val="superscript"/>
      <sz val="12"/>
      <name val="ＭＳ ゴシック"/>
      <family val="3"/>
    </font>
    <font>
      <vertAlign val="superscript"/>
      <sz val="14"/>
      <name val="ＭＳ ゴシック"/>
      <family val="3"/>
    </font>
    <font>
      <sz val="10"/>
      <name val="ＭＳ ゴシック"/>
      <family val="3"/>
    </font>
    <font>
      <sz val="10"/>
      <name val="Helv"/>
      <family val="2"/>
    </font>
    <font>
      <sz val="10"/>
      <name val="ＭＳ 明朝"/>
      <family val="1"/>
    </font>
    <font>
      <vertAlign val="superscript"/>
      <sz val="10"/>
      <name val="ＭＳ ゴシック"/>
      <family val="3"/>
    </font>
    <font>
      <sz val="11"/>
      <name val="ＭＳ 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4"/>
      <color indexed="10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Helv"/>
      <family val="2"/>
    </font>
    <font>
      <sz val="12"/>
      <color indexed="8"/>
      <name val="Helv"/>
      <family val="2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2"/>
      <color theme="1"/>
      <name val="ＭＳ ゴシック"/>
      <family val="3"/>
    </font>
    <font>
      <sz val="14"/>
      <color rgb="FFFF0000"/>
      <name val="ＭＳ ゴシック"/>
      <family val="3"/>
    </font>
    <font>
      <sz val="14"/>
      <color theme="1"/>
      <name val="ＭＳ ゴシック"/>
      <family val="3"/>
    </font>
    <font>
      <sz val="14"/>
      <color theme="1"/>
      <name val="Helv"/>
      <family val="2"/>
    </font>
    <font>
      <sz val="12"/>
      <color theme="1"/>
      <name val="Helv"/>
      <family val="2"/>
    </font>
    <font>
      <sz val="11"/>
      <color theme="1"/>
      <name val="ＭＳ 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227" fontId="2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4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106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38" fontId="5" fillId="0" borderId="0" xfId="48" applyFont="1" applyFill="1" applyAlignment="1" quotePrefix="1">
      <alignment horizontal="left" vertical="center"/>
    </xf>
    <xf numFmtId="38" fontId="5" fillId="0" borderId="0" xfId="48" applyFont="1" applyFill="1" applyAlignment="1">
      <alignment vertical="center"/>
    </xf>
    <xf numFmtId="38" fontId="5" fillId="0" borderId="0" xfId="48" applyFont="1" applyFill="1" applyAlignment="1">
      <alignment/>
    </xf>
    <xf numFmtId="38" fontId="5" fillId="0" borderId="10" xfId="48" applyFont="1" applyFill="1" applyBorder="1" applyAlignment="1" applyProtection="1" quotePrefix="1">
      <alignment horizontal="left" vertical="center"/>
      <protection locked="0"/>
    </xf>
    <xf numFmtId="38" fontId="8" fillId="0" borderId="11" xfId="48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Alignment="1">
      <alignment/>
    </xf>
    <xf numFmtId="0" fontId="9" fillId="0" borderId="0" xfId="0" applyFont="1" applyFill="1" applyAlignment="1" quotePrefix="1">
      <alignment horizontal="centerContinuous" vertical="center"/>
    </xf>
    <xf numFmtId="0" fontId="9" fillId="0" borderId="0" xfId="0" applyFont="1" applyFill="1" applyAlignment="1" applyProtection="1" quotePrefix="1">
      <alignment horizontal="centerContinuous" vertical="center"/>
      <protection locked="0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 quotePrefix="1">
      <alignment vertical="center"/>
    </xf>
    <xf numFmtId="38" fontId="8" fillId="0" borderId="0" xfId="48" applyFont="1" applyFill="1" applyAlignment="1" quotePrefix="1">
      <alignment horizontal="left" vertical="center"/>
    </xf>
    <xf numFmtId="38" fontId="8" fillId="0" borderId="0" xfId="48" applyFont="1" applyFill="1" applyAlignment="1">
      <alignment vertical="center"/>
    </xf>
    <xf numFmtId="38" fontId="8" fillId="0" borderId="10" xfId="48" applyFont="1" applyFill="1" applyBorder="1" applyAlignment="1" applyProtection="1" quotePrefix="1">
      <alignment horizontal="left" vertical="center"/>
      <protection locked="0"/>
    </xf>
    <xf numFmtId="38" fontId="8" fillId="0" borderId="10" xfId="48" applyFont="1" applyFill="1" applyBorder="1" applyAlignment="1">
      <alignment vertical="center"/>
    </xf>
    <xf numFmtId="38" fontId="8" fillId="0" borderId="10" xfId="48" applyFont="1" applyFill="1" applyBorder="1" applyAlignment="1" applyProtection="1">
      <alignment horizontal="left" vertical="center"/>
      <protection locked="0"/>
    </xf>
    <xf numFmtId="38" fontId="8" fillId="0" borderId="10" xfId="48" applyFont="1" applyFill="1" applyBorder="1" applyAlignment="1" applyProtection="1">
      <alignment horizontal="right" vertical="center"/>
      <protection locked="0"/>
    </xf>
    <xf numFmtId="38" fontId="8" fillId="0" borderId="12" xfId="48" applyFont="1" applyFill="1" applyBorder="1" applyAlignment="1">
      <alignment vertical="center"/>
    </xf>
    <xf numFmtId="38" fontId="8" fillId="0" borderId="11" xfId="48" applyFont="1" applyFill="1" applyBorder="1" applyAlignment="1">
      <alignment vertical="center"/>
    </xf>
    <xf numFmtId="38" fontId="8" fillId="0" borderId="13" xfId="48" applyFont="1" applyFill="1" applyBorder="1" applyAlignment="1">
      <alignment vertical="center"/>
    </xf>
    <xf numFmtId="38" fontId="8" fillId="0" borderId="13" xfId="48" applyFont="1" applyFill="1" applyBorder="1" applyAlignment="1" quotePrefix="1">
      <alignment horizontal="center" vertical="center"/>
    </xf>
    <xf numFmtId="38" fontId="8" fillId="0" borderId="10" xfId="48" applyFont="1" applyFill="1" applyBorder="1" applyAlignment="1" applyProtection="1">
      <alignment vertical="center"/>
      <protection locked="0"/>
    </xf>
    <xf numFmtId="38" fontId="8" fillId="0" borderId="10" xfId="48" applyFont="1" applyFill="1" applyBorder="1" applyAlignment="1" applyProtection="1" quotePrefix="1">
      <alignment horizontal="right" vertical="center"/>
      <protection locked="0"/>
    </xf>
    <xf numFmtId="38" fontId="8" fillId="0" borderId="14" xfId="48" applyFont="1" applyFill="1" applyBorder="1" applyAlignment="1">
      <alignment vertical="center"/>
    </xf>
    <xf numFmtId="38" fontId="8" fillId="0" borderId="15" xfId="48" applyFont="1" applyFill="1" applyBorder="1" applyAlignment="1" applyProtection="1" quotePrefix="1">
      <alignment horizontal="center" vertical="center"/>
      <protection locked="0"/>
    </xf>
    <xf numFmtId="38" fontId="8" fillId="0" borderId="13" xfId="48" applyFont="1" applyFill="1" applyBorder="1" applyAlignment="1" applyProtection="1" quotePrefix="1">
      <alignment horizontal="right" vertical="center"/>
      <protection locked="0"/>
    </xf>
    <xf numFmtId="38" fontId="8" fillId="0" borderId="16" xfId="48" applyFont="1" applyFill="1" applyBorder="1" applyAlignment="1">
      <alignment vertical="center"/>
    </xf>
    <xf numFmtId="38" fontId="8" fillId="0" borderId="13" xfId="48" applyFont="1" applyFill="1" applyBorder="1" applyAlignment="1" applyProtection="1" quotePrefix="1">
      <alignment horizontal="center" vertical="center"/>
      <protection locked="0"/>
    </xf>
    <xf numFmtId="38" fontId="8" fillId="0" borderId="16" xfId="48" applyFont="1" applyFill="1" applyBorder="1" applyAlignment="1" applyProtection="1" quotePrefix="1">
      <alignment horizontal="right" vertical="center"/>
      <protection locked="0"/>
    </xf>
    <xf numFmtId="0" fontId="5" fillId="0" borderId="0" xfId="0" applyFont="1" applyFill="1" applyAlignment="1" quotePrefix="1">
      <alignment horizontal="left" vertical="center"/>
    </xf>
    <xf numFmtId="38" fontId="8" fillId="0" borderId="17" xfId="48" applyFont="1" applyFill="1" applyBorder="1" applyAlignment="1">
      <alignment vertical="center"/>
    </xf>
    <xf numFmtId="38" fontId="8" fillId="0" borderId="18" xfId="48" applyFont="1" applyFill="1" applyBorder="1" applyAlignment="1">
      <alignment vertical="center"/>
    </xf>
    <xf numFmtId="38" fontId="8" fillId="0" borderId="12" xfId="48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quotePrefix="1">
      <alignment horizontal="left" vertical="center"/>
    </xf>
    <xf numFmtId="38" fontId="8" fillId="0" borderId="19" xfId="48" applyFont="1" applyFill="1" applyBorder="1" applyAlignment="1" applyProtection="1" quotePrefix="1">
      <alignment horizontal="center" vertical="center"/>
      <protection locked="0"/>
    </xf>
    <xf numFmtId="38" fontId="8" fillId="0" borderId="20" xfId="48" applyFont="1" applyFill="1" applyBorder="1" applyAlignment="1" applyProtection="1" quotePrefix="1">
      <alignment horizontal="center" vertical="center"/>
      <protection locked="0"/>
    </xf>
    <xf numFmtId="38" fontId="8" fillId="0" borderId="20" xfId="48" applyFont="1" applyFill="1" applyBorder="1" applyAlignment="1" applyProtection="1">
      <alignment horizontal="center" vertical="center"/>
      <protection locked="0"/>
    </xf>
    <xf numFmtId="38" fontId="8" fillId="0" borderId="21" xfId="48" applyFont="1" applyFill="1" applyBorder="1" applyAlignment="1" applyProtection="1">
      <alignment horizontal="center" vertical="center"/>
      <protection locked="0"/>
    </xf>
    <xf numFmtId="38" fontId="8" fillId="0" borderId="22" xfId="48" applyFont="1" applyFill="1" applyBorder="1" applyAlignment="1" applyProtection="1" quotePrefix="1">
      <alignment horizontal="center" vertical="center"/>
      <protection locked="0"/>
    </xf>
    <xf numFmtId="38" fontId="8" fillId="0" borderId="23" xfId="48" applyFont="1" applyFill="1" applyBorder="1" applyAlignment="1" applyProtection="1">
      <alignment horizontal="center" vertical="center"/>
      <protection locked="0"/>
    </xf>
    <xf numFmtId="38" fontId="8" fillId="0" borderId="24" xfId="48" applyFont="1" applyFill="1" applyBorder="1" applyAlignment="1" applyProtection="1" quotePrefix="1">
      <alignment horizontal="center" vertical="center"/>
      <protection locked="0"/>
    </xf>
    <xf numFmtId="38" fontId="8" fillId="0" borderId="25" xfId="48" applyFont="1" applyFill="1" applyBorder="1" applyAlignment="1" applyProtection="1">
      <alignment horizontal="center" vertical="center"/>
      <protection locked="0"/>
    </xf>
    <xf numFmtId="38" fontId="8" fillId="0" borderId="16" xfId="48" applyFont="1" applyFill="1" applyBorder="1" applyAlignment="1" applyProtection="1" quotePrefix="1">
      <alignment horizontal="center" vertical="center"/>
      <protection locked="0"/>
    </xf>
    <xf numFmtId="38" fontId="12" fillId="0" borderId="26" xfId="48" applyFont="1" applyBorder="1" applyAlignment="1">
      <alignment horizontal="center" vertical="center"/>
    </xf>
    <xf numFmtId="38" fontId="8" fillId="0" borderId="27" xfId="48" applyFont="1" applyFill="1" applyBorder="1" applyAlignment="1" applyProtection="1">
      <alignment horizontal="left" vertical="center"/>
      <protection locked="0"/>
    </xf>
    <xf numFmtId="38" fontId="8" fillId="0" borderId="15" xfId="48" applyFont="1" applyFill="1" applyBorder="1" applyAlignment="1">
      <alignment vertical="center"/>
    </xf>
    <xf numFmtId="183" fontId="8" fillId="0" borderId="22" xfId="0" applyNumberFormat="1" applyFont="1" applyBorder="1" applyAlignment="1">
      <alignment horizontal="right" vertical="center"/>
    </xf>
    <xf numFmtId="183" fontId="8" fillId="0" borderId="16" xfId="0" applyNumberFormat="1" applyFont="1" applyBorder="1" applyAlignment="1">
      <alignment horizontal="right" vertical="center"/>
    </xf>
    <xf numFmtId="0" fontId="10" fillId="0" borderId="0" xfId="0" applyFont="1" applyFill="1" applyAlignment="1" quotePrefix="1">
      <alignment vertical="center"/>
    </xf>
    <xf numFmtId="0" fontId="8" fillId="0" borderId="0" xfId="0" applyFont="1" applyFill="1" applyAlignment="1" applyProtection="1" quotePrefix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 applyProtection="1" quotePrefix="1">
      <alignment horizontal="center" vertical="center"/>
      <protection locked="0"/>
    </xf>
    <xf numFmtId="38" fontId="8" fillId="0" borderId="0" xfId="48" applyFont="1" applyFill="1" applyBorder="1" applyAlignment="1">
      <alignment vertical="center"/>
    </xf>
    <xf numFmtId="38" fontId="8" fillId="0" borderId="17" xfId="48" applyFont="1" applyFill="1" applyBorder="1" applyAlignment="1" applyProtection="1" quotePrefix="1">
      <alignment horizontal="center" vertical="center"/>
      <protection locked="0"/>
    </xf>
    <xf numFmtId="38" fontId="8" fillId="0" borderId="27" xfId="48" applyFont="1" applyFill="1" applyBorder="1" applyAlignment="1" applyProtection="1" quotePrefix="1">
      <alignment horizontal="center" vertical="center"/>
      <protection locked="0"/>
    </xf>
    <xf numFmtId="178" fontId="8" fillId="0" borderId="27" xfId="48" applyNumberFormat="1" applyFont="1" applyFill="1" applyBorder="1" applyAlignment="1" applyProtection="1">
      <alignment horizontal="center" vertical="center"/>
      <protection locked="0"/>
    </xf>
    <xf numFmtId="177" fontId="8" fillId="0" borderId="28" xfId="48" applyNumberFormat="1" applyFont="1" applyFill="1" applyBorder="1" applyAlignment="1" applyProtection="1">
      <alignment horizontal="center" vertical="center"/>
      <protection locked="0"/>
    </xf>
    <xf numFmtId="177" fontId="8" fillId="0" borderId="29" xfId="48" applyNumberFormat="1" applyFont="1" applyFill="1" applyBorder="1" applyAlignment="1" applyProtection="1">
      <alignment horizontal="center" vertical="center"/>
      <protection locked="0"/>
    </xf>
    <xf numFmtId="38" fontId="8" fillId="0" borderId="30" xfId="48" applyFont="1" applyFill="1" applyBorder="1" applyAlignment="1" applyProtection="1" quotePrefix="1">
      <alignment horizontal="center" vertical="center"/>
      <protection locked="0"/>
    </xf>
    <xf numFmtId="38" fontId="8" fillId="0" borderId="31" xfId="48" applyFont="1" applyFill="1" applyBorder="1" applyAlignment="1" applyProtection="1" quotePrefix="1">
      <alignment horizontal="center" vertical="center"/>
      <protection locked="0"/>
    </xf>
    <xf numFmtId="177" fontId="8" fillId="0" borderId="32" xfId="48" applyNumberFormat="1" applyFont="1" applyFill="1" applyBorder="1" applyAlignment="1" applyProtection="1">
      <alignment horizontal="center" vertical="center"/>
      <protection locked="0"/>
    </xf>
    <xf numFmtId="38" fontId="8" fillId="0" borderId="0" xfId="48" applyFont="1" applyFill="1" applyAlignment="1">
      <alignment/>
    </xf>
    <xf numFmtId="0" fontId="14" fillId="0" borderId="0" xfId="0" applyFont="1" applyFill="1" applyAlignment="1">
      <alignment/>
    </xf>
    <xf numFmtId="38" fontId="8" fillId="0" borderId="33" xfId="48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>
      <alignment vertical="center"/>
    </xf>
    <xf numFmtId="0" fontId="5" fillId="0" borderId="34" xfId="0" applyFont="1" applyBorder="1" applyAlignment="1">
      <alignment horizontal="right" vertical="center"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 quotePrefix="1">
      <alignment horizontal="center" vertical="center"/>
      <protection/>
    </xf>
    <xf numFmtId="0" fontId="5" fillId="0" borderId="35" xfId="0" applyFont="1" applyBorder="1" applyAlignment="1" applyProtection="1" quotePrefix="1">
      <alignment horizontal="distributed" vertical="center"/>
      <protection/>
    </xf>
    <xf numFmtId="182" fontId="8" fillId="0" borderId="15" xfId="0" applyNumberFormat="1" applyFont="1" applyBorder="1" applyAlignment="1">
      <alignment vertical="center"/>
    </xf>
    <xf numFmtId="183" fontId="8" fillId="0" borderId="36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37" xfId="0" applyFont="1" applyBorder="1" applyAlignment="1" applyProtection="1">
      <alignment horizontal="distributed" vertical="center"/>
      <protection/>
    </xf>
    <xf numFmtId="210" fontId="5" fillId="0" borderId="15" xfId="0" applyNumberFormat="1" applyFont="1" applyBorder="1" applyAlignment="1" applyProtection="1" quotePrefix="1">
      <alignment horizontal="right"/>
      <protection/>
    </xf>
    <xf numFmtId="0" fontId="5" fillId="0" borderId="38" xfId="0" applyFont="1" applyBorder="1" applyAlignment="1" applyProtection="1" quotePrefix="1">
      <alignment horizontal="distributed" vertical="center"/>
      <protection/>
    </xf>
    <xf numFmtId="0" fontId="0" fillId="0" borderId="0" xfId="0" applyAlignment="1">
      <alignment vertical="center"/>
    </xf>
    <xf numFmtId="0" fontId="5" fillId="0" borderId="38" xfId="0" applyFont="1" applyBorder="1" applyAlignment="1" applyProtection="1">
      <alignment horizontal="distributed" vertical="center"/>
      <protection/>
    </xf>
    <xf numFmtId="182" fontId="8" fillId="0" borderId="22" xfId="0" applyNumberFormat="1" applyFont="1" applyBorder="1" applyAlignment="1">
      <alignment vertical="center"/>
    </xf>
    <xf numFmtId="183" fontId="8" fillId="0" borderId="39" xfId="0" applyNumberFormat="1" applyFont="1" applyBorder="1" applyAlignment="1">
      <alignment vertical="center"/>
    </xf>
    <xf numFmtId="0" fontId="5" fillId="0" borderId="26" xfId="0" applyFont="1" applyBorder="1" applyAlignment="1" applyProtection="1">
      <alignment horizontal="center" vertical="center"/>
      <protection/>
    </xf>
    <xf numFmtId="182" fontId="8" fillId="0" borderId="16" xfId="0" applyNumberFormat="1" applyFont="1" applyBorder="1" applyAlignment="1">
      <alignment vertical="center"/>
    </xf>
    <xf numFmtId="183" fontId="8" fillId="0" borderId="40" xfId="0" applyNumberFormat="1" applyFont="1" applyBorder="1" applyAlignment="1">
      <alignment vertical="center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 quotePrefix="1">
      <alignment horizontal="center" vertical="center"/>
      <protection/>
    </xf>
    <xf numFmtId="182" fontId="8" fillId="0" borderId="15" xfId="0" applyNumberFormat="1" applyFont="1" applyFill="1" applyBorder="1" applyAlignment="1">
      <alignment vertical="center"/>
    </xf>
    <xf numFmtId="183" fontId="8" fillId="0" borderId="15" xfId="0" applyNumberFormat="1" applyFont="1" applyBorder="1" applyAlignment="1">
      <alignment vertical="center"/>
    </xf>
    <xf numFmtId="0" fontId="5" fillId="0" borderId="37" xfId="0" applyFont="1" applyBorder="1" applyAlignment="1" applyProtection="1" quotePrefix="1">
      <alignment horizontal="distributed" vertical="center"/>
      <protection/>
    </xf>
    <xf numFmtId="183" fontId="8" fillId="0" borderId="15" xfId="0" applyNumberFormat="1" applyFont="1" applyBorder="1" applyAlignment="1">
      <alignment horizontal="right" vertical="center"/>
    </xf>
    <xf numFmtId="0" fontId="5" fillId="0" borderId="42" xfId="0" applyFont="1" applyBorder="1" applyAlignment="1" applyProtection="1">
      <alignment horizontal="center" vertical="center"/>
      <protection/>
    </xf>
    <xf numFmtId="183" fontId="8" fillId="0" borderId="16" xfId="0" applyNumberFormat="1" applyFont="1" applyBorder="1" applyAlignment="1">
      <alignment vertical="center"/>
    </xf>
    <xf numFmtId="0" fontId="5" fillId="0" borderId="34" xfId="0" applyFont="1" applyBorder="1" applyAlignment="1" applyProtection="1" quotePrefix="1">
      <alignment horizontal="left" vertical="center"/>
      <protection/>
    </xf>
    <xf numFmtId="178" fontId="8" fillId="0" borderId="34" xfId="0" applyNumberFormat="1" applyFont="1" applyBorder="1" applyAlignment="1">
      <alignment/>
    </xf>
    <xf numFmtId="0" fontId="8" fillId="0" borderId="34" xfId="0" applyFont="1" applyBorder="1" applyAlignment="1" applyProtection="1" quotePrefix="1">
      <alignment horizontal="left"/>
      <protection/>
    </xf>
    <xf numFmtId="0" fontId="8" fillId="0" borderId="34" xfId="0" applyFont="1" applyFill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22" xfId="0" applyFont="1" applyBorder="1" applyAlignment="1" applyProtection="1" quotePrefix="1">
      <alignment horizontal="center" vertical="center"/>
      <protection/>
    </xf>
    <xf numFmtId="0" fontId="8" fillId="0" borderId="20" xfId="0" applyFont="1" applyBorder="1" applyAlignment="1" applyProtection="1" quotePrefix="1">
      <alignment horizontal="center" vertical="center"/>
      <protection/>
    </xf>
    <xf numFmtId="0" fontId="8" fillId="0" borderId="43" xfId="0" applyFont="1" applyBorder="1" applyAlignment="1" applyProtection="1" quotePrefix="1">
      <alignment horizontal="center" vertical="center"/>
      <protection/>
    </xf>
    <xf numFmtId="0" fontId="8" fillId="0" borderId="44" xfId="0" applyFont="1" applyBorder="1" applyAlignment="1" applyProtection="1" quotePrefix="1">
      <alignment horizontal="center" vertical="center"/>
      <protection/>
    </xf>
    <xf numFmtId="0" fontId="8" fillId="0" borderId="38" xfId="0" applyFont="1" applyBorder="1" applyAlignment="1" applyProtection="1">
      <alignment horizontal="distributed" vertical="center"/>
      <protection/>
    </xf>
    <xf numFmtId="183" fontId="8" fillId="0" borderId="11" xfId="0" applyNumberFormat="1" applyFont="1" applyBorder="1" applyAlignment="1">
      <alignment vertical="center"/>
    </xf>
    <xf numFmtId="0" fontId="8" fillId="0" borderId="45" xfId="0" applyFont="1" applyBorder="1" applyAlignment="1" applyProtection="1">
      <alignment horizontal="center" vertical="center"/>
      <protection/>
    </xf>
    <xf numFmtId="183" fontId="8" fillId="0" borderId="13" xfId="0" applyNumberFormat="1" applyFont="1" applyBorder="1" applyAlignment="1">
      <alignment vertical="center"/>
    </xf>
    <xf numFmtId="0" fontId="8" fillId="0" borderId="0" xfId="0" applyFont="1" applyAlignment="1" applyProtection="1" quotePrefix="1">
      <alignment horizontal="left"/>
      <protection/>
    </xf>
    <xf numFmtId="178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178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 applyProtection="1" quotePrefix="1">
      <alignment horizontal="left"/>
      <protection/>
    </xf>
    <xf numFmtId="177" fontId="8" fillId="0" borderId="0" xfId="0" applyNumberFormat="1" applyFont="1" applyBorder="1" applyAlignment="1">
      <alignment/>
    </xf>
    <xf numFmtId="0" fontId="8" fillId="0" borderId="46" xfId="0" applyFont="1" applyBorder="1" applyAlignment="1" applyProtection="1">
      <alignment horizontal="distributed" vertical="center"/>
      <protection/>
    </xf>
    <xf numFmtId="183" fontId="8" fillId="0" borderId="22" xfId="0" applyNumberFormat="1" applyFont="1" applyBorder="1" applyAlignment="1">
      <alignment vertical="center"/>
    </xf>
    <xf numFmtId="0" fontId="5" fillId="0" borderId="0" xfId="0" applyFont="1" applyAlignment="1" applyProtection="1" quotePrefix="1">
      <alignment horizontal="left" vertical="center"/>
      <protection/>
    </xf>
    <xf numFmtId="178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34" xfId="0" applyNumberFormat="1" applyFont="1" applyBorder="1" applyAlignment="1" applyProtection="1" quotePrefix="1">
      <alignment horizontal="left"/>
      <protection/>
    </xf>
    <xf numFmtId="177" fontId="8" fillId="0" borderId="34" xfId="0" applyNumberFormat="1" applyFont="1" applyBorder="1" applyAlignment="1">
      <alignment/>
    </xf>
    <xf numFmtId="183" fontId="8" fillId="0" borderId="36" xfId="0" applyNumberFormat="1" applyFont="1" applyBorder="1" applyAlignment="1">
      <alignment horizontal="right" vertical="center"/>
    </xf>
    <xf numFmtId="37" fontId="8" fillId="0" borderId="0" xfId="74" applyFont="1" applyAlignment="1">
      <alignment vertical="center"/>
      <protection/>
    </xf>
    <xf numFmtId="37" fontId="8" fillId="0" borderId="47" xfId="74" applyFont="1" applyBorder="1" applyAlignment="1">
      <alignment vertical="center"/>
      <protection/>
    </xf>
    <xf numFmtId="37" fontId="8" fillId="0" borderId="38" xfId="74" applyFont="1" applyBorder="1" applyAlignment="1" applyProtection="1">
      <alignment horizontal="left" vertical="center"/>
      <protection/>
    </xf>
    <xf numFmtId="37" fontId="8" fillId="0" borderId="11" xfId="74" applyFont="1" applyBorder="1" applyAlignment="1" applyProtection="1" quotePrefix="1">
      <alignment horizontal="center" vertical="center"/>
      <protection/>
    </xf>
    <xf numFmtId="182" fontId="8" fillId="0" borderId="15" xfId="0" applyNumberFormat="1" applyFont="1" applyBorder="1" applyAlignment="1">
      <alignment vertical="center" shrinkToFit="1"/>
    </xf>
    <xf numFmtId="39" fontId="8" fillId="0" borderId="0" xfId="74" applyNumberFormat="1" applyFont="1" applyAlignment="1">
      <alignment vertical="center"/>
      <protection/>
    </xf>
    <xf numFmtId="37" fontId="8" fillId="0" borderId="37" xfId="74" applyFont="1" applyBorder="1" applyAlignment="1" quotePrefix="1">
      <alignment horizontal="distributed" vertical="center"/>
      <protection/>
    </xf>
    <xf numFmtId="37" fontId="8" fillId="0" borderId="38" xfId="74" applyFont="1" applyBorder="1" applyAlignment="1" quotePrefix="1">
      <alignment horizontal="distributed" vertical="center"/>
      <protection/>
    </xf>
    <xf numFmtId="37" fontId="8" fillId="0" borderId="41" xfId="74" applyFont="1" applyBorder="1" applyAlignment="1" applyProtection="1" quotePrefix="1">
      <alignment horizontal="center" vertical="center"/>
      <protection/>
    </xf>
    <xf numFmtId="182" fontId="8" fillId="0" borderId="22" xfId="0" applyNumberFormat="1" applyFont="1" applyBorder="1" applyAlignment="1">
      <alignment vertical="center" shrinkToFit="1"/>
    </xf>
    <xf numFmtId="37" fontId="8" fillId="0" borderId="46" xfId="74" applyFont="1" applyBorder="1" applyAlignment="1" quotePrefix="1">
      <alignment horizontal="distributed" vertical="center"/>
      <protection/>
    </xf>
    <xf numFmtId="37" fontId="8" fillId="0" borderId="38" xfId="74" applyFont="1" applyBorder="1" applyAlignment="1" applyProtection="1">
      <alignment horizontal="distributed" vertical="center"/>
      <protection/>
    </xf>
    <xf numFmtId="37" fontId="8" fillId="0" borderId="46" xfId="74" applyFont="1" applyBorder="1" applyAlignment="1" applyProtection="1">
      <alignment horizontal="distributed" vertical="center"/>
      <protection/>
    </xf>
    <xf numFmtId="37" fontId="8" fillId="0" borderId="0" xfId="74" applyFont="1" applyBorder="1" applyAlignment="1">
      <alignment vertical="center"/>
      <protection/>
    </xf>
    <xf numFmtId="182" fontId="8" fillId="0" borderId="20" xfId="0" applyNumberFormat="1" applyFont="1" applyBorder="1" applyAlignment="1">
      <alignment vertical="center" shrinkToFit="1"/>
    </xf>
    <xf numFmtId="37" fontId="8" fillId="0" borderId="38" xfId="74" applyFont="1" applyBorder="1" applyAlignment="1" applyProtection="1" quotePrefix="1">
      <alignment horizontal="distributed" vertical="top"/>
      <protection/>
    </xf>
    <xf numFmtId="37" fontId="8" fillId="0" borderId="46" xfId="74" applyFont="1" applyBorder="1" applyAlignment="1" applyProtection="1" quotePrefix="1">
      <alignment horizontal="distributed" vertical="top"/>
      <protection/>
    </xf>
    <xf numFmtId="37" fontId="8" fillId="0" borderId="48" xfId="74" applyFont="1" applyBorder="1" applyAlignment="1" applyProtection="1" quotePrefix="1">
      <alignment horizontal="distributed" vertical="top"/>
      <protection/>
    </xf>
    <xf numFmtId="182" fontId="8" fillId="0" borderId="21" xfId="0" applyNumberFormat="1" applyFont="1" applyBorder="1" applyAlignment="1">
      <alignment vertical="center" shrinkToFit="1"/>
    </xf>
    <xf numFmtId="37" fontId="8" fillId="0" borderId="38" xfId="74" applyFont="1" applyBorder="1" applyAlignment="1" applyProtection="1">
      <alignment horizontal="center" vertical="center"/>
      <protection/>
    </xf>
    <xf numFmtId="37" fontId="8" fillId="0" borderId="45" xfId="74" applyFont="1" applyBorder="1" applyAlignment="1" applyProtection="1">
      <alignment horizontal="center" vertical="center"/>
      <protection/>
    </xf>
    <xf numFmtId="37" fontId="14" fillId="0" borderId="0" xfId="74" applyFont="1">
      <alignment/>
      <protection/>
    </xf>
    <xf numFmtId="178" fontId="5" fillId="0" borderId="34" xfId="48" applyNumberFormat="1" applyFont="1" applyBorder="1" applyAlignment="1" applyProtection="1" quotePrefix="1">
      <alignment horizontal="left" vertical="center"/>
      <protection/>
    </xf>
    <xf numFmtId="178" fontId="8" fillId="0" borderId="34" xfId="48" applyNumberFormat="1" applyFont="1" applyBorder="1" applyAlignment="1">
      <alignment/>
    </xf>
    <xf numFmtId="178" fontId="8" fillId="0" borderId="0" xfId="48" applyNumberFormat="1" applyFont="1" applyBorder="1" applyAlignment="1">
      <alignment/>
    </xf>
    <xf numFmtId="178" fontId="8" fillId="0" borderId="0" xfId="48" applyNumberFormat="1" applyFont="1" applyBorder="1" applyAlignment="1" applyProtection="1" quotePrefix="1">
      <alignment horizontal="left"/>
      <protection/>
    </xf>
    <xf numFmtId="178" fontId="14" fillId="0" borderId="0" xfId="48" applyNumberFormat="1" applyFont="1" applyAlignment="1">
      <alignment/>
    </xf>
    <xf numFmtId="178" fontId="14" fillId="0" borderId="0" xfId="48" applyNumberFormat="1" applyFont="1" applyAlignment="1">
      <alignment vertical="center"/>
    </xf>
    <xf numFmtId="178" fontId="8" fillId="0" borderId="38" xfId="48" applyNumberFormat="1" applyFont="1" applyBorder="1" applyAlignment="1" applyProtection="1">
      <alignment horizontal="distributed" vertical="center"/>
      <protection/>
    </xf>
    <xf numFmtId="178" fontId="14" fillId="0" borderId="0" xfId="48" applyNumberFormat="1" applyFont="1" applyBorder="1" applyAlignment="1">
      <alignment vertical="center"/>
    </xf>
    <xf numFmtId="178" fontId="8" fillId="0" borderId="46" xfId="48" applyNumberFormat="1" applyFont="1" applyBorder="1" applyAlignment="1" applyProtection="1">
      <alignment horizontal="distributed" vertical="center"/>
      <protection/>
    </xf>
    <xf numFmtId="178" fontId="8" fillId="0" borderId="45" xfId="48" applyNumberFormat="1" applyFont="1" applyBorder="1" applyAlignment="1" applyProtection="1">
      <alignment horizontal="center" vertical="center"/>
      <protection/>
    </xf>
    <xf numFmtId="178" fontId="8" fillId="0" borderId="0" xfId="48" applyNumberFormat="1" applyFont="1" applyBorder="1" applyAlignment="1" applyProtection="1">
      <alignment horizontal="left"/>
      <protection/>
    </xf>
    <xf numFmtId="178" fontId="8" fillId="0" borderId="0" xfId="48" applyNumberFormat="1" applyFont="1" applyBorder="1" applyAlignment="1" applyProtection="1">
      <alignment/>
      <protection/>
    </xf>
    <xf numFmtId="177" fontId="8" fillId="0" borderId="0" xfId="48" applyNumberFormat="1" applyFont="1" applyBorder="1" applyAlignment="1" applyProtection="1">
      <alignment/>
      <protection/>
    </xf>
    <xf numFmtId="177" fontId="8" fillId="0" borderId="0" xfId="48" applyNumberFormat="1" applyFont="1" applyBorder="1" applyAlignment="1">
      <alignment/>
    </xf>
    <xf numFmtId="177" fontId="8" fillId="0" borderId="0" xfId="48" applyNumberFormat="1" applyFont="1" applyBorder="1" applyAlignment="1" applyProtection="1" quotePrefix="1">
      <alignment horizontal="left"/>
      <protection/>
    </xf>
    <xf numFmtId="178" fontId="8" fillId="0" borderId="0" xfId="48" applyNumberFormat="1" applyFont="1" applyAlignment="1" applyProtection="1" quotePrefix="1">
      <alignment horizontal="left" vertical="center"/>
      <protection/>
    </xf>
    <xf numFmtId="178" fontId="8" fillId="0" borderId="0" xfId="48" applyNumberFormat="1" applyFont="1" applyAlignment="1">
      <alignment/>
    </xf>
    <xf numFmtId="177" fontId="8" fillId="0" borderId="0" xfId="48" applyNumberFormat="1" applyFont="1" applyAlignment="1">
      <alignment/>
    </xf>
    <xf numFmtId="177" fontId="15" fillId="0" borderId="0" xfId="48" applyNumberFormat="1" applyFont="1" applyAlignment="1">
      <alignment/>
    </xf>
    <xf numFmtId="178" fontId="8" fillId="0" borderId="34" xfId="48" applyNumberFormat="1" applyFont="1" applyBorder="1" applyAlignment="1" applyProtection="1" quotePrefix="1">
      <alignment horizontal="left"/>
      <protection/>
    </xf>
    <xf numFmtId="178" fontId="8" fillId="0" borderId="0" xfId="48" applyNumberFormat="1" applyFont="1" applyAlignment="1">
      <alignment vertical="center"/>
    </xf>
    <xf numFmtId="183" fontId="8" fillId="0" borderId="21" xfId="0" applyNumberFormat="1" applyFont="1" applyBorder="1" applyAlignment="1">
      <alignment vertical="center"/>
    </xf>
    <xf numFmtId="183" fontId="8" fillId="0" borderId="49" xfId="0" applyNumberFormat="1" applyFont="1" applyBorder="1" applyAlignment="1">
      <alignment vertical="center"/>
    </xf>
    <xf numFmtId="183" fontId="8" fillId="0" borderId="50" xfId="0" applyNumberFormat="1" applyFont="1" applyBorder="1" applyAlignment="1">
      <alignment vertical="center"/>
    </xf>
    <xf numFmtId="183" fontId="8" fillId="0" borderId="51" xfId="0" applyNumberFormat="1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178" fontId="8" fillId="0" borderId="52" xfId="48" applyNumberFormat="1" applyFont="1" applyBorder="1" applyAlignment="1" applyProtection="1">
      <alignment horizontal="center" vertical="center"/>
      <protection/>
    </xf>
    <xf numFmtId="183" fontId="8" fillId="0" borderId="23" xfId="0" applyNumberFormat="1" applyFont="1" applyBorder="1" applyAlignment="1">
      <alignment vertical="center"/>
    </xf>
    <xf numFmtId="183" fontId="8" fillId="0" borderId="53" xfId="0" applyNumberFormat="1" applyFont="1" applyBorder="1" applyAlignment="1">
      <alignment vertical="center"/>
    </xf>
    <xf numFmtId="183" fontId="8" fillId="0" borderId="54" xfId="0" applyNumberFormat="1" applyFont="1" applyBorder="1" applyAlignment="1">
      <alignment vertical="center"/>
    </xf>
    <xf numFmtId="183" fontId="8" fillId="0" borderId="55" xfId="0" applyNumberFormat="1" applyFont="1" applyBorder="1" applyAlignment="1">
      <alignment vertical="center"/>
    </xf>
    <xf numFmtId="177" fontId="8" fillId="0" borderId="0" xfId="48" applyNumberFormat="1" applyFont="1" applyBorder="1" applyAlignment="1" applyProtection="1">
      <alignment/>
      <protection/>
    </xf>
    <xf numFmtId="178" fontId="14" fillId="0" borderId="0" xfId="48" applyNumberFormat="1" applyFont="1" applyAlignment="1">
      <alignment/>
    </xf>
    <xf numFmtId="178" fontId="8" fillId="0" borderId="0" xfId="48" applyNumberFormat="1" applyFont="1" applyAlignment="1">
      <alignment/>
    </xf>
    <xf numFmtId="182" fontId="8" fillId="0" borderId="50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182" fontId="8" fillId="0" borderId="34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183" fontId="8" fillId="0" borderId="15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3" fontId="8" fillId="0" borderId="11" xfId="0" applyNumberFormat="1" applyFont="1" applyFill="1" applyBorder="1" applyAlignment="1">
      <alignment vertical="center"/>
    </xf>
    <xf numFmtId="183" fontId="8" fillId="0" borderId="34" xfId="0" applyNumberFormat="1" applyFont="1" applyBorder="1" applyAlignment="1">
      <alignment vertical="center"/>
    </xf>
    <xf numFmtId="183" fontId="8" fillId="0" borderId="41" xfId="0" applyNumberFormat="1" applyFont="1" applyBorder="1" applyAlignment="1">
      <alignment vertical="center"/>
    </xf>
    <xf numFmtId="183" fontId="8" fillId="0" borderId="10" xfId="0" applyNumberFormat="1" applyFont="1" applyBorder="1" applyAlignment="1">
      <alignment vertical="center"/>
    </xf>
    <xf numFmtId="0" fontId="0" fillId="0" borderId="0" xfId="61" applyFont="1">
      <alignment/>
      <protection/>
    </xf>
    <xf numFmtId="0" fontId="8" fillId="0" borderId="0" xfId="61" applyFont="1" applyAlignment="1">
      <alignment vertical="center"/>
      <protection/>
    </xf>
    <xf numFmtId="0" fontId="14" fillId="0" borderId="0" xfId="61" applyAlignment="1">
      <alignment vertical="center"/>
      <protection/>
    </xf>
    <xf numFmtId="0" fontId="8" fillId="0" borderId="34" xfId="61" applyFont="1" applyBorder="1" applyAlignment="1" applyProtection="1">
      <alignment horizontal="left" vertical="center"/>
      <protection/>
    </xf>
    <xf numFmtId="0" fontId="8" fillId="0" borderId="34" xfId="61" applyFont="1" applyBorder="1" applyAlignment="1">
      <alignment vertical="center"/>
      <protection/>
    </xf>
    <xf numFmtId="0" fontId="8" fillId="0" borderId="47" xfId="61" applyFont="1" applyBorder="1" applyAlignment="1">
      <alignment vertical="center"/>
      <protection/>
    </xf>
    <xf numFmtId="0" fontId="8" fillId="0" borderId="56" xfId="61" applyFont="1" applyFill="1" applyBorder="1" applyAlignment="1">
      <alignment vertical="center"/>
      <protection/>
    </xf>
    <xf numFmtId="0" fontId="8" fillId="0" borderId="38" xfId="61" applyFont="1" applyBorder="1" applyAlignment="1">
      <alignment vertical="center"/>
      <protection/>
    </xf>
    <xf numFmtId="0" fontId="8" fillId="0" borderId="0" xfId="61" applyFont="1" applyBorder="1" applyAlignment="1" applyProtection="1">
      <alignment horizontal="right"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46" xfId="61" applyFont="1" applyBorder="1" applyAlignment="1" applyProtection="1" quotePrefix="1">
      <alignment horizontal="left" vertical="center"/>
      <protection/>
    </xf>
    <xf numFmtId="0" fontId="8" fillId="0" borderId="41" xfId="61" applyFont="1" applyFill="1" applyBorder="1" applyAlignment="1" applyProtection="1" quotePrefix="1">
      <alignment horizontal="center" vertical="center"/>
      <protection/>
    </xf>
    <xf numFmtId="0" fontId="8" fillId="0" borderId="39" xfId="61" applyFont="1" applyFill="1" applyBorder="1" applyAlignment="1">
      <alignment vertical="center"/>
      <protection/>
    </xf>
    <xf numFmtId="0" fontId="8" fillId="0" borderId="41" xfId="61" applyFont="1" applyBorder="1" applyAlignment="1" applyProtection="1">
      <alignment horizontal="distributed" vertical="center"/>
      <protection/>
    </xf>
    <xf numFmtId="182" fontId="8" fillId="0" borderId="20" xfId="61" applyNumberFormat="1" applyFont="1" applyFill="1" applyBorder="1" applyAlignment="1">
      <alignment vertical="center"/>
      <protection/>
    </xf>
    <xf numFmtId="182" fontId="8" fillId="0" borderId="44" xfId="61" applyNumberFormat="1" applyFont="1" applyFill="1" applyBorder="1" applyAlignment="1">
      <alignment vertical="center"/>
      <protection/>
    </xf>
    <xf numFmtId="0" fontId="14" fillId="0" borderId="0" xfId="61">
      <alignment/>
      <protection/>
    </xf>
    <xf numFmtId="0" fontId="8" fillId="0" borderId="0" xfId="61" applyFont="1">
      <alignment/>
      <protection/>
    </xf>
    <xf numFmtId="0" fontId="8" fillId="0" borderId="11" xfId="61" applyFont="1" applyBorder="1" applyAlignment="1" applyProtection="1">
      <alignment horizontal="distributed" vertical="center"/>
      <protection/>
    </xf>
    <xf numFmtId="183" fontId="8" fillId="0" borderId="20" xfId="61" applyNumberFormat="1" applyFont="1" applyFill="1" applyBorder="1" applyAlignment="1">
      <alignment vertical="center"/>
      <protection/>
    </xf>
    <xf numFmtId="183" fontId="8" fillId="0" borderId="44" xfId="61" applyNumberFormat="1" applyFont="1" applyFill="1" applyBorder="1" applyAlignment="1">
      <alignment vertical="center"/>
      <protection/>
    </xf>
    <xf numFmtId="0" fontId="8" fillId="0" borderId="43" xfId="61" applyFont="1" applyBorder="1" applyAlignment="1" applyProtection="1">
      <alignment horizontal="distributed" vertical="center"/>
      <protection/>
    </xf>
    <xf numFmtId="182" fontId="8" fillId="0" borderId="22" xfId="61" applyNumberFormat="1" applyFont="1" applyFill="1" applyBorder="1" applyAlignment="1">
      <alignment vertical="center"/>
      <protection/>
    </xf>
    <xf numFmtId="182" fontId="8" fillId="0" borderId="39" xfId="61" applyNumberFormat="1" applyFont="1" applyFill="1" applyBorder="1" applyAlignment="1">
      <alignment vertical="center"/>
      <protection/>
    </xf>
    <xf numFmtId="183" fontId="8" fillId="0" borderId="21" xfId="61" applyNumberFormat="1" applyFont="1" applyFill="1" applyBorder="1" applyAlignment="1">
      <alignment vertical="center"/>
      <protection/>
    </xf>
    <xf numFmtId="183" fontId="8" fillId="0" borderId="51" xfId="61" applyNumberFormat="1" applyFont="1" applyFill="1" applyBorder="1" applyAlignment="1">
      <alignment vertical="center"/>
      <protection/>
    </xf>
    <xf numFmtId="0" fontId="8" fillId="0" borderId="13" xfId="61" applyFont="1" applyBorder="1" applyAlignment="1" applyProtection="1">
      <alignment horizontal="distributed" vertical="center"/>
      <protection/>
    </xf>
    <xf numFmtId="183" fontId="8" fillId="0" borderId="23" xfId="61" applyNumberFormat="1" applyFont="1" applyFill="1" applyBorder="1" applyAlignment="1">
      <alignment vertical="center"/>
      <protection/>
    </xf>
    <xf numFmtId="183" fontId="8" fillId="0" borderId="55" xfId="61" applyNumberFormat="1" applyFont="1" applyFill="1" applyBorder="1" applyAlignment="1">
      <alignment vertical="center"/>
      <protection/>
    </xf>
    <xf numFmtId="0" fontId="8" fillId="0" borderId="0" xfId="61" applyFont="1" applyAlignment="1" applyProtection="1" quotePrefix="1">
      <alignment horizontal="left"/>
      <protection/>
    </xf>
    <xf numFmtId="0" fontId="0" fillId="0" borderId="0" xfId="62" applyFont="1">
      <alignment/>
      <protection/>
    </xf>
    <xf numFmtId="0" fontId="8" fillId="0" borderId="0" xfId="62" applyFont="1" applyAlignment="1">
      <alignment vertical="center"/>
      <protection/>
    </xf>
    <xf numFmtId="0" fontId="14" fillId="0" borderId="0" xfId="62" applyAlignment="1">
      <alignment vertical="center"/>
      <protection/>
    </xf>
    <xf numFmtId="0" fontId="8" fillId="0" borderId="0" xfId="62" applyFont="1" applyAlignment="1" applyProtection="1" quotePrefix="1">
      <alignment horizontal="left"/>
      <protection/>
    </xf>
    <xf numFmtId="0" fontId="8" fillId="0" borderId="0" xfId="62" applyFont="1">
      <alignment/>
      <protection/>
    </xf>
    <xf numFmtId="0" fontId="14" fillId="0" borderId="0" xfId="62">
      <alignment/>
      <protection/>
    </xf>
    <xf numFmtId="0" fontId="5" fillId="0" borderId="34" xfId="62" applyFont="1" applyBorder="1" applyAlignment="1" applyProtection="1" quotePrefix="1">
      <alignment horizontal="left" vertical="center"/>
      <protection/>
    </xf>
    <xf numFmtId="0" fontId="8" fillId="0" borderId="0" xfId="62" applyFont="1" applyAlignment="1" applyProtection="1" quotePrefix="1">
      <alignment horizontal="left" vertical="center"/>
      <protection/>
    </xf>
    <xf numFmtId="0" fontId="8" fillId="0" borderId="47" xfId="62" applyFont="1" applyBorder="1" applyAlignment="1">
      <alignment horizontal="right" vertical="center"/>
      <protection/>
    </xf>
    <xf numFmtId="0" fontId="8" fillId="0" borderId="12" xfId="62" applyFont="1" applyBorder="1" applyAlignment="1">
      <alignment vertical="center"/>
      <protection/>
    </xf>
    <xf numFmtId="0" fontId="8" fillId="0" borderId="56" xfId="62" applyFont="1" applyBorder="1" applyAlignment="1">
      <alignment vertical="center"/>
      <protection/>
    </xf>
    <xf numFmtId="0" fontId="8" fillId="0" borderId="38" xfId="62" applyFont="1" applyBorder="1" applyAlignment="1">
      <alignment vertical="center"/>
      <protection/>
    </xf>
    <xf numFmtId="0" fontId="8" fillId="0" borderId="0" xfId="62" applyFont="1" applyBorder="1" applyAlignment="1" applyProtection="1" quotePrefix="1">
      <alignment horizontal="left" vertical="center"/>
      <protection/>
    </xf>
    <xf numFmtId="0" fontId="8" fillId="0" borderId="46" xfId="62" applyFont="1" applyBorder="1" applyAlignment="1" applyProtection="1" quotePrefix="1">
      <alignment horizontal="left" vertical="center"/>
      <protection/>
    </xf>
    <xf numFmtId="0" fontId="8" fillId="0" borderId="34" xfId="62" applyFont="1" applyBorder="1" applyAlignment="1" applyProtection="1" quotePrefix="1">
      <alignment horizontal="left" vertical="center"/>
      <protection/>
    </xf>
    <xf numFmtId="0" fontId="8" fillId="0" borderId="41" xfId="62" applyFont="1" applyBorder="1" applyAlignment="1">
      <alignment vertical="center"/>
      <protection/>
    </xf>
    <xf numFmtId="0" fontId="8" fillId="0" borderId="39" xfId="62" applyFont="1" applyBorder="1" applyAlignment="1">
      <alignment vertical="center"/>
      <protection/>
    </xf>
    <xf numFmtId="0" fontId="8" fillId="0" borderId="46" xfId="62" applyFont="1" applyBorder="1" applyAlignment="1" applyProtection="1" quotePrefix="1">
      <alignment horizontal="centerContinuous" vertical="center"/>
      <protection/>
    </xf>
    <xf numFmtId="0" fontId="8" fillId="0" borderId="34" xfId="62" applyFont="1" applyBorder="1" applyAlignment="1" applyProtection="1" quotePrefix="1">
      <alignment horizontal="centerContinuous" vertical="center"/>
      <protection/>
    </xf>
    <xf numFmtId="182" fontId="8" fillId="0" borderId="20" xfId="62" applyNumberFormat="1" applyFont="1" applyBorder="1" applyAlignment="1">
      <alignment vertical="center"/>
      <protection/>
    </xf>
    <xf numFmtId="182" fontId="8" fillId="0" borderId="44" xfId="62" applyNumberFormat="1" applyFont="1" applyBorder="1" applyAlignment="1">
      <alignment vertical="center"/>
      <protection/>
    </xf>
    <xf numFmtId="215" fontId="8" fillId="0" borderId="11" xfId="62" applyNumberFormat="1" applyFont="1" applyBorder="1" applyAlignment="1" applyProtection="1">
      <alignment horizontal="right" vertical="center"/>
      <protection/>
    </xf>
    <xf numFmtId="215" fontId="8" fillId="0" borderId="11" xfId="62" applyNumberFormat="1" applyFont="1" applyBorder="1" applyAlignment="1">
      <alignment vertical="center"/>
      <protection/>
    </xf>
    <xf numFmtId="215" fontId="8" fillId="0" borderId="36" xfId="62" applyNumberFormat="1" applyFont="1" applyBorder="1" applyAlignment="1" applyProtection="1">
      <alignment horizontal="right" vertical="center"/>
      <protection/>
    </xf>
    <xf numFmtId="182" fontId="8" fillId="0" borderId="22" xfId="62" applyNumberFormat="1" applyFont="1" applyBorder="1" applyAlignment="1">
      <alignment vertical="center"/>
      <protection/>
    </xf>
    <xf numFmtId="182" fontId="8" fillId="0" borderId="39" xfId="62" applyNumberFormat="1" applyFont="1" applyBorder="1" applyAlignment="1">
      <alignment vertical="center"/>
      <protection/>
    </xf>
    <xf numFmtId="0" fontId="8" fillId="0" borderId="45" xfId="62" applyFont="1" applyBorder="1" applyAlignment="1" applyProtection="1" quotePrefix="1">
      <alignment horizontal="centerContinuous" vertical="center"/>
      <protection/>
    </xf>
    <xf numFmtId="0" fontId="8" fillId="0" borderId="10" xfId="62" applyFont="1" applyBorder="1" applyAlignment="1" applyProtection="1" quotePrefix="1">
      <alignment horizontal="centerContinuous" vertical="center"/>
      <protection/>
    </xf>
    <xf numFmtId="182" fontId="8" fillId="0" borderId="23" xfId="62" applyNumberFormat="1" applyFont="1" applyBorder="1" applyAlignment="1">
      <alignment vertical="center"/>
      <protection/>
    </xf>
    <xf numFmtId="182" fontId="8" fillId="0" borderId="55" xfId="62" applyNumberFormat="1" applyFont="1" applyBorder="1" applyAlignment="1">
      <alignment vertical="center"/>
      <protection/>
    </xf>
    <xf numFmtId="0" fontId="0" fillId="0" borderId="0" xfId="63" applyFont="1">
      <alignment/>
      <protection/>
    </xf>
    <xf numFmtId="0" fontId="8" fillId="0" borderId="0" xfId="63" applyFont="1" applyAlignment="1">
      <alignment vertical="center"/>
      <protection/>
    </xf>
    <xf numFmtId="0" fontId="14" fillId="0" borderId="0" xfId="63" applyAlignment="1">
      <alignment vertical="center"/>
      <protection/>
    </xf>
    <xf numFmtId="0" fontId="5" fillId="0" borderId="34" xfId="63" applyFont="1" applyBorder="1" applyAlignment="1" applyProtection="1" quotePrefix="1">
      <alignment horizontal="left" vertical="center"/>
      <protection/>
    </xf>
    <xf numFmtId="0" fontId="8" fillId="0" borderId="34" xfId="63" applyFont="1" applyBorder="1" applyAlignment="1" applyProtection="1">
      <alignment horizontal="left" vertical="center"/>
      <protection/>
    </xf>
    <xf numFmtId="0" fontId="8" fillId="0" borderId="34" xfId="63" applyFont="1" applyBorder="1" applyAlignment="1">
      <alignment vertical="center"/>
      <protection/>
    </xf>
    <xf numFmtId="0" fontId="8" fillId="0" borderId="47" xfId="63" applyFont="1" applyBorder="1" applyAlignment="1">
      <alignment vertical="center"/>
      <protection/>
    </xf>
    <xf numFmtId="0" fontId="8" fillId="0" borderId="12" xfId="63" applyFont="1" applyBorder="1" applyAlignment="1">
      <alignment vertical="center"/>
      <protection/>
    </xf>
    <xf numFmtId="0" fontId="8" fillId="0" borderId="38" xfId="63" applyFont="1" applyBorder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8" fillId="0" borderId="41" xfId="63" applyFont="1" applyBorder="1" applyAlignment="1" quotePrefix="1">
      <alignment horizontal="left" vertical="center"/>
      <protection/>
    </xf>
    <xf numFmtId="182" fontId="8" fillId="0" borderId="21" xfId="63" applyNumberFormat="1" applyFont="1" applyFill="1" applyBorder="1" applyAlignment="1">
      <alignment vertical="center" shrinkToFit="1"/>
      <protection/>
    </xf>
    <xf numFmtId="182" fontId="8" fillId="0" borderId="20" xfId="63" applyNumberFormat="1" applyFont="1" applyFill="1" applyBorder="1" applyAlignment="1">
      <alignment vertical="center" shrinkToFit="1"/>
      <protection/>
    </xf>
    <xf numFmtId="183" fontId="8" fillId="0" borderId="21" xfId="63" applyNumberFormat="1" applyFont="1" applyFill="1" applyBorder="1" applyAlignment="1">
      <alignment vertical="center" shrinkToFit="1"/>
      <protection/>
    </xf>
    <xf numFmtId="187" fontId="8" fillId="0" borderId="20" xfId="63" applyNumberFormat="1" applyFont="1" applyFill="1" applyBorder="1" applyAlignment="1">
      <alignment vertical="center" shrinkToFit="1"/>
      <protection/>
    </xf>
    <xf numFmtId="182" fontId="8" fillId="0" borderId="44" xfId="63" applyNumberFormat="1" applyFont="1" applyFill="1" applyBorder="1" applyAlignment="1">
      <alignment vertical="center" shrinkToFit="1"/>
      <protection/>
    </xf>
    <xf numFmtId="182" fontId="8" fillId="0" borderId="15" xfId="63" applyNumberFormat="1" applyFont="1" applyFill="1" applyBorder="1" applyAlignment="1">
      <alignment vertical="center" shrinkToFit="1"/>
      <protection/>
    </xf>
    <xf numFmtId="183" fontId="8" fillId="0" borderId="15" xfId="63" applyNumberFormat="1" applyFont="1" applyFill="1" applyBorder="1" applyAlignment="1">
      <alignment vertical="center" shrinkToFit="1"/>
      <protection/>
    </xf>
    <xf numFmtId="182" fontId="8" fillId="0" borderId="22" xfId="63" applyNumberFormat="1" applyFont="1" applyFill="1" applyBorder="1" applyAlignment="1">
      <alignment vertical="center" shrinkToFit="1"/>
      <protection/>
    </xf>
    <xf numFmtId="183" fontId="8" fillId="0" borderId="22" xfId="63" applyNumberFormat="1" applyFont="1" applyFill="1" applyBorder="1" applyAlignment="1">
      <alignment vertical="center" shrinkToFit="1"/>
      <protection/>
    </xf>
    <xf numFmtId="0" fontId="8" fillId="0" borderId="48" xfId="63" applyFont="1" applyFill="1" applyBorder="1" applyAlignment="1">
      <alignment vertical="center"/>
      <protection/>
    </xf>
    <xf numFmtId="0" fontId="8" fillId="0" borderId="43" xfId="63" applyFont="1" applyFill="1" applyBorder="1" applyAlignment="1" applyProtection="1">
      <alignment horizontal="center" vertical="center"/>
      <protection/>
    </xf>
    <xf numFmtId="187" fontId="8" fillId="0" borderId="22" xfId="63" applyNumberFormat="1" applyFont="1" applyFill="1" applyBorder="1" applyAlignment="1">
      <alignment vertical="center" shrinkToFit="1"/>
      <protection/>
    </xf>
    <xf numFmtId="182" fontId="8" fillId="0" borderId="39" xfId="63" applyNumberFormat="1" applyFont="1" applyFill="1" applyBorder="1" applyAlignment="1">
      <alignment vertical="center" shrinkToFit="1"/>
      <protection/>
    </xf>
    <xf numFmtId="0" fontId="8" fillId="0" borderId="41" xfId="63" applyFont="1" applyFill="1" applyBorder="1" applyAlignment="1" applyProtection="1">
      <alignment horizontal="center" vertical="center"/>
      <protection/>
    </xf>
    <xf numFmtId="0" fontId="8" fillId="0" borderId="46" xfId="63" applyFont="1" applyFill="1" applyBorder="1" applyAlignment="1">
      <alignment vertical="center"/>
      <protection/>
    </xf>
    <xf numFmtId="0" fontId="8" fillId="0" borderId="38" xfId="63" applyFont="1" applyFill="1" applyBorder="1" applyAlignment="1">
      <alignment vertical="center"/>
      <protection/>
    </xf>
    <xf numFmtId="0" fontId="8" fillId="0" borderId="45" xfId="63" applyFont="1" applyFill="1" applyBorder="1" applyAlignment="1">
      <alignment vertical="center"/>
      <protection/>
    </xf>
    <xf numFmtId="0" fontId="8" fillId="0" borderId="13" xfId="63" applyFont="1" applyFill="1" applyBorder="1" applyAlignment="1" applyProtection="1">
      <alignment horizontal="center" vertical="center"/>
      <protection/>
    </xf>
    <xf numFmtId="182" fontId="8" fillId="0" borderId="16" xfId="63" applyNumberFormat="1" applyFont="1" applyFill="1" applyBorder="1" applyAlignment="1">
      <alignment vertical="center" shrinkToFit="1"/>
      <protection/>
    </xf>
    <xf numFmtId="182" fontId="8" fillId="0" borderId="23" xfId="63" applyNumberFormat="1" applyFont="1" applyFill="1" applyBorder="1" applyAlignment="1">
      <alignment vertical="center" shrinkToFit="1"/>
      <protection/>
    </xf>
    <xf numFmtId="183" fontId="8" fillId="0" borderId="16" xfId="63" applyNumberFormat="1" applyFont="1" applyFill="1" applyBorder="1" applyAlignment="1">
      <alignment vertical="center" shrinkToFit="1"/>
      <protection/>
    </xf>
    <xf numFmtId="187" fontId="8" fillId="0" borderId="23" xfId="63" applyNumberFormat="1" applyFont="1" applyFill="1" applyBorder="1" applyAlignment="1">
      <alignment vertical="center" shrinkToFit="1"/>
      <protection/>
    </xf>
    <xf numFmtId="0" fontId="8" fillId="0" borderId="0" xfId="63" applyFont="1">
      <alignment/>
      <protection/>
    </xf>
    <xf numFmtId="0" fontId="14" fillId="0" borderId="0" xfId="63">
      <alignment/>
      <protection/>
    </xf>
    <xf numFmtId="0" fontId="8" fillId="0" borderId="0" xfId="63" applyFont="1" applyFill="1" applyBorder="1" applyAlignment="1" applyProtection="1">
      <alignment vertical="center"/>
      <protection/>
    </xf>
    <xf numFmtId="0" fontId="0" fillId="0" borderId="0" xfId="64" applyFont="1">
      <alignment/>
      <protection/>
    </xf>
    <xf numFmtId="0" fontId="8" fillId="0" borderId="0" xfId="64" applyFont="1" applyAlignment="1">
      <alignment vertical="center"/>
      <protection/>
    </xf>
    <xf numFmtId="0" fontId="14" fillId="0" borderId="0" xfId="64" applyAlignment="1">
      <alignment vertical="center"/>
      <protection/>
    </xf>
    <xf numFmtId="37" fontId="5" fillId="0" borderId="0" xfId="75" applyFont="1" applyAlignment="1" applyProtection="1" quotePrefix="1">
      <alignment horizontal="left" vertical="center"/>
      <protection/>
    </xf>
    <xf numFmtId="37" fontId="5" fillId="0" borderId="0" xfId="75" applyFont="1" applyAlignment="1">
      <alignment vertical="center"/>
      <protection/>
    </xf>
    <xf numFmtId="37" fontId="5" fillId="0" borderId="0" xfId="76" applyFont="1" applyAlignment="1">
      <alignment vertical="center"/>
      <protection/>
    </xf>
    <xf numFmtId="37" fontId="5" fillId="0" borderId="34" xfId="75" applyFont="1" applyBorder="1" applyAlignment="1">
      <alignment vertical="center"/>
      <protection/>
    </xf>
    <xf numFmtId="37" fontId="5" fillId="0" borderId="0" xfId="76" applyFont="1" applyBorder="1" applyAlignment="1">
      <alignment vertical="center"/>
      <protection/>
    </xf>
    <xf numFmtId="37" fontId="5" fillId="0" borderId="47" xfId="75" applyFont="1" applyBorder="1" applyAlignment="1">
      <alignment vertical="center"/>
      <protection/>
    </xf>
    <xf numFmtId="187" fontId="8" fillId="0" borderId="21" xfId="64" applyNumberFormat="1" applyFont="1" applyBorder="1" applyAlignment="1">
      <alignment vertical="center"/>
      <protection/>
    </xf>
    <xf numFmtId="187" fontId="8" fillId="0" borderId="51" xfId="64" applyNumberFormat="1" applyFont="1" applyBorder="1" applyAlignment="1">
      <alignment vertical="center"/>
      <protection/>
    </xf>
    <xf numFmtId="37" fontId="5" fillId="0" borderId="0" xfId="75" applyFont="1" applyBorder="1" applyAlignment="1">
      <alignment vertical="center"/>
      <protection/>
    </xf>
    <xf numFmtId="182" fontId="8" fillId="0" borderId="22" xfId="64" applyNumberFormat="1" applyFont="1" applyBorder="1" applyAlignment="1">
      <alignment vertical="center"/>
      <protection/>
    </xf>
    <xf numFmtId="183" fontId="8" fillId="0" borderId="22" xfId="64" applyNumberFormat="1" applyFont="1" applyBorder="1" applyAlignment="1">
      <alignment vertical="center"/>
      <protection/>
    </xf>
    <xf numFmtId="183" fontId="8" fillId="0" borderId="39" xfId="64" applyNumberFormat="1" applyFont="1" applyBorder="1" applyAlignment="1">
      <alignment vertical="center"/>
      <protection/>
    </xf>
    <xf numFmtId="39" fontId="5" fillId="0" borderId="0" xfId="75" applyNumberFormat="1" applyFont="1" applyAlignment="1">
      <alignment vertical="center"/>
      <protection/>
    </xf>
    <xf numFmtId="187" fontId="8" fillId="0" borderId="15" xfId="64" applyNumberFormat="1" applyFont="1" applyBorder="1" applyAlignment="1">
      <alignment vertical="center"/>
      <protection/>
    </xf>
    <xf numFmtId="187" fontId="8" fillId="0" borderId="36" xfId="64" applyNumberFormat="1" applyFont="1" applyBorder="1" applyAlignment="1">
      <alignment vertical="center"/>
      <protection/>
    </xf>
    <xf numFmtId="182" fontId="8" fillId="0" borderId="15" xfId="64" applyNumberFormat="1" applyFont="1" applyBorder="1" applyAlignment="1">
      <alignment vertical="center"/>
      <protection/>
    </xf>
    <xf numFmtId="183" fontId="8" fillId="0" borderId="15" xfId="64" applyNumberFormat="1" applyFont="1" applyBorder="1" applyAlignment="1">
      <alignment vertical="center"/>
      <protection/>
    </xf>
    <xf numFmtId="187" fontId="8" fillId="0" borderId="21" xfId="64" applyNumberFormat="1" applyFont="1" applyFill="1" applyBorder="1" applyAlignment="1">
      <alignment vertical="center"/>
      <protection/>
    </xf>
    <xf numFmtId="187" fontId="8" fillId="0" borderId="51" xfId="64" applyNumberFormat="1" applyFont="1" applyFill="1" applyBorder="1" applyAlignment="1">
      <alignment vertical="center"/>
      <protection/>
    </xf>
    <xf numFmtId="182" fontId="8" fillId="0" borderId="22" xfId="64" applyNumberFormat="1" applyFont="1" applyFill="1" applyBorder="1" applyAlignment="1">
      <alignment vertical="center"/>
      <protection/>
    </xf>
    <xf numFmtId="183" fontId="8" fillId="0" borderId="22" xfId="64" applyNumberFormat="1" applyFont="1" applyFill="1" applyBorder="1" applyAlignment="1">
      <alignment vertical="center"/>
      <protection/>
    </xf>
    <xf numFmtId="187" fontId="8" fillId="0" borderId="15" xfId="64" applyNumberFormat="1" applyFont="1" applyFill="1" applyBorder="1" applyAlignment="1">
      <alignment vertical="center"/>
      <protection/>
    </xf>
    <xf numFmtId="187" fontId="8" fillId="0" borderId="36" xfId="64" applyNumberFormat="1" applyFont="1" applyFill="1" applyBorder="1" applyAlignment="1">
      <alignment vertical="center"/>
      <protection/>
    </xf>
    <xf numFmtId="182" fontId="8" fillId="0" borderId="16" xfId="64" applyNumberFormat="1" applyFont="1" applyFill="1" applyBorder="1" applyAlignment="1">
      <alignment vertical="center"/>
      <protection/>
    </xf>
    <xf numFmtId="183" fontId="8" fillId="0" borderId="16" xfId="64" applyNumberFormat="1" applyFont="1" applyFill="1" applyBorder="1" applyAlignment="1">
      <alignment vertical="center"/>
      <protection/>
    </xf>
    <xf numFmtId="183" fontId="8" fillId="0" borderId="40" xfId="64" applyNumberFormat="1" applyFont="1" applyBorder="1" applyAlignment="1">
      <alignment vertical="center"/>
      <protection/>
    </xf>
    <xf numFmtId="37" fontId="8" fillId="0" borderId="0" xfId="75" applyFont="1">
      <alignment/>
      <protection/>
    </xf>
    <xf numFmtId="37" fontId="0" fillId="0" borderId="0" xfId="75">
      <alignment/>
      <protection/>
    </xf>
    <xf numFmtId="0" fontId="0" fillId="0" borderId="0" xfId="65" applyFont="1">
      <alignment/>
      <protection/>
    </xf>
    <xf numFmtId="0" fontId="8" fillId="0" borderId="0" xfId="65" applyFont="1" applyAlignment="1">
      <alignment vertical="center"/>
      <protection/>
    </xf>
    <xf numFmtId="0" fontId="14" fillId="0" borderId="0" xfId="65" applyAlignment="1">
      <alignment vertical="center"/>
      <protection/>
    </xf>
    <xf numFmtId="0" fontId="5" fillId="0" borderId="34" xfId="65" applyFont="1" applyFill="1" applyBorder="1" applyAlignment="1" applyProtection="1" quotePrefix="1">
      <alignment horizontal="left" vertical="center"/>
      <protection/>
    </xf>
    <xf numFmtId="0" fontId="8" fillId="0" borderId="34" xfId="65" applyFont="1" applyFill="1" applyBorder="1">
      <alignment/>
      <protection/>
    </xf>
    <xf numFmtId="37" fontId="5" fillId="0" borderId="34" xfId="75" applyFont="1" applyFill="1" applyBorder="1" applyAlignment="1" applyProtection="1" quotePrefix="1">
      <alignment horizontal="left"/>
      <protection/>
    </xf>
    <xf numFmtId="37" fontId="5" fillId="0" borderId="34" xfId="75" applyFont="1" applyFill="1" applyBorder="1" applyAlignment="1" applyProtection="1" quotePrefix="1">
      <alignment horizontal="right"/>
      <protection/>
    </xf>
    <xf numFmtId="0" fontId="8" fillId="0" borderId="0" xfId="65" applyFont="1" applyFill="1">
      <alignment/>
      <protection/>
    </xf>
    <xf numFmtId="0" fontId="8" fillId="0" borderId="0" xfId="65" applyFont="1">
      <alignment/>
      <protection/>
    </xf>
    <xf numFmtId="37" fontId="5" fillId="0" borderId="0" xfId="75" applyFont="1">
      <alignment/>
      <protection/>
    </xf>
    <xf numFmtId="37" fontId="5" fillId="0" borderId="0" xfId="76" applyFont="1">
      <alignment/>
      <protection/>
    </xf>
    <xf numFmtId="37" fontId="5" fillId="0" borderId="47" xfId="75" applyFont="1" applyFill="1" applyBorder="1" applyAlignment="1">
      <alignment vertical="center"/>
      <protection/>
    </xf>
    <xf numFmtId="37" fontId="5" fillId="0" borderId="12" xfId="75" applyFont="1" applyFill="1" applyBorder="1" applyAlignment="1" applyProtection="1">
      <alignment horizontal="center" vertical="center"/>
      <protection/>
    </xf>
    <xf numFmtId="37" fontId="5" fillId="0" borderId="56" xfId="75" applyFont="1" applyFill="1" applyBorder="1" applyAlignment="1" applyProtection="1">
      <alignment horizontal="center" vertical="center"/>
      <protection/>
    </xf>
    <xf numFmtId="0" fontId="8" fillId="0" borderId="0" xfId="65" applyFont="1" applyFill="1" applyAlignment="1">
      <alignment vertical="center"/>
      <protection/>
    </xf>
    <xf numFmtId="0" fontId="14" fillId="0" borderId="0" xfId="65">
      <alignment/>
      <protection/>
    </xf>
    <xf numFmtId="37" fontId="5" fillId="0" borderId="34" xfId="75" applyFont="1" applyFill="1" applyBorder="1" applyAlignment="1">
      <alignment vertical="center"/>
      <protection/>
    </xf>
    <xf numFmtId="37" fontId="5" fillId="0" borderId="41" xfId="75" applyFont="1" applyFill="1" applyBorder="1" applyAlignment="1">
      <alignment horizontal="center" vertical="center"/>
      <protection/>
    </xf>
    <xf numFmtId="37" fontId="5" fillId="0" borderId="39" xfId="75" applyFont="1" applyFill="1" applyBorder="1" applyAlignment="1">
      <alignment horizontal="center" vertical="center"/>
      <protection/>
    </xf>
    <xf numFmtId="37" fontId="0" fillId="0" borderId="0" xfId="75" applyAlignment="1">
      <alignment vertical="center"/>
      <protection/>
    </xf>
    <xf numFmtId="0" fontId="14" fillId="0" borderId="0" xfId="65" applyFill="1" applyAlignment="1">
      <alignment vertical="center"/>
      <protection/>
    </xf>
    <xf numFmtId="0" fontId="0" fillId="0" borderId="0" xfId="66" applyFont="1" applyFill="1">
      <alignment/>
      <protection/>
    </xf>
    <xf numFmtId="178" fontId="14" fillId="0" borderId="0" xfId="48" applyNumberFormat="1" applyFont="1" applyFill="1" applyAlignment="1">
      <alignment/>
    </xf>
    <xf numFmtId="0" fontId="8" fillId="0" borderId="0" xfId="66" applyFont="1" applyFill="1" applyAlignment="1">
      <alignment vertical="center"/>
      <protection/>
    </xf>
    <xf numFmtId="0" fontId="14" fillId="0" borderId="0" xfId="66" applyFill="1" applyAlignment="1">
      <alignment vertical="center"/>
      <protection/>
    </xf>
    <xf numFmtId="37" fontId="5" fillId="0" borderId="0" xfId="76" applyFont="1" applyFill="1" applyAlignment="1" applyProtection="1" quotePrefix="1">
      <alignment horizontal="left" vertical="center"/>
      <protection/>
    </xf>
    <xf numFmtId="37" fontId="5" fillId="0" borderId="0" xfId="75" applyFont="1" applyFill="1" applyAlignment="1">
      <alignment vertical="center"/>
      <protection/>
    </xf>
    <xf numFmtId="37" fontId="5" fillId="0" borderId="47" xfId="76" applyFont="1" applyFill="1" applyBorder="1" applyAlignment="1" applyProtection="1">
      <alignment horizontal="right" vertical="center"/>
      <protection/>
    </xf>
    <xf numFmtId="37" fontId="5" fillId="0" borderId="57" xfId="75" applyFont="1" applyFill="1" applyBorder="1" applyAlignment="1">
      <alignment vertical="center"/>
      <protection/>
    </xf>
    <xf numFmtId="37" fontId="5" fillId="0" borderId="12" xfId="76" applyFont="1" applyFill="1" applyBorder="1" applyAlignment="1" applyProtection="1" quotePrefix="1">
      <alignment horizontal="center" vertical="center"/>
      <protection/>
    </xf>
    <xf numFmtId="37" fontId="5" fillId="0" borderId="56" xfId="76" applyFont="1" applyFill="1" applyBorder="1" applyAlignment="1">
      <alignment horizontal="center" vertical="center"/>
      <protection/>
    </xf>
    <xf numFmtId="37" fontId="5" fillId="0" borderId="0" xfId="76" applyFont="1" applyFill="1" applyBorder="1" applyAlignment="1">
      <alignment horizontal="center" vertical="center"/>
      <protection/>
    </xf>
    <xf numFmtId="37" fontId="5" fillId="0" borderId="38" xfId="76" applyFont="1" applyFill="1" applyBorder="1" applyAlignment="1">
      <alignment vertical="center"/>
      <protection/>
    </xf>
    <xf numFmtId="37" fontId="5" fillId="0" borderId="0" xfId="75" applyFont="1" applyFill="1" applyBorder="1" applyAlignment="1">
      <alignment vertical="center"/>
      <protection/>
    </xf>
    <xf numFmtId="37" fontId="5" fillId="0" borderId="58" xfId="75" applyFont="1" applyFill="1" applyBorder="1" applyAlignment="1">
      <alignment vertical="center"/>
      <protection/>
    </xf>
    <xf numFmtId="0" fontId="14" fillId="0" borderId="0" xfId="66" applyFill="1">
      <alignment/>
      <protection/>
    </xf>
    <xf numFmtId="37" fontId="5" fillId="0" borderId="30" xfId="75" applyFont="1" applyFill="1" applyBorder="1" applyAlignment="1">
      <alignment vertical="center"/>
      <protection/>
    </xf>
    <xf numFmtId="37" fontId="5" fillId="0" borderId="22" xfId="76" applyFont="1" applyFill="1" applyBorder="1" applyAlignment="1" applyProtection="1">
      <alignment horizontal="left" vertical="center"/>
      <protection/>
    </xf>
    <xf numFmtId="37" fontId="5" fillId="0" borderId="41" xfId="76" applyFont="1" applyFill="1" applyBorder="1" applyAlignment="1">
      <alignment horizontal="center" vertical="center"/>
      <protection/>
    </xf>
    <xf numFmtId="37" fontId="5" fillId="0" borderId="39" xfId="76" applyFont="1" applyFill="1" applyBorder="1" applyAlignment="1">
      <alignment horizontal="center" vertical="center"/>
      <protection/>
    </xf>
    <xf numFmtId="37" fontId="5" fillId="0" borderId="46" xfId="76" applyFont="1" applyFill="1" applyBorder="1" applyAlignment="1" applyProtection="1" quotePrefix="1">
      <alignment horizontal="left" vertical="center"/>
      <protection/>
    </xf>
    <xf numFmtId="182" fontId="8" fillId="0" borderId="20" xfId="66" applyNumberFormat="1" applyFont="1" applyFill="1" applyBorder="1" applyAlignment="1">
      <alignment vertical="center"/>
      <protection/>
    </xf>
    <xf numFmtId="182" fontId="8" fillId="0" borderId="44" xfId="66" applyNumberFormat="1" applyFont="1" applyFill="1" applyBorder="1" applyAlignment="1">
      <alignment vertical="center"/>
      <protection/>
    </xf>
    <xf numFmtId="37" fontId="5" fillId="0" borderId="45" xfId="76" applyFont="1" applyFill="1" applyBorder="1" applyAlignment="1" applyProtection="1">
      <alignment horizontal="centerContinuous" vertical="center"/>
      <protection/>
    </xf>
    <xf numFmtId="37" fontId="5" fillId="0" borderId="10" xfId="75" applyFont="1" applyFill="1" applyBorder="1" applyAlignment="1">
      <alignment horizontal="centerContinuous" vertical="center"/>
      <protection/>
    </xf>
    <xf numFmtId="37" fontId="5" fillId="0" borderId="59" xfId="75" applyFont="1" applyFill="1" applyBorder="1" applyAlignment="1">
      <alignment horizontal="centerContinuous" vertical="center"/>
      <protection/>
    </xf>
    <xf numFmtId="182" fontId="8" fillId="0" borderId="23" xfId="66" applyNumberFormat="1" applyFont="1" applyFill="1" applyBorder="1" applyAlignment="1">
      <alignment vertical="center"/>
      <protection/>
    </xf>
    <xf numFmtId="182" fontId="8" fillId="0" borderId="55" xfId="66" applyNumberFormat="1" applyFont="1" applyFill="1" applyBorder="1" applyAlignment="1">
      <alignment vertical="center"/>
      <protection/>
    </xf>
    <xf numFmtId="37" fontId="5" fillId="0" borderId="0" xfId="75" applyFont="1" applyFill="1">
      <alignment/>
      <protection/>
    </xf>
    <xf numFmtId="37" fontId="0" fillId="0" borderId="0" xfId="75" applyFill="1">
      <alignment/>
      <protection/>
    </xf>
    <xf numFmtId="0" fontId="10" fillId="0" borderId="0" xfId="67" applyFont="1" applyFill="1" applyAlignment="1" quotePrefix="1">
      <alignment vertical="center"/>
      <protection/>
    </xf>
    <xf numFmtId="0" fontId="0" fillId="0" borderId="0" xfId="67" applyFont="1">
      <alignment/>
      <protection/>
    </xf>
    <xf numFmtId="0" fontId="5" fillId="0" borderId="0" xfId="67" applyFont="1" applyFill="1" applyAlignment="1">
      <alignment vertical="center"/>
      <protection/>
    </xf>
    <xf numFmtId="178" fontId="0" fillId="0" borderId="0" xfId="48" applyNumberFormat="1" applyFont="1" applyAlignment="1">
      <alignment/>
    </xf>
    <xf numFmtId="37" fontId="8" fillId="0" borderId="34" xfId="75" applyFont="1" applyBorder="1" applyAlignment="1" applyProtection="1" quotePrefix="1">
      <alignment horizontal="left"/>
      <protection/>
    </xf>
    <xf numFmtId="37" fontId="8" fillId="0" borderId="34" xfId="75" applyFont="1" applyBorder="1">
      <alignment/>
      <protection/>
    </xf>
    <xf numFmtId="37" fontId="8" fillId="0" borderId="34" xfId="75" applyFont="1" applyBorder="1" applyAlignment="1" applyProtection="1" quotePrefix="1">
      <alignment horizontal="right"/>
      <protection/>
    </xf>
    <xf numFmtId="37" fontId="8" fillId="0" borderId="11" xfId="75" applyFont="1" applyBorder="1" applyAlignment="1">
      <alignment vertical="center"/>
      <protection/>
    </xf>
    <xf numFmtId="0" fontId="14" fillId="0" borderId="0" xfId="67">
      <alignment/>
      <protection/>
    </xf>
    <xf numFmtId="37" fontId="8" fillId="0" borderId="0" xfId="75" applyFont="1" applyAlignment="1">
      <alignment vertical="center"/>
      <protection/>
    </xf>
    <xf numFmtId="187" fontId="8" fillId="0" borderId="15" xfId="67" applyNumberFormat="1" applyFont="1" applyBorder="1" applyAlignment="1">
      <alignment vertical="center"/>
      <protection/>
    </xf>
    <xf numFmtId="187" fontId="8" fillId="0" borderId="21" xfId="67" applyNumberFormat="1" applyFont="1" applyBorder="1" applyAlignment="1">
      <alignment vertical="center"/>
      <protection/>
    </xf>
    <xf numFmtId="187" fontId="8" fillId="0" borderId="51" xfId="67" applyNumberFormat="1" applyFont="1" applyBorder="1" applyAlignment="1">
      <alignment vertical="center"/>
      <protection/>
    </xf>
    <xf numFmtId="39" fontId="8" fillId="0" borderId="0" xfId="75" applyNumberFormat="1" applyFont="1" applyBorder="1" applyAlignment="1">
      <alignment vertical="center"/>
      <protection/>
    </xf>
    <xf numFmtId="187" fontId="8" fillId="0" borderId="22" xfId="67" applyNumberFormat="1" applyFont="1" applyBorder="1" applyAlignment="1">
      <alignment vertical="center"/>
      <protection/>
    </xf>
    <xf numFmtId="183" fontId="8" fillId="0" borderId="22" xfId="67" applyNumberFormat="1" applyFont="1" applyBorder="1" applyAlignment="1">
      <alignment vertical="center"/>
      <protection/>
    </xf>
    <xf numFmtId="183" fontId="8" fillId="0" borderId="39" xfId="67" applyNumberFormat="1" applyFont="1" applyBorder="1" applyAlignment="1">
      <alignment vertical="center"/>
      <protection/>
    </xf>
    <xf numFmtId="37" fontId="8" fillId="0" borderId="0" xfId="75" applyFont="1" applyBorder="1" applyAlignment="1">
      <alignment vertical="center"/>
      <protection/>
    </xf>
    <xf numFmtId="39" fontId="8" fillId="0" borderId="0" xfId="75" applyNumberFormat="1" applyFont="1" applyAlignment="1">
      <alignment vertical="center"/>
      <protection/>
    </xf>
    <xf numFmtId="187" fontId="8" fillId="0" borderId="36" xfId="67" applyNumberFormat="1" applyFont="1" applyBorder="1" applyAlignment="1">
      <alignment vertical="center"/>
      <protection/>
    </xf>
    <xf numFmtId="183" fontId="8" fillId="0" borderId="15" xfId="67" applyNumberFormat="1" applyFont="1" applyBorder="1" applyAlignment="1">
      <alignment vertical="center"/>
      <protection/>
    </xf>
    <xf numFmtId="183" fontId="8" fillId="0" borderId="36" xfId="67" applyNumberFormat="1" applyFont="1" applyBorder="1" applyAlignment="1">
      <alignment vertical="center"/>
      <protection/>
    </xf>
    <xf numFmtId="187" fontId="8" fillId="0" borderId="21" xfId="67" applyNumberFormat="1" applyFont="1" applyFill="1" applyBorder="1" applyAlignment="1">
      <alignment vertical="center"/>
      <protection/>
    </xf>
    <xf numFmtId="187" fontId="8" fillId="0" borderId="51" xfId="67" applyNumberFormat="1" applyFont="1" applyFill="1" applyBorder="1" applyAlignment="1">
      <alignment vertical="center"/>
      <protection/>
    </xf>
    <xf numFmtId="187" fontId="8" fillId="0" borderId="22" xfId="67" applyNumberFormat="1" applyFont="1" applyFill="1" applyBorder="1" applyAlignment="1">
      <alignment vertical="center"/>
      <protection/>
    </xf>
    <xf numFmtId="183" fontId="8" fillId="0" borderId="22" xfId="67" applyNumberFormat="1" applyFont="1" applyFill="1" applyBorder="1" applyAlignment="1">
      <alignment vertical="center"/>
      <protection/>
    </xf>
    <xf numFmtId="183" fontId="8" fillId="0" borderId="39" xfId="67" applyNumberFormat="1" applyFont="1" applyFill="1" applyBorder="1" applyAlignment="1">
      <alignment vertical="center"/>
      <protection/>
    </xf>
    <xf numFmtId="187" fontId="8" fillId="0" borderId="15" xfId="67" applyNumberFormat="1" applyFont="1" applyFill="1" applyBorder="1" applyAlignment="1">
      <alignment vertical="center"/>
      <protection/>
    </xf>
    <xf numFmtId="187" fontId="8" fillId="0" borderId="36" xfId="67" applyNumberFormat="1" applyFont="1" applyFill="1" applyBorder="1" applyAlignment="1">
      <alignment vertical="center"/>
      <protection/>
    </xf>
    <xf numFmtId="187" fontId="8" fillId="0" borderId="16" xfId="67" applyNumberFormat="1" applyFont="1" applyFill="1" applyBorder="1" applyAlignment="1">
      <alignment vertical="center"/>
      <protection/>
    </xf>
    <xf numFmtId="183" fontId="8" fillId="0" borderId="16" xfId="67" applyNumberFormat="1" applyFont="1" applyFill="1" applyBorder="1" applyAlignment="1">
      <alignment vertical="center"/>
      <protection/>
    </xf>
    <xf numFmtId="183" fontId="8" fillId="0" borderId="40" xfId="67" applyNumberFormat="1" applyFont="1" applyFill="1" applyBorder="1" applyAlignment="1">
      <alignment vertical="center"/>
      <protection/>
    </xf>
    <xf numFmtId="37" fontId="14" fillId="0" borderId="0" xfId="75" applyFont="1">
      <alignment/>
      <protection/>
    </xf>
    <xf numFmtId="39" fontId="14" fillId="0" borderId="0" xfId="75" applyNumberFormat="1" applyFont="1">
      <alignment/>
      <protection/>
    </xf>
    <xf numFmtId="37" fontId="12" fillId="0" borderId="0" xfId="75" applyFont="1">
      <alignment/>
      <protection/>
    </xf>
    <xf numFmtId="0" fontId="0" fillId="0" borderId="0" xfId="68" applyFont="1">
      <alignment/>
      <protection/>
    </xf>
    <xf numFmtId="0" fontId="8" fillId="0" borderId="34" xfId="68" applyFont="1" applyFill="1" applyBorder="1">
      <alignment/>
      <protection/>
    </xf>
    <xf numFmtId="37" fontId="8" fillId="0" borderId="34" xfId="75" applyFont="1" applyFill="1" applyBorder="1" applyAlignment="1" applyProtection="1" quotePrefix="1">
      <alignment horizontal="left"/>
      <protection/>
    </xf>
    <xf numFmtId="37" fontId="8" fillId="0" borderId="34" xfId="75" applyFont="1" applyFill="1" applyBorder="1" applyAlignment="1" applyProtection="1" quotePrefix="1">
      <alignment horizontal="right"/>
      <protection/>
    </xf>
    <xf numFmtId="37" fontId="14" fillId="0" borderId="0" xfId="75" applyFont="1" applyFill="1">
      <alignment/>
      <protection/>
    </xf>
    <xf numFmtId="37" fontId="8" fillId="0" borderId="47" xfId="75" applyFont="1" applyFill="1" applyBorder="1" applyAlignment="1">
      <alignment vertical="center"/>
      <protection/>
    </xf>
    <xf numFmtId="37" fontId="8" fillId="0" borderId="57" xfId="75" applyFont="1" applyFill="1" applyBorder="1" applyAlignment="1" applyProtection="1" quotePrefix="1">
      <alignment horizontal="right" vertical="center"/>
      <protection/>
    </xf>
    <xf numFmtId="37" fontId="14" fillId="0" borderId="0" xfId="75" applyFont="1" applyFill="1" applyAlignment="1">
      <alignment vertical="center"/>
      <protection/>
    </xf>
    <xf numFmtId="37" fontId="14" fillId="0" borderId="0" xfId="75" applyFont="1" applyAlignment="1">
      <alignment vertical="center"/>
      <protection/>
    </xf>
    <xf numFmtId="37" fontId="8" fillId="0" borderId="34" xfId="75" applyFont="1" applyFill="1" applyBorder="1" applyAlignment="1">
      <alignment vertical="center"/>
      <protection/>
    </xf>
    <xf numFmtId="37" fontId="8" fillId="0" borderId="41" xfId="75" applyFont="1" applyFill="1" applyBorder="1" applyAlignment="1" applyProtection="1">
      <alignment horizontal="center" vertical="center"/>
      <protection/>
    </xf>
    <xf numFmtId="0" fontId="0" fillId="0" borderId="0" xfId="69" applyFont="1">
      <alignment/>
      <protection/>
    </xf>
    <xf numFmtId="0" fontId="8" fillId="0" borderId="0" xfId="77" applyFont="1">
      <alignment/>
      <protection/>
    </xf>
    <xf numFmtId="0" fontId="8" fillId="0" borderId="34" xfId="77" applyFont="1" applyBorder="1">
      <alignment/>
      <protection/>
    </xf>
    <xf numFmtId="0" fontId="8" fillId="0" borderId="0" xfId="77" applyFont="1" applyBorder="1">
      <alignment/>
      <protection/>
    </xf>
    <xf numFmtId="0" fontId="8" fillId="0" borderId="0" xfId="77" applyFont="1" applyBorder="1" applyAlignment="1">
      <alignment horizontal="right"/>
      <protection/>
    </xf>
    <xf numFmtId="0" fontId="8" fillId="0" borderId="47" xfId="77" applyFont="1" applyBorder="1" applyAlignment="1">
      <alignment vertical="center"/>
      <protection/>
    </xf>
    <xf numFmtId="0" fontId="8" fillId="0" borderId="34" xfId="77" applyFont="1" applyBorder="1" applyAlignment="1">
      <alignment vertical="center"/>
      <protection/>
    </xf>
    <xf numFmtId="0" fontId="8" fillId="0" borderId="38" xfId="77" applyFont="1" applyBorder="1" applyAlignment="1">
      <alignment vertical="center"/>
      <protection/>
    </xf>
    <xf numFmtId="0" fontId="8" fillId="0" borderId="11" xfId="77" applyFont="1" applyBorder="1" applyAlignment="1" applyProtection="1">
      <alignment horizontal="left" vertical="center"/>
      <protection/>
    </xf>
    <xf numFmtId="0" fontId="8" fillId="0" borderId="38" xfId="77" applyFont="1" applyBorder="1" applyAlignment="1" applyProtection="1">
      <alignment horizontal="center" vertical="center"/>
      <protection/>
    </xf>
    <xf numFmtId="0" fontId="8" fillId="0" borderId="46" xfId="77" applyFont="1" applyBorder="1" applyAlignment="1">
      <alignment vertical="center"/>
      <protection/>
    </xf>
    <xf numFmtId="0" fontId="8" fillId="0" borderId="41" xfId="77" applyFont="1" applyBorder="1" applyAlignment="1" applyProtection="1">
      <alignment horizontal="left" vertical="center"/>
      <protection/>
    </xf>
    <xf numFmtId="0" fontId="8" fillId="0" borderId="45" xfId="77" applyFont="1" applyBorder="1" applyAlignment="1">
      <alignment vertical="center"/>
      <protection/>
    </xf>
    <xf numFmtId="0" fontId="8" fillId="0" borderId="13" xfId="77" applyFont="1" applyBorder="1" applyAlignment="1" applyProtection="1">
      <alignment horizontal="left" vertical="center"/>
      <protection/>
    </xf>
    <xf numFmtId="0" fontId="0" fillId="0" borderId="0" xfId="70" applyFont="1">
      <alignment/>
      <protection/>
    </xf>
    <xf numFmtId="0" fontId="8" fillId="0" borderId="46" xfId="77" applyFont="1" applyBorder="1" applyAlignment="1" applyProtection="1">
      <alignment horizontal="left" vertical="center"/>
      <protection/>
    </xf>
    <xf numFmtId="0" fontId="8" fillId="0" borderId="38" xfId="77" applyFont="1" applyBorder="1" applyAlignment="1" applyProtection="1" quotePrefix="1">
      <alignment horizontal="left" vertical="center"/>
      <protection/>
    </xf>
    <xf numFmtId="0" fontId="8" fillId="0" borderId="0" xfId="77" applyFont="1" applyBorder="1" applyAlignment="1">
      <alignment vertical="center"/>
      <protection/>
    </xf>
    <xf numFmtId="0" fontId="8" fillId="0" borderId="0" xfId="77" applyFont="1" applyAlignment="1">
      <alignment/>
      <protection/>
    </xf>
    <xf numFmtId="0" fontId="0" fillId="0" borderId="0" xfId="71" applyFont="1">
      <alignment/>
      <protection/>
    </xf>
    <xf numFmtId="0" fontId="8" fillId="0" borderId="0" xfId="77" applyFont="1" applyBorder="1" applyAlignment="1" quotePrefix="1">
      <alignment horizontal="right"/>
      <protection/>
    </xf>
    <xf numFmtId="0" fontId="0" fillId="0" borderId="0" xfId="72" applyFont="1" applyFill="1">
      <alignment/>
      <protection/>
    </xf>
    <xf numFmtId="178" fontId="0" fillId="0" borderId="0" xfId="48" applyNumberFormat="1" applyFont="1" applyFill="1" applyAlignment="1">
      <alignment/>
    </xf>
    <xf numFmtId="37" fontId="8" fillId="0" borderId="0" xfId="75" applyFont="1" applyFill="1" applyAlignment="1" applyProtection="1" quotePrefix="1">
      <alignment horizontal="left" vertical="center"/>
      <protection/>
    </xf>
    <xf numFmtId="37" fontId="8" fillId="0" borderId="0" xfId="75" applyFont="1" applyFill="1">
      <alignment/>
      <protection/>
    </xf>
    <xf numFmtId="37" fontId="8" fillId="0" borderId="0" xfId="75" applyFont="1" applyFill="1" applyAlignment="1" applyProtection="1" quotePrefix="1">
      <alignment horizontal="left"/>
      <protection/>
    </xf>
    <xf numFmtId="37" fontId="8" fillId="0" borderId="34" xfId="75" applyFont="1" applyFill="1" applyBorder="1">
      <alignment/>
      <protection/>
    </xf>
    <xf numFmtId="37" fontId="8" fillId="0" borderId="11" xfId="75" applyFont="1" applyFill="1" applyBorder="1" applyAlignment="1">
      <alignment vertical="center"/>
      <protection/>
    </xf>
    <xf numFmtId="37" fontId="8" fillId="0" borderId="0" xfId="75" applyFont="1" applyFill="1" applyAlignment="1">
      <alignment vertical="center"/>
      <protection/>
    </xf>
    <xf numFmtId="187" fontId="8" fillId="0" borderId="21" xfId="72" applyNumberFormat="1" applyFont="1" applyFill="1" applyBorder="1" applyAlignment="1">
      <alignment vertical="center"/>
      <protection/>
    </xf>
    <xf numFmtId="187" fontId="8" fillId="0" borderId="51" xfId="72" applyNumberFormat="1" applyFont="1" applyFill="1" applyBorder="1" applyAlignment="1">
      <alignment vertical="center"/>
      <protection/>
    </xf>
    <xf numFmtId="39" fontId="8" fillId="0" borderId="0" xfId="75" applyNumberFormat="1" applyFont="1" applyFill="1" applyBorder="1" applyAlignment="1">
      <alignment vertical="center"/>
      <protection/>
    </xf>
    <xf numFmtId="39" fontId="8" fillId="0" borderId="0" xfId="75" applyNumberFormat="1" applyFont="1" applyFill="1" applyAlignment="1">
      <alignment vertical="center"/>
      <protection/>
    </xf>
    <xf numFmtId="187" fontId="8" fillId="0" borderId="22" xfId="72" applyNumberFormat="1" applyFont="1" applyFill="1" applyBorder="1" applyAlignment="1">
      <alignment vertical="center"/>
      <protection/>
    </xf>
    <xf numFmtId="183" fontId="8" fillId="0" borderId="22" xfId="72" applyNumberFormat="1" applyFont="1" applyFill="1" applyBorder="1" applyAlignment="1">
      <alignment vertical="center"/>
      <protection/>
    </xf>
    <xf numFmtId="183" fontId="8" fillId="0" borderId="39" xfId="72" applyNumberFormat="1" applyFont="1" applyFill="1" applyBorder="1" applyAlignment="1">
      <alignment vertical="center"/>
      <protection/>
    </xf>
    <xf numFmtId="37" fontId="8" fillId="0" borderId="0" xfId="75" applyFont="1" applyFill="1" applyBorder="1" applyAlignment="1">
      <alignment vertical="center"/>
      <protection/>
    </xf>
    <xf numFmtId="187" fontId="8" fillId="0" borderId="15" xfId="72" applyNumberFormat="1" applyFont="1" applyFill="1" applyBorder="1" applyAlignment="1">
      <alignment vertical="center"/>
      <protection/>
    </xf>
    <xf numFmtId="187" fontId="8" fillId="0" borderId="36" xfId="72" applyNumberFormat="1" applyFont="1" applyFill="1" applyBorder="1" applyAlignment="1">
      <alignment vertical="center"/>
      <protection/>
    </xf>
    <xf numFmtId="187" fontId="8" fillId="0" borderId="16" xfId="72" applyNumberFormat="1" applyFont="1" applyFill="1" applyBorder="1" applyAlignment="1">
      <alignment vertical="center"/>
      <protection/>
    </xf>
    <xf numFmtId="183" fontId="8" fillId="0" borderId="16" xfId="72" applyNumberFormat="1" applyFont="1" applyFill="1" applyBorder="1" applyAlignment="1">
      <alignment vertical="center"/>
      <protection/>
    </xf>
    <xf numFmtId="183" fontId="8" fillId="0" borderId="40" xfId="72" applyNumberFormat="1" applyFont="1" applyFill="1" applyBorder="1" applyAlignment="1">
      <alignment vertical="center"/>
      <protection/>
    </xf>
    <xf numFmtId="37" fontId="8" fillId="0" borderId="0" xfId="75" applyFont="1" applyFill="1" applyBorder="1" applyAlignment="1" applyProtection="1" quotePrefix="1">
      <alignment horizontal="center"/>
      <protection/>
    </xf>
    <xf numFmtId="177" fontId="8" fillId="0" borderId="0" xfId="75" applyNumberFormat="1" applyFont="1" applyFill="1" applyBorder="1" applyProtection="1">
      <alignment/>
      <protection/>
    </xf>
    <xf numFmtId="38" fontId="8" fillId="0" borderId="19" xfId="48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38" fontId="8" fillId="0" borderId="0" xfId="48" applyFont="1" applyFill="1" applyAlignment="1">
      <alignment horizontal="center" vertical="center"/>
    </xf>
    <xf numFmtId="38" fontId="8" fillId="0" borderId="0" xfId="48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7" fontId="8" fillId="0" borderId="20" xfId="48" applyNumberFormat="1" applyFont="1" applyFill="1" applyBorder="1" applyAlignment="1" applyProtection="1">
      <alignment horizontal="center" vertical="center"/>
      <protection locked="0"/>
    </xf>
    <xf numFmtId="177" fontId="8" fillId="0" borderId="23" xfId="48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/>
    </xf>
    <xf numFmtId="38" fontId="19" fillId="0" borderId="0" xfId="48" applyFont="1" applyFill="1" applyAlignment="1">
      <alignment horizontal="center" vertical="center"/>
    </xf>
    <xf numFmtId="38" fontId="19" fillId="0" borderId="0" xfId="48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52" xfId="0" applyFont="1" applyBorder="1" applyAlignment="1" applyProtection="1">
      <alignment horizontal="center" vertical="center"/>
      <protection/>
    </xf>
    <xf numFmtId="182" fontId="8" fillId="0" borderId="23" xfId="0" applyNumberFormat="1" applyFont="1" applyBorder="1" applyAlignment="1">
      <alignment vertical="center"/>
    </xf>
    <xf numFmtId="219" fontId="8" fillId="0" borderId="22" xfId="0" applyNumberFormat="1" applyFont="1" applyBorder="1" applyAlignment="1">
      <alignment vertical="center" shrinkToFit="1"/>
    </xf>
    <xf numFmtId="37" fontId="19" fillId="0" borderId="0" xfId="74" applyFont="1" applyAlignment="1">
      <alignment horizontal="center" vertical="center"/>
      <protection/>
    </xf>
    <xf numFmtId="37" fontId="20" fillId="0" borderId="0" xfId="74" applyFont="1" applyAlignment="1">
      <alignment horizontal="center"/>
      <protection/>
    </xf>
    <xf numFmtId="219" fontId="8" fillId="0" borderId="23" xfId="0" applyNumberFormat="1" applyFont="1" applyBorder="1" applyAlignment="1">
      <alignment vertical="center" shrinkToFit="1"/>
    </xf>
    <xf numFmtId="219" fontId="8" fillId="0" borderId="39" xfId="0" applyNumberFormat="1" applyFont="1" applyBorder="1" applyAlignment="1">
      <alignment vertical="center" shrinkToFit="1"/>
    </xf>
    <xf numFmtId="37" fontId="8" fillId="0" borderId="60" xfId="74" applyFont="1" applyBorder="1" applyAlignment="1" applyProtection="1" quotePrefix="1">
      <alignment horizontal="distributed" vertical="top"/>
      <protection/>
    </xf>
    <xf numFmtId="182" fontId="8" fillId="0" borderId="61" xfId="0" applyNumberFormat="1" applyFont="1" applyBorder="1" applyAlignment="1">
      <alignment vertical="center" shrinkToFit="1"/>
    </xf>
    <xf numFmtId="219" fontId="8" fillId="0" borderId="61" xfId="0" applyNumberFormat="1" applyFont="1" applyBorder="1" applyAlignment="1">
      <alignment vertical="center" shrinkToFit="1"/>
    </xf>
    <xf numFmtId="183" fontId="8" fillId="0" borderId="62" xfId="0" applyNumberFormat="1" applyFont="1" applyBorder="1" applyAlignment="1">
      <alignment vertical="center"/>
    </xf>
    <xf numFmtId="37" fontId="8" fillId="0" borderId="63" xfId="74" applyFont="1" applyBorder="1" applyAlignment="1" applyProtection="1">
      <alignment horizontal="center" vertical="center"/>
      <protection/>
    </xf>
    <xf numFmtId="183" fontId="8" fillId="0" borderId="64" xfId="0" applyNumberFormat="1" applyFont="1" applyBorder="1" applyAlignment="1">
      <alignment vertical="center"/>
    </xf>
    <xf numFmtId="183" fontId="8" fillId="0" borderId="65" xfId="0" applyNumberFormat="1" applyFont="1" applyBorder="1" applyAlignment="1">
      <alignment vertical="center"/>
    </xf>
    <xf numFmtId="178" fontId="8" fillId="0" borderId="37" xfId="48" applyNumberFormat="1" applyFont="1" applyBorder="1" applyAlignment="1" applyProtection="1">
      <alignment horizontal="distributed" vertical="center"/>
      <protection/>
    </xf>
    <xf numFmtId="178" fontId="5" fillId="0" borderId="0" xfId="48" applyNumberFormat="1" applyFont="1" applyBorder="1" applyAlignment="1" applyProtection="1">
      <alignment horizontal="left" vertical="center"/>
      <protection/>
    </xf>
    <xf numFmtId="178" fontId="8" fillId="0" borderId="0" xfId="48" applyNumberFormat="1" applyFont="1" applyBorder="1" applyAlignment="1" applyProtection="1" quotePrefix="1">
      <alignment horizontal="left" vertical="center"/>
      <protection/>
    </xf>
    <xf numFmtId="178" fontId="5" fillId="0" borderId="0" xfId="48" applyNumberFormat="1" applyFont="1" applyBorder="1" applyAlignment="1" applyProtection="1" quotePrefix="1">
      <alignment horizontal="left" vertical="center"/>
      <protection/>
    </xf>
    <xf numFmtId="37" fontId="5" fillId="0" borderId="0" xfId="74" applyFont="1" applyAlignment="1" applyProtection="1" quotePrefix="1">
      <alignment horizontal="left" vertical="center"/>
      <protection/>
    </xf>
    <xf numFmtId="0" fontId="8" fillId="0" borderId="46" xfId="63" applyFont="1" applyBorder="1" applyAlignment="1" applyProtection="1" quotePrefix="1">
      <alignment horizontal="center" vertical="center"/>
      <protection/>
    </xf>
    <xf numFmtId="0" fontId="8" fillId="0" borderId="0" xfId="63" applyFont="1" applyFill="1" applyBorder="1" applyAlignment="1" applyProtection="1">
      <alignment horizontal="left" vertical="center"/>
      <protection/>
    </xf>
    <xf numFmtId="0" fontId="8" fillId="0" borderId="0" xfId="63" applyFont="1" applyAlignment="1" applyProtection="1">
      <alignment horizontal="left" vertical="center"/>
      <protection/>
    </xf>
    <xf numFmtId="0" fontId="8" fillId="0" borderId="11" xfId="63" applyFont="1" applyFill="1" applyBorder="1" applyAlignment="1" applyProtection="1">
      <alignment horizontal="center" vertical="center"/>
      <protection/>
    </xf>
    <xf numFmtId="187" fontId="8" fillId="0" borderId="21" xfId="63" applyNumberFormat="1" applyFont="1" applyFill="1" applyBorder="1" applyAlignment="1">
      <alignment vertical="center" shrinkToFit="1"/>
      <protection/>
    </xf>
    <xf numFmtId="182" fontId="8" fillId="0" borderId="51" xfId="63" applyNumberFormat="1" applyFont="1" applyFill="1" applyBorder="1" applyAlignment="1">
      <alignment vertical="center" shrinkToFit="1"/>
      <protection/>
    </xf>
    <xf numFmtId="0" fontId="21" fillId="0" borderId="0" xfId="63" applyFont="1" applyAlignment="1">
      <alignment horizontal="center" vertical="center"/>
      <protection/>
    </xf>
    <xf numFmtId="37" fontId="5" fillId="0" borderId="0" xfId="75" applyFont="1" applyBorder="1" applyAlignment="1" applyProtection="1">
      <alignment horizontal="center"/>
      <protection/>
    </xf>
    <xf numFmtId="193" fontId="5" fillId="0" borderId="0" xfId="75" applyNumberFormat="1" applyFont="1" applyBorder="1" applyProtection="1">
      <alignment/>
      <protection/>
    </xf>
    <xf numFmtId="37" fontId="5" fillId="0" borderId="0" xfId="75" applyFont="1" applyBorder="1">
      <alignment/>
      <protection/>
    </xf>
    <xf numFmtId="37" fontId="5" fillId="0" borderId="0" xfId="76" applyNumberFormat="1" applyFont="1" applyBorder="1" applyProtection="1">
      <alignment/>
      <protection/>
    </xf>
    <xf numFmtId="37" fontId="8" fillId="0" borderId="0" xfId="75" applyFont="1" applyBorder="1" applyAlignment="1" applyProtection="1" quotePrefix="1">
      <alignment horizontal="left" vertical="center"/>
      <protection/>
    </xf>
    <xf numFmtId="37" fontId="8" fillId="0" borderId="0" xfId="75" applyFont="1" applyBorder="1" applyAlignment="1" applyProtection="1">
      <alignment horizontal="center" vertical="center"/>
      <protection/>
    </xf>
    <xf numFmtId="193" fontId="8" fillId="0" borderId="0" xfId="75" applyNumberFormat="1" applyFont="1" applyBorder="1" applyAlignment="1" applyProtection="1">
      <alignment vertical="center"/>
      <protection/>
    </xf>
    <xf numFmtId="37" fontId="8" fillId="0" borderId="0" xfId="76" applyNumberFormat="1" applyFont="1" applyBorder="1" applyAlignment="1" applyProtection="1">
      <alignment vertical="center"/>
      <protection/>
    </xf>
    <xf numFmtId="37" fontId="5" fillId="0" borderId="0" xfId="75" applyFont="1" applyBorder="1" applyAlignment="1" applyProtection="1" quotePrefix="1">
      <alignment horizontal="left" vertical="center"/>
      <protection/>
    </xf>
    <xf numFmtId="37" fontId="5" fillId="0" borderId="48" xfId="75" applyFont="1" applyFill="1" applyBorder="1" applyAlignment="1" applyProtection="1">
      <alignment horizontal="left" vertical="center"/>
      <protection/>
    </xf>
    <xf numFmtId="37" fontId="5" fillId="0" borderId="50" xfId="75" applyFont="1" applyFill="1" applyBorder="1" applyAlignment="1">
      <alignment vertical="center"/>
      <protection/>
    </xf>
    <xf numFmtId="37" fontId="23" fillId="0" borderId="49" xfId="75" applyFont="1" applyFill="1" applyBorder="1" applyAlignment="1">
      <alignment horizontal="right" vertical="center"/>
      <protection/>
    </xf>
    <xf numFmtId="37" fontId="23" fillId="0" borderId="49" xfId="75" applyFont="1" applyFill="1" applyBorder="1" applyAlignment="1" applyProtection="1">
      <alignment horizontal="right" vertical="center"/>
      <protection/>
    </xf>
    <xf numFmtId="37" fontId="23" fillId="0" borderId="51" xfId="75" applyFont="1" applyFill="1" applyBorder="1" applyAlignment="1">
      <alignment horizontal="right" vertical="center"/>
      <protection/>
    </xf>
    <xf numFmtId="37" fontId="5" fillId="0" borderId="34" xfId="75" applyFont="1" applyBorder="1" applyAlignment="1" applyProtection="1" quotePrefix="1">
      <alignment horizontal="left" vertical="center"/>
      <protection/>
    </xf>
    <xf numFmtId="0" fontId="14" fillId="0" borderId="0" xfId="67" applyBorder="1">
      <alignment/>
      <protection/>
    </xf>
    <xf numFmtId="37" fontId="8" fillId="0" borderId="46" xfId="75" applyFont="1" applyFill="1" applyBorder="1" applyAlignment="1" applyProtection="1" quotePrefix="1">
      <alignment horizontal="left" vertical="center"/>
      <protection/>
    </xf>
    <xf numFmtId="0" fontId="5" fillId="0" borderId="34" xfId="68" applyFont="1" applyFill="1" applyBorder="1" applyAlignment="1" applyProtection="1" quotePrefix="1">
      <alignment horizontal="left" vertical="center"/>
      <protection/>
    </xf>
    <xf numFmtId="0" fontId="5" fillId="0" borderId="34" xfId="77" applyFont="1" applyBorder="1" applyAlignment="1" applyProtection="1" quotePrefix="1">
      <alignment horizontal="left" vertical="center"/>
      <protection/>
    </xf>
    <xf numFmtId="0" fontId="8" fillId="0" borderId="0" xfId="77" applyFont="1" applyAlignment="1">
      <alignment vertical="center"/>
      <protection/>
    </xf>
    <xf numFmtId="0" fontId="8" fillId="0" borderId="45" xfId="77" applyFont="1" applyBorder="1" applyAlignment="1" applyProtection="1">
      <alignment horizontal="center" vertical="center"/>
      <protection/>
    </xf>
    <xf numFmtId="0" fontId="8" fillId="0" borderId="11" xfId="77" applyFont="1" applyBorder="1" applyAlignment="1" applyProtection="1" quotePrefix="1">
      <alignment vertical="center"/>
      <protection/>
    </xf>
    <xf numFmtId="0" fontId="8" fillId="0" borderId="13" xfId="77" applyFont="1" applyBorder="1" applyAlignment="1" applyProtection="1">
      <alignment vertical="center"/>
      <protection/>
    </xf>
    <xf numFmtId="37" fontId="5" fillId="0" borderId="0" xfId="75" applyFont="1" applyFill="1" applyAlignment="1" applyProtection="1" quotePrefix="1">
      <alignment horizontal="left" vertical="center"/>
      <protection/>
    </xf>
    <xf numFmtId="37" fontId="5" fillId="0" borderId="0" xfId="75" applyFont="1" applyFill="1" applyBorder="1" applyAlignment="1" applyProtection="1" quotePrefix="1">
      <alignment vertical="center"/>
      <protection/>
    </xf>
    <xf numFmtId="37" fontId="5" fillId="0" borderId="34" xfId="75" applyFont="1" applyFill="1" applyBorder="1" applyAlignment="1" applyProtection="1">
      <alignment horizontal="left" vertical="center"/>
      <protection/>
    </xf>
    <xf numFmtId="37" fontId="8" fillId="0" borderId="34" xfId="75" applyFont="1" applyFill="1" applyBorder="1" applyAlignment="1" applyProtection="1" quotePrefix="1">
      <alignment horizontal="left" vertical="center"/>
      <protection/>
    </xf>
    <xf numFmtId="37" fontId="8" fillId="0" borderId="34" xfId="75" applyFont="1" applyFill="1" applyBorder="1" applyAlignment="1" applyProtection="1" quotePrefix="1">
      <alignment horizontal="right" vertical="center"/>
      <protection/>
    </xf>
    <xf numFmtId="37" fontId="5" fillId="0" borderId="34" xfId="75" applyFont="1" applyFill="1" applyBorder="1" applyAlignment="1" applyProtection="1" quotePrefix="1">
      <alignment horizontal="left" vertical="center"/>
      <protection/>
    </xf>
    <xf numFmtId="37" fontId="5" fillId="0" borderId="34" xfId="75" applyFont="1" applyFill="1" applyBorder="1" applyAlignment="1" applyProtection="1" quotePrefix="1">
      <alignment horizontal="right" vertical="center"/>
      <protection/>
    </xf>
    <xf numFmtId="183" fontId="8" fillId="0" borderId="66" xfId="0" applyNumberFormat="1" applyFont="1" applyBorder="1" applyAlignment="1">
      <alignment vertical="center"/>
    </xf>
    <xf numFmtId="183" fontId="8" fillId="0" borderId="67" xfId="0" applyNumberFormat="1" applyFont="1" applyBorder="1" applyAlignment="1">
      <alignment vertical="center"/>
    </xf>
    <xf numFmtId="183" fontId="8" fillId="0" borderId="68" xfId="0" applyNumberFormat="1" applyFont="1" applyBorder="1" applyAlignment="1">
      <alignment vertical="center"/>
    </xf>
    <xf numFmtId="183" fontId="8" fillId="0" borderId="28" xfId="0" applyNumberFormat="1" applyFont="1" applyBorder="1" applyAlignment="1">
      <alignment vertical="center"/>
    </xf>
    <xf numFmtId="183" fontId="8" fillId="0" borderId="58" xfId="0" applyNumberFormat="1" applyFont="1" applyBorder="1" applyAlignment="1">
      <alignment vertical="center"/>
    </xf>
    <xf numFmtId="183" fontId="8" fillId="0" borderId="29" xfId="0" applyNumberFormat="1" applyFont="1" applyBorder="1" applyAlignment="1">
      <alignment vertical="center"/>
    </xf>
    <xf numFmtId="0" fontId="66" fillId="0" borderId="0" xfId="61" applyFont="1" applyAlignment="1">
      <alignment vertical="center"/>
      <protection/>
    </xf>
    <xf numFmtId="37" fontId="8" fillId="0" borderId="25" xfId="74" applyFont="1" applyBorder="1" applyAlignment="1" applyProtection="1" quotePrefix="1">
      <alignment horizontal="center" vertical="center"/>
      <protection/>
    </xf>
    <xf numFmtId="37" fontId="8" fillId="0" borderId="23" xfId="74" applyFont="1" applyBorder="1" applyAlignment="1" applyProtection="1" quotePrefix="1">
      <alignment horizontal="center" vertical="center"/>
      <protection/>
    </xf>
    <xf numFmtId="183" fontId="8" fillId="0" borderId="39" xfId="0" applyNumberFormat="1" applyFont="1" applyBorder="1" applyAlignment="1">
      <alignment horizontal="right" vertical="center"/>
    </xf>
    <xf numFmtId="177" fontId="8" fillId="0" borderId="12" xfId="48" applyNumberFormat="1" applyFont="1" applyFill="1" applyBorder="1" applyAlignment="1">
      <alignment vertical="center"/>
    </xf>
    <xf numFmtId="178" fontId="8" fillId="0" borderId="0" xfId="48" applyNumberFormat="1" applyFont="1" applyFill="1" applyAlignment="1">
      <alignment vertical="center"/>
    </xf>
    <xf numFmtId="178" fontId="8" fillId="0" borderId="38" xfId="48" applyNumberFormat="1" applyFont="1" applyFill="1" applyBorder="1" applyAlignment="1">
      <alignment vertical="center"/>
    </xf>
    <xf numFmtId="178" fontId="8" fillId="0" borderId="11" xfId="48" applyNumberFormat="1" applyFont="1" applyFill="1" applyBorder="1" applyAlignment="1">
      <alignment vertical="center"/>
    </xf>
    <xf numFmtId="177" fontId="8" fillId="0" borderId="11" xfId="48" applyNumberFormat="1" applyFont="1" applyFill="1" applyBorder="1" applyAlignment="1" applyProtection="1">
      <alignment horizontal="center" vertical="center"/>
      <protection/>
    </xf>
    <xf numFmtId="177" fontId="8" fillId="0" borderId="11" xfId="48" applyNumberFormat="1" applyFont="1" applyFill="1" applyBorder="1" applyAlignment="1">
      <alignment vertical="center"/>
    </xf>
    <xf numFmtId="177" fontId="8" fillId="0" borderId="36" xfId="48" applyNumberFormat="1" applyFont="1" applyFill="1" applyBorder="1" applyAlignment="1" applyProtection="1">
      <alignment horizontal="center" vertical="center"/>
      <protection/>
    </xf>
    <xf numFmtId="178" fontId="8" fillId="0" borderId="38" xfId="48" applyNumberFormat="1" applyFont="1" applyFill="1" applyBorder="1" applyAlignment="1" applyProtection="1">
      <alignment horizontal="left" vertical="center"/>
      <protection/>
    </xf>
    <xf numFmtId="178" fontId="8" fillId="0" borderId="11" xfId="48" applyNumberFormat="1" applyFont="1" applyFill="1" applyBorder="1" applyAlignment="1" applyProtection="1">
      <alignment horizontal="right" vertical="center"/>
      <protection/>
    </xf>
    <xf numFmtId="177" fontId="8" fillId="0" borderId="11" xfId="48" applyNumberFormat="1" applyFont="1" applyFill="1" applyBorder="1" applyAlignment="1" applyProtection="1" quotePrefix="1">
      <alignment horizontal="right" vertical="center"/>
      <protection/>
    </xf>
    <xf numFmtId="208" fontId="8" fillId="0" borderId="11" xfId="48" applyNumberFormat="1" applyFont="1" applyFill="1" applyBorder="1" applyAlignment="1" applyProtection="1">
      <alignment vertical="center"/>
      <protection/>
    </xf>
    <xf numFmtId="208" fontId="8" fillId="0" borderId="11" xfId="48" applyNumberFormat="1" applyFont="1" applyFill="1" applyBorder="1" applyAlignment="1" applyProtection="1">
      <alignment horizontal="right" vertical="center"/>
      <protection/>
    </xf>
    <xf numFmtId="224" fontId="8" fillId="0" borderId="15" xfId="0" applyNumberFormat="1" applyFont="1" applyFill="1" applyBorder="1" applyAlignment="1">
      <alignment vertical="center"/>
    </xf>
    <xf numFmtId="177" fontId="8" fillId="0" borderId="11" xfId="48" applyNumberFormat="1" applyFont="1" applyFill="1" applyBorder="1" applyAlignment="1" applyProtection="1">
      <alignment horizontal="right" vertical="center"/>
      <protection/>
    </xf>
    <xf numFmtId="183" fontId="8" fillId="0" borderId="36" xfId="0" applyNumberFormat="1" applyFont="1" applyFill="1" applyBorder="1" applyAlignment="1">
      <alignment vertical="center"/>
    </xf>
    <xf numFmtId="178" fontId="8" fillId="0" borderId="38" xfId="48" applyNumberFormat="1" applyFont="1" applyFill="1" applyBorder="1" applyAlignment="1" applyProtection="1">
      <alignment horizontal="distributed" vertical="center"/>
      <protection/>
    </xf>
    <xf numFmtId="178" fontId="8" fillId="0" borderId="11" xfId="48" applyNumberFormat="1" applyFont="1" applyFill="1" applyBorder="1" applyAlignment="1" applyProtection="1">
      <alignment vertical="center"/>
      <protection/>
    </xf>
    <xf numFmtId="177" fontId="8" fillId="0" borderId="15" xfId="48" applyNumberFormat="1" applyFont="1" applyFill="1" applyBorder="1" applyAlignment="1" applyProtection="1">
      <alignment vertical="center"/>
      <protection/>
    </xf>
    <xf numFmtId="177" fontId="8" fillId="0" borderId="36" xfId="48" applyNumberFormat="1" applyFont="1" applyFill="1" applyBorder="1" applyAlignment="1" applyProtection="1">
      <alignment vertical="center"/>
      <protection/>
    </xf>
    <xf numFmtId="208" fontId="8" fillId="0" borderId="11" xfId="48" applyNumberFormat="1" applyFont="1" applyFill="1" applyBorder="1" applyAlignment="1">
      <alignment vertical="center"/>
    </xf>
    <xf numFmtId="178" fontId="8" fillId="0" borderId="0" xfId="48" applyNumberFormat="1" applyFont="1" applyFill="1" applyAlignment="1">
      <alignment/>
    </xf>
    <xf numFmtId="182" fontId="8" fillId="0" borderId="15" xfId="0" applyNumberFormat="1" applyFont="1" applyFill="1" applyBorder="1" applyAlignment="1">
      <alignment vertical="center" shrinkToFit="1"/>
    </xf>
    <xf numFmtId="0" fontId="14" fillId="0" borderId="38" xfId="0" applyFont="1" applyFill="1" applyBorder="1" applyAlignment="1">
      <alignment horizontal="distributed" vertical="center"/>
    </xf>
    <xf numFmtId="208" fontId="8" fillId="0" borderId="15" xfId="0" applyNumberFormat="1" applyFont="1" applyFill="1" applyBorder="1" applyAlignment="1">
      <alignment vertical="center"/>
    </xf>
    <xf numFmtId="0" fontId="12" fillId="0" borderId="38" xfId="0" applyFont="1" applyFill="1" applyBorder="1" applyAlignment="1">
      <alignment horizontal="distributed" vertical="center"/>
    </xf>
    <xf numFmtId="178" fontId="8" fillId="0" borderId="35" xfId="48" applyNumberFormat="1" applyFont="1" applyFill="1" applyBorder="1" applyAlignment="1" applyProtection="1">
      <alignment horizontal="distributed" vertical="center"/>
      <protection/>
    </xf>
    <xf numFmtId="178" fontId="8" fillId="0" borderId="49" xfId="48" applyNumberFormat="1" applyFont="1" applyFill="1" applyBorder="1" applyAlignment="1" applyProtection="1">
      <alignment vertical="center" shrinkToFit="1"/>
      <protection/>
    </xf>
    <xf numFmtId="178" fontId="8" fillId="0" borderId="49" xfId="48" applyNumberFormat="1" applyFont="1" applyFill="1" applyBorder="1" applyAlignment="1" applyProtection="1">
      <alignment vertical="center"/>
      <protection/>
    </xf>
    <xf numFmtId="177" fontId="8" fillId="0" borderId="21" xfId="48" applyNumberFormat="1" applyFont="1" applyFill="1" applyBorder="1" applyAlignment="1" applyProtection="1" quotePrefix="1">
      <alignment horizontal="right" vertical="center"/>
      <protection/>
    </xf>
    <xf numFmtId="177" fontId="8" fillId="0" borderId="21" xfId="48" applyNumberFormat="1" applyFont="1" applyFill="1" applyBorder="1" applyAlignment="1" applyProtection="1">
      <alignment vertical="center"/>
      <protection/>
    </xf>
    <xf numFmtId="177" fontId="8" fillId="0" borderId="51" xfId="48" applyNumberFormat="1" applyFont="1" applyFill="1" applyBorder="1" applyAlignment="1" applyProtection="1">
      <alignment vertical="center"/>
      <protection/>
    </xf>
    <xf numFmtId="208" fontId="8" fillId="0" borderId="11" xfId="48" applyNumberFormat="1" applyFont="1" applyFill="1" applyBorder="1" applyAlignment="1" applyProtection="1">
      <alignment vertical="center" shrinkToFit="1"/>
      <protection/>
    </xf>
    <xf numFmtId="224" fontId="8" fillId="0" borderId="15" xfId="0" applyNumberFormat="1" applyFont="1" applyFill="1" applyBorder="1" applyAlignment="1">
      <alignment vertical="center" shrinkToFit="1"/>
    </xf>
    <xf numFmtId="0" fontId="14" fillId="0" borderId="26" xfId="0" applyFont="1" applyFill="1" applyBorder="1" applyAlignment="1">
      <alignment vertical="center"/>
    </xf>
    <xf numFmtId="178" fontId="8" fillId="0" borderId="13" xfId="48" applyNumberFormat="1" applyFont="1" applyFill="1" applyBorder="1" applyAlignment="1" applyProtection="1">
      <alignment vertical="center"/>
      <protection/>
    </xf>
    <xf numFmtId="177" fontId="8" fillId="0" borderId="16" xfId="48" applyNumberFormat="1" applyFont="1" applyFill="1" applyBorder="1" applyAlignment="1" applyProtection="1">
      <alignment vertical="center"/>
      <protection/>
    </xf>
    <xf numFmtId="177" fontId="8" fillId="0" borderId="40" xfId="48" applyNumberFormat="1" applyFont="1" applyFill="1" applyBorder="1" applyAlignment="1" applyProtection="1">
      <alignment vertical="center"/>
      <protection/>
    </xf>
    <xf numFmtId="182" fontId="67" fillId="0" borderId="50" xfId="0" applyNumberFormat="1" applyFont="1" applyFill="1" applyBorder="1" applyAlignment="1">
      <alignment vertical="center"/>
    </xf>
    <xf numFmtId="182" fontId="67" fillId="0" borderId="36" xfId="0" applyNumberFormat="1" applyFont="1" applyFill="1" applyBorder="1" applyAlignment="1">
      <alignment vertical="center"/>
    </xf>
    <xf numFmtId="182" fontId="67" fillId="0" borderId="0" xfId="0" applyNumberFormat="1" applyFont="1" applyFill="1" applyBorder="1" applyAlignment="1">
      <alignment vertical="center"/>
    </xf>
    <xf numFmtId="182" fontId="67" fillId="0" borderId="34" xfId="0" applyNumberFormat="1" applyFont="1" applyFill="1" applyBorder="1" applyAlignment="1">
      <alignment vertical="center"/>
    </xf>
    <xf numFmtId="182" fontId="67" fillId="0" borderId="39" xfId="0" applyNumberFormat="1" applyFont="1" applyFill="1" applyBorder="1" applyAlignment="1">
      <alignment vertical="center"/>
    </xf>
    <xf numFmtId="182" fontId="67" fillId="0" borderId="10" xfId="0" applyNumberFormat="1" applyFont="1" applyFill="1" applyBorder="1" applyAlignment="1">
      <alignment vertical="center"/>
    </xf>
    <xf numFmtId="182" fontId="67" fillId="0" borderId="40" xfId="0" applyNumberFormat="1" applyFont="1" applyFill="1" applyBorder="1" applyAlignment="1">
      <alignment vertical="center"/>
    </xf>
    <xf numFmtId="37" fontId="68" fillId="0" borderId="48" xfId="75" applyFont="1" applyFill="1" applyBorder="1" applyAlignment="1" applyProtection="1">
      <alignment horizontal="left" vertical="center"/>
      <protection/>
    </xf>
    <xf numFmtId="37" fontId="68" fillId="0" borderId="50" xfId="75" applyFont="1" applyFill="1" applyBorder="1" applyAlignment="1">
      <alignment vertical="center"/>
      <protection/>
    </xf>
    <xf numFmtId="182" fontId="67" fillId="0" borderId="22" xfId="65" applyNumberFormat="1" applyFont="1" applyBorder="1" applyAlignment="1">
      <alignment vertical="center"/>
      <protection/>
    </xf>
    <xf numFmtId="183" fontId="67" fillId="0" borderId="22" xfId="65" applyNumberFormat="1" applyFont="1" applyBorder="1" applyAlignment="1">
      <alignment vertical="center"/>
      <protection/>
    </xf>
    <xf numFmtId="183" fontId="67" fillId="0" borderId="39" xfId="65" applyNumberFormat="1" applyFont="1" applyBorder="1" applyAlignment="1">
      <alignment vertical="center"/>
      <protection/>
    </xf>
    <xf numFmtId="182" fontId="67" fillId="0" borderId="20" xfId="65" applyNumberFormat="1" applyFont="1" applyBorder="1" applyAlignment="1">
      <alignment vertical="center"/>
      <protection/>
    </xf>
    <xf numFmtId="182" fontId="67" fillId="0" borderId="20" xfId="65" applyNumberFormat="1" applyFont="1" applyFill="1" applyBorder="1" applyAlignment="1">
      <alignment vertical="center"/>
      <protection/>
    </xf>
    <xf numFmtId="182" fontId="67" fillId="0" borderId="22" xfId="65" applyNumberFormat="1" applyFont="1" applyFill="1" applyBorder="1" applyAlignment="1">
      <alignment vertical="center"/>
      <protection/>
    </xf>
    <xf numFmtId="37" fontId="67" fillId="0" borderId="38" xfId="75" applyFont="1" applyFill="1" applyBorder="1" applyAlignment="1" applyProtection="1">
      <alignment horizontal="center" vertical="center"/>
      <protection/>
    </xf>
    <xf numFmtId="37" fontId="69" fillId="0" borderId="41" xfId="75" applyFont="1" applyFill="1" applyBorder="1" applyAlignment="1" applyProtection="1" quotePrefix="1">
      <alignment horizontal="center" vertical="center"/>
      <protection/>
    </xf>
    <xf numFmtId="183" fontId="67" fillId="0" borderId="20" xfId="65" applyNumberFormat="1" applyFont="1" applyBorder="1" applyAlignment="1">
      <alignment vertical="center"/>
      <protection/>
    </xf>
    <xf numFmtId="183" fontId="67" fillId="0" borderId="44" xfId="65" applyNumberFormat="1" applyFont="1" applyBorder="1" applyAlignment="1">
      <alignment vertical="center"/>
      <protection/>
    </xf>
    <xf numFmtId="37" fontId="67" fillId="0" borderId="45" xfId="75" applyFont="1" applyFill="1" applyBorder="1" applyAlignment="1" applyProtection="1" quotePrefix="1">
      <alignment horizontal="center" vertical="center"/>
      <protection/>
    </xf>
    <xf numFmtId="37" fontId="69" fillId="0" borderId="13" xfId="75" applyFont="1" applyFill="1" applyBorder="1" applyAlignment="1" applyProtection="1" quotePrefix="1">
      <alignment horizontal="center" vertical="center"/>
      <protection/>
    </xf>
    <xf numFmtId="183" fontId="67" fillId="0" borderId="23" xfId="65" applyNumberFormat="1" applyFont="1" applyBorder="1" applyAlignment="1">
      <alignment vertical="center"/>
      <protection/>
    </xf>
    <xf numFmtId="183" fontId="67" fillId="0" borderId="55" xfId="65" applyNumberFormat="1" applyFont="1" applyBorder="1" applyAlignment="1">
      <alignment vertical="center"/>
      <protection/>
    </xf>
    <xf numFmtId="182" fontId="67" fillId="0" borderId="22" xfId="68" applyNumberFormat="1" applyFont="1" applyBorder="1" applyAlignment="1">
      <alignment vertical="center"/>
      <protection/>
    </xf>
    <xf numFmtId="183" fontId="67" fillId="0" borderId="22" xfId="68" applyNumberFormat="1" applyFont="1" applyBorder="1" applyAlignment="1">
      <alignment vertical="center"/>
      <protection/>
    </xf>
    <xf numFmtId="183" fontId="67" fillId="0" borderId="39" xfId="68" applyNumberFormat="1" applyFont="1" applyBorder="1" applyAlignment="1">
      <alignment vertical="center"/>
      <protection/>
    </xf>
    <xf numFmtId="182" fontId="67" fillId="0" borderId="20" xfId="68" applyNumberFormat="1" applyFont="1" applyBorder="1" applyAlignment="1">
      <alignment vertical="center"/>
      <protection/>
    </xf>
    <xf numFmtId="183" fontId="67" fillId="0" borderId="20" xfId="68" applyNumberFormat="1" applyFont="1" applyBorder="1" applyAlignment="1">
      <alignment vertical="center"/>
      <protection/>
    </xf>
    <xf numFmtId="183" fontId="67" fillId="0" borderId="44" xfId="68" applyNumberFormat="1" applyFont="1" applyBorder="1" applyAlignment="1">
      <alignment vertical="center"/>
      <protection/>
    </xf>
    <xf numFmtId="182" fontId="67" fillId="0" borderId="20" xfId="68" applyNumberFormat="1" applyFont="1" applyFill="1" applyBorder="1" applyAlignment="1">
      <alignment vertical="center"/>
      <protection/>
    </xf>
    <xf numFmtId="37" fontId="67" fillId="0" borderId="41" xfId="75" applyFont="1" applyFill="1" applyBorder="1" applyAlignment="1" applyProtection="1" quotePrefix="1">
      <alignment horizontal="center" vertical="center"/>
      <protection/>
    </xf>
    <xf numFmtId="37" fontId="67" fillId="0" borderId="13" xfId="75" applyFont="1" applyFill="1" applyBorder="1" applyAlignment="1" applyProtection="1" quotePrefix="1">
      <alignment horizontal="center" vertical="center"/>
      <protection/>
    </xf>
    <xf numFmtId="183" fontId="67" fillId="0" borderId="23" xfId="68" applyNumberFormat="1" applyFont="1" applyBorder="1" applyAlignment="1">
      <alignment vertical="center"/>
      <protection/>
    </xf>
    <xf numFmtId="0" fontId="67" fillId="0" borderId="20" xfId="77" applyFont="1" applyBorder="1" applyAlignment="1" applyProtection="1" quotePrefix="1">
      <alignment horizontal="center" vertical="center"/>
      <protection/>
    </xf>
    <xf numFmtId="0" fontId="67" fillId="0" borderId="69" xfId="77" applyFont="1" applyBorder="1" applyAlignment="1" applyProtection="1" quotePrefix="1">
      <alignment horizontal="center" vertical="center"/>
      <protection/>
    </xf>
    <xf numFmtId="0" fontId="67" fillId="0" borderId="70" xfId="77" applyFont="1" applyBorder="1" applyAlignment="1" applyProtection="1" quotePrefix="1">
      <alignment horizontal="center" vertical="center"/>
      <protection/>
    </xf>
    <xf numFmtId="182" fontId="67" fillId="0" borderId="21" xfId="69" applyNumberFormat="1" applyFont="1" applyBorder="1" applyAlignment="1">
      <alignment vertical="center"/>
      <protection/>
    </xf>
    <xf numFmtId="182" fontId="67" fillId="0" borderId="21" xfId="69" applyNumberFormat="1" applyFont="1" applyFill="1" applyBorder="1" applyAlignment="1">
      <alignment vertical="center"/>
      <protection/>
    </xf>
    <xf numFmtId="183" fontId="67" fillId="0" borderId="21" xfId="69" applyNumberFormat="1" applyFont="1" applyBorder="1" applyAlignment="1">
      <alignment vertical="center"/>
      <protection/>
    </xf>
    <xf numFmtId="183" fontId="67" fillId="0" borderId="50" xfId="69" applyNumberFormat="1" applyFont="1" applyBorder="1" applyAlignment="1">
      <alignment vertical="center"/>
      <protection/>
    </xf>
    <xf numFmtId="183" fontId="67" fillId="0" borderId="66" xfId="69" applyNumberFormat="1" applyFont="1" applyBorder="1" applyAlignment="1">
      <alignment vertical="center"/>
      <protection/>
    </xf>
    <xf numFmtId="182" fontId="67" fillId="0" borderId="15" xfId="69" applyNumberFormat="1" applyFont="1" applyBorder="1" applyAlignment="1">
      <alignment vertical="center"/>
      <protection/>
    </xf>
    <xf numFmtId="182" fontId="67" fillId="0" borderId="15" xfId="69" applyNumberFormat="1" applyFont="1" applyFill="1" applyBorder="1" applyAlignment="1">
      <alignment vertical="center"/>
      <protection/>
    </xf>
    <xf numFmtId="41" fontId="67" fillId="0" borderId="15" xfId="69" applyNumberFormat="1" applyFont="1" applyFill="1" applyBorder="1" applyAlignment="1">
      <alignment vertical="center"/>
      <protection/>
    </xf>
    <xf numFmtId="183" fontId="67" fillId="0" borderId="15" xfId="69" applyNumberFormat="1" applyFont="1" applyBorder="1" applyAlignment="1">
      <alignment vertical="center"/>
      <protection/>
    </xf>
    <xf numFmtId="183" fontId="67" fillId="0" borderId="0" xfId="69" applyNumberFormat="1" applyFont="1" applyBorder="1" applyAlignment="1">
      <alignment vertical="center"/>
      <protection/>
    </xf>
    <xf numFmtId="183" fontId="67" fillId="0" borderId="67" xfId="69" applyNumberFormat="1" applyFont="1" applyBorder="1" applyAlignment="1">
      <alignment vertical="center"/>
      <protection/>
    </xf>
    <xf numFmtId="182" fontId="67" fillId="0" borderId="22" xfId="69" applyNumberFormat="1" applyFont="1" applyBorder="1" applyAlignment="1">
      <alignment vertical="center"/>
      <protection/>
    </xf>
    <xf numFmtId="182" fontId="67" fillId="0" borderId="22" xfId="69" applyNumberFormat="1" applyFont="1" applyFill="1" applyBorder="1" applyAlignment="1">
      <alignment vertical="center"/>
      <protection/>
    </xf>
    <xf numFmtId="183" fontId="67" fillId="0" borderId="22" xfId="69" applyNumberFormat="1" applyFont="1" applyBorder="1" applyAlignment="1">
      <alignment vertical="center"/>
      <protection/>
    </xf>
    <xf numFmtId="183" fontId="67" fillId="0" borderId="34" xfId="69" applyNumberFormat="1" applyFont="1" applyBorder="1" applyAlignment="1">
      <alignment vertical="center"/>
      <protection/>
    </xf>
    <xf numFmtId="183" fontId="67" fillId="0" borderId="71" xfId="69" applyNumberFormat="1" applyFont="1" applyBorder="1" applyAlignment="1">
      <alignment vertical="center"/>
      <protection/>
    </xf>
    <xf numFmtId="182" fontId="67" fillId="0" borderId="16" xfId="69" applyNumberFormat="1" applyFont="1" applyBorder="1" applyAlignment="1">
      <alignment vertical="center"/>
      <protection/>
    </xf>
    <xf numFmtId="182" fontId="67" fillId="0" borderId="16" xfId="69" applyNumberFormat="1" applyFont="1" applyFill="1" applyBorder="1" applyAlignment="1">
      <alignment vertical="center"/>
      <protection/>
    </xf>
    <xf numFmtId="183" fontId="67" fillId="0" borderId="16" xfId="69" applyNumberFormat="1" applyFont="1" applyBorder="1" applyAlignment="1">
      <alignment vertical="center"/>
      <protection/>
    </xf>
    <xf numFmtId="183" fontId="67" fillId="0" borderId="10" xfId="69" applyNumberFormat="1" applyFont="1" applyBorder="1" applyAlignment="1">
      <alignment vertical="center"/>
      <protection/>
    </xf>
    <xf numFmtId="183" fontId="67" fillId="0" borderId="72" xfId="69" applyNumberFormat="1" applyFont="1" applyBorder="1" applyAlignment="1">
      <alignment vertical="center"/>
      <protection/>
    </xf>
    <xf numFmtId="0" fontId="67" fillId="0" borderId="47" xfId="77" applyFont="1" applyBorder="1" applyAlignment="1">
      <alignment vertical="center"/>
      <protection/>
    </xf>
    <xf numFmtId="0" fontId="67" fillId="0" borderId="34" xfId="77" applyFont="1" applyBorder="1" applyAlignment="1">
      <alignment vertical="center"/>
      <protection/>
    </xf>
    <xf numFmtId="0" fontId="67" fillId="0" borderId="43" xfId="77" applyFont="1" applyBorder="1" applyAlignment="1" applyProtection="1" quotePrefix="1">
      <alignment horizontal="center" vertical="center"/>
      <protection/>
    </xf>
    <xf numFmtId="182" fontId="67" fillId="0" borderId="20" xfId="70" applyNumberFormat="1" applyFont="1" applyBorder="1" applyAlignment="1">
      <alignment vertical="center"/>
      <protection/>
    </xf>
    <xf numFmtId="182" fontId="67" fillId="0" borderId="20" xfId="70" applyNumberFormat="1" applyFont="1" applyFill="1" applyBorder="1" applyAlignment="1">
      <alignment vertical="center"/>
      <protection/>
    </xf>
    <xf numFmtId="183" fontId="67" fillId="0" borderId="20" xfId="70" applyNumberFormat="1" applyFont="1" applyBorder="1" applyAlignment="1">
      <alignment vertical="center"/>
      <protection/>
    </xf>
    <xf numFmtId="183" fontId="67" fillId="0" borderId="70" xfId="70" applyNumberFormat="1" applyFont="1" applyBorder="1" applyAlignment="1">
      <alignment vertical="center"/>
      <protection/>
    </xf>
    <xf numFmtId="0" fontId="67" fillId="0" borderId="27" xfId="77" applyFont="1" applyBorder="1" applyAlignment="1" applyProtection="1" quotePrefix="1">
      <alignment horizontal="distributed" vertical="center"/>
      <protection/>
    </xf>
    <xf numFmtId="0" fontId="67" fillId="0" borderId="11" xfId="77" applyFont="1" applyBorder="1" applyAlignment="1" applyProtection="1" quotePrefix="1">
      <alignment horizontal="center" vertical="center"/>
      <protection/>
    </xf>
    <xf numFmtId="182" fontId="67" fillId="0" borderId="15" xfId="70" applyNumberFormat="1" applyFont="1" applyBorder="1" applyAlignment="1">
      <alignment vertical="center"/>
      <protection/>
    </xf>
    <xf numFmtId="182" fontId="67" fillId="0" borderId="15" xfId="70" applyNumberFormat="1" applyFont="1" applyFill="1" applyBorder="1" applyAlignment="1">
      <alignment vertical="center"/>
      <protection/>
    </xf>
    <xf numFmtId="183" fontId="67" fillId="0" borderId="15" xfId="70" applyNumberFormat="1" applyFont="1" applyBorder="1" applyAlignment="1">
      <alignment vertical="center"/>
      <protection/>
    </xf>
    <xf numFmtId="183" fontId="67" fillId="0" borderId="21" xfId="70" applyNumberFormat="1" applyFont="1" applyBorder="1" applyAlignment="1">
      <alignment vertical="center"/>
      <protection/>
    </xf>
    <xf numFmtId="183" fontId="67" fillId="0" borderId="51" xfId="70" applyNumberFormat="1" applyFont="1" applyBorder="1" applyAlignment="1">
      <alignment vertical="center"/>
      <protection/>
    </xf>
    <xf numFmtId="183" fontId="67" fillId="0" borderId="36" xfId="70" applyNumberFormat="1" applyFont="1" applyBorder="1" applyAlignment="1">
      <alignment vertical="center"/>
      <protection/>
    </xf>
    <xf numFmtId="183" fontId="67" fillId="0" borderId="15" xfId="70" applyNumberFormat="1" applyFont="1" applyBorder="1" applyAlignment="1">
      <alignment horizontal="right" vertical="center"/>
      <protection/>
    </xf>
    <xf numFmtId="183" fontId="67" fillId="0" borderId="0" xfId="70" applyNumberFormat="1" applyFont="1" applyBorder="1" applyAlignment="1">
      <alignment vertical="center"/>
      <protection/>
    </xf>
    <xf numFmtId="183" fontId="67" fillId="0" borderId="67" xfId="70" applyNumberFormat="1" applyFont="1" applyBorder="1" applyAlignment="1">
      <alignment vertical="center"/>
      <protection/>
    </xf>
    <xf numFmtId="0" fontId="67" fillId="0" borderId="22" xfId="77" applyFont="1" applyBorder="1" applyAlignment="1" applyProtection="1" quotePrefix="1">
      <alignment horizontal="center" vertical="center"/>
      <protection/>
    </xf>
    <xf numFmtId="182" fontId="67" fillId="0" borderId="22" xfId="70" applyNumberFormat="1" applyFont="1" applyBorder="1" applyAlignment="1">
      <alignment vertical="center"/>
      <protection/>
    </xf>
    <xf numFmtId="182" fontId="67" fillId="0" borderId="22" xfId="70" applyNumberFormat="1" applyFont="1" applyFill="1" applyBorder="1" applyAlignment="1">
      <alignment vertical="center"/>
      <protection/>
    </xf>
    <xf numFmtId="183" fontId="67" fillId="0" borderId="22" xfId="70" applyNumberFormat="1" applyFont="1" applyBorder="1" applyAlignment="1">
      <alignment vertical="center"/>
      <protection/>
    </xf>
    <xf numFmtId="183" fontId="67" fillId="0" borderId="36" xfId="70" applyNumberFormat="1" applyFont="1" applyBorder="1" applyAlignment="1">
      <alignment horizontal="right" vertical="center"/>
      <protection/>
    </xf>
    <xf numFmtId="0" fontId="67" fillId="0" borderId="38" xfId="77" applyFont="1" applyBorder="1" applyAlignment="1" applyProtection="1" quotePrefix="1">
      <alignment horizontal="left" vertical="center"/>
      <protection/>
    </xf>
    <xf numFmtId="0" fontId="67" fillId="0" borderId="0" xfId="77" applyFont="1" applyBorder="1" applyAlignment="1">
      <alignment vertical="center"/>
      <protection/>
    </xf>
    <xf numFmtId="183" fontId="67" fillId="0" borderId="15" xfId="70" applyNumberFormat="1" applyFont="1" applyFill="1" applyBorder="1" applyAlignment="1">
      <alignment vertical="center"/>
      <protection/>
    </xf>
    <xf numFmtId="0" fontId="67" fillId="0" borderId="45" xfId="77" applyFont="1" applyBorder="1" applyAlignment="1" applyProtection="1" quotePrefix="1">
      <alignment horizontal="left" vertical="center"/>
      <protection/>
    </xf>
    <xf numFmtId="0" fontId="67" fillId="0" borderId="10" xfId="77" applyFont="1" applyBorder="1" applyAlignment="1">
      <alignment vertical="center"/>
      <protection/>
    </xf>
    <xf numFmtId="183" fontId="67" fillId="0" borderId="16" xfId="70" applyNumberFormat="1" applyFont="1" applyBorder="1" applyAlignment="1">
      <alignment vertical="center"/>
      <protection/>
    </xf>
    <xf numFmtId="183" fontId="67" fillId="0" borderId="40" xfId="70" applyNumberFormat="1" applyFont="1" applyBorder="1" applyAlignment="1">
      <alignment vertical="center"/>
      <protection/>
    </xf>
    <xf numFmtId="183" fontId="67" fillId="0" borderId="21" xfId="71" applyNumberFormat="1" applyFont="1" applyBorder="1" applyAlignment="1">
      <alignment vertical="center"/>
      <protection/>
    </xf>
    <xf numFmtId="183" fontId="67" fillId="0" borderId="50" xfId="71" applyNumberFormat="1" applyFont="1" applyBorder="1" applyAlignment="1">
      <alignment vertical="center"/>
      <protection/>
    </xf>
    <xf numFmtId="183" fontId="67" fillId="0" borderId="49" xfId="71" applyNumberFormat="1" applyFont="1" applyBorder="1" applyAlignment="1">
      <alignment vertical="center"/>
      <protection/>
    </xf>
    <xf numFmtId="183" fontId="67" fillId="0" borderId="15" xfId="71" applyNumberFormat="1" applyFont="1" applyBorder="1" applyAlignment="1">
      <alignment vertical="center"/>
      <protection/>
    </xf>
    <xf numFmtId="183" fontId="67" fillId="0" borderId="0" xfId="71" applyNumberFormat="1" applyFont="1" applyBorder="1" applyAlignment="1">
      <alignment vertical="center"/>
      <protection/>
    </xf>
    <xf numFmtId="183" fontId="67" fillId="0" borderId="11" xfId="71" applyNumberFormat="1" applyFont="1" applyBorder="1" applyAlignment="1">
      <alignment vertical="center"/>
      <protection/>
    </xf>
    <xf numFmtId="183" fontId="67" fillId="0" borderId="22" xfId="71" applyNumberFormat="1" applyFont="1" applyBorder="1" applyAlignment="1">
      <alignment vertical="center"/>
      <protection/>
    </xf>
    <xf numFmtId="183" fontId="67" fillId="0" borderId="34" xfId="71" applyNumberFormat="1" applyFont="1" applyBorder="1" applyAlignment="1">
      <alignment vertical="center"/>
      <protection/>
    </xf>
    <xf numFmtId="183" fontId="67" fillId="0" borderId="41" xfId="71" applyNumberFormat="1" applyFont="1" applyBorder="1" applyAlignment="1">
      <alignment vertical="center"/>
      <protection/>
    </xf>
    <xf numFmtId="183" fontId="67" fillId="0" borderId="16" xfId="71" applyNumberFormat="1" applyFont="1" applyBorder="1" applyAlignment="1">
      <alignment vertical="center"/>
      <protection/>
    </xf>
    <xf numFmtId="183" fontId="67" fillId="0" borderId="10" xfId="71" applyNumberFormat="1" applyFont="1" applyBorder="1" applyAlignment="1">
      <alignment vertical="center"/>
      <protection/>
    </xf>
    <xf numFmtId="183" fontId="67" fillId="0" borderId="13" xfId="71" applyNumberFormat="1" applyFont="1" applyBorder="1" applyAlignment="1">
      <alignment vertical="center"/>
      <protection/>
    </xf>
    <xf numFmtId="0" fontId="67" fillId="0" borderId="41" xfId="77" applyFont="1" applyBorder="1" applyAlignment="1" applyProtection="1" quotePrefix="1">
      <alignment horizontal="center" vertical="center"/>
      <protection/>
    </xf>
    <xf numFmtId="0" fontId="67" fillId="0" borderId="34" xfId="77" applyFont="1" applyBorder="1" applyAlignment="1" applyProtection="1" quotePrefix="1">
      <alignment horizontal="center" vertical="center"/>
      <protection/>
    </xf>
    <xf numFmtId="0" fontId="67" fillId="0" borderId="44" xfId="77" applyFont="1" applyBorder="1" applyAlignment="1" applyProtection="1" quotePrefix="1">
      <alignment horizontal="center" vertical="center"/>
      <protection/>
    </xf>
    <xf numFmtId="182" fontId="67" fillId="0" borderId="21" xfId="71" applyNumberFormat="1" applyFont="1" applyBorder="1" applyAlignment="1">
      <alignment vertical="center"/>
      <protection/>
    </xf>
    <xf numFmtId="183" fontId="67" fillId="0" borderId="51" xfId="71" applyNumberFormat="1" applyFont="1" applyBorder="1" applyAlignment="1">
      <alignment vertical="center"/>
      <protection/>
    </xf>
    <xf numFmtId="182" fontId="67" fillId="0" borderId="15" xfId="71" applyNumberFormat="1" applyFont="1" applyBorder="1" applyAlignment="1">
      <alignment vertical="center"/>
      <protection/>
    </xf>
    <xf numFmtId="183" fontId="67" fillId="0" borderId="36" xfId="71" applyNumberFormat="1" applyFont="1" applyBorder="1" applyAlignment="1">
      <alignment vertical="center"/>
      <protection/>
    </xf>
    <xf numFmtId="183" fontId="67" fillId="0" borderId="39" xfId="71" applyNumberFormat="1" applyFont="1" applyBorder="1" applyAlignment="1">
      <alignment vertical="center"/>
      <protection/>
    </xf>
    <xf numFmtId="182" fontId="67" fillId="0" borderId="16" xfId="71" applyNumberFormat="1" applyFont="1" applyBorder="1" applyAlignment="1">
      <alignment vertical="center"/>
      <protection/>
    </xf>
    <xf numFmtId="183" fontId="67" fillId="0" borderId="40" xfId="71" applyNumberFormat="1" applyFont="1" applyBorder="1" applyAlignment="1">
      <alignment vertical="center"/>
      <protection/>
    </xf>
    <xf numFmtId="0" fontId="14" fillId="0" borderId="0" xfId="72" applyFont="1" applyFill="1">
      <alignment/>
      <protection/>
    </xf>
    <xf numFmtId="0" fontId="70" fillId="0" borderId="0" xfId="73" applyFont="1">
      <alignment/>
      <protection/>
    </xf>
    <xf numFmtId="178" fontId="70" fillId="0" borderId="0" xfId="48" applyNumberFormat="1" applyFont="1" applyAlignment="1">
      <alignment/>
    </xf>
    <xf numFmtId="37" fontId="67" fillId="0" borderId="0" xfId="75" applyFont="1">
      <alignment/>
      <protection/>
    </xf>
    <xf numFmtId="37" fontId="67" fillId="0" borderId="0" xfId="75" applyFont="1" applyAlignment="1" applyProtection="1" quotePrefix="1">
      <alignment horizontal="left"/>
      <protection/>
    </xf>
    <xf numFmtId="0" fontId="69" fillId="0" borderId="34" xfId="73" applyFont="1" applyFill="1" applyBorder="1" applyAlignment="1" applyProtection="1">
      <alignment horizontal="left" vertical="center"/>
      <protection/>
    </xf>
    <xf numFmtId="0" fontId="67" fillId="0" borderId="34" xfId="73" applyFont="1" applyFill="1" applyBorder="1">
      <alignment/>
      <protection/>
    </xf>
    <xf numFmtId="37" fontId="67" fillId="0" borderId="34" xfId="75" applyFont="1" applyFill="1" applyBorder="1" applyAlignment="1" applyProtection="1" quotePrefix="1">
      <alignment horizontal="left"/>
      <protection/>
    </xf>
    <xf numFmtId="37" fontId="67" fillId="0" borderId="34" xfId="75" applyFont="1" applyFill="1" applyBorder="1" applyAlignment="1" applyProtection="1" quotePrefix="1">
      <alignment horizontal="right"/>
      <protection/>
    </xf>
    <xf numFmtId="37" fontId="71" fillId="0" borderId="0" xfId="75" applyFont="1" applyFill="1">
      <alignment/>
      <protection/>
    </xf>
    <xf numFmtId="37" fontId="71" fillId="0" borderId="0" xfId="75" applyFont="1">
      <alignment/>
      <protection/>
    </xf>
    <xf numFmtId="37" fontId="67" fillId="0" borderId="47" xfId="75" applyFont="1" applyFill="1" applyBorder="1" applyAlignment="1">
      <alignment vertical="center"/>
      <protection/>
    </xf>
    <xf numFmtId="37" fontId="67" fillId="0" borderId="57" xfId="75" applyFont="1" applyFill="1" applyBorder="1" applyAlignment="1" applyProtection="1" quotePrefix="1">
      <alignment horizontal="right" vertical="center"/>
      <protection/>
    </xf>
    <xf numFmtId="37" fontId="71" fillId="0" borderId="0" xfId="75" applyFont="1" applyFill="1" applyAlignment="1">
      <alignment vertical="center"/>
      <protection/>
    </xf>
    <xf numFmtId="37" fontId="71" fillId="0" borderId="0" xfId="75" applyFont="1" applyAlignment="1">
      <alignment vertical="center"/>
      <protection/>
    </xf>
    <xf numFmtId="37" fontId="67" fillId="0" borderId="46" xfId="75" applyFont="1" applyFill="1" applyBorder="1" applyAlignment="1" applyProtection="1" quotePrefix="1">
      <alignment horizontal="left" vertical="center"/>
      <protection/>
    </xf>
    <xf numFmtId="37" fontId="67" fillId="0" borderId="34" xfId="75" applyFont="1" applyFill="1" applyBorder="1" applyAlignment="1">
      <alignment vertical="center"/>
      <protection/>
    </xf>
    <xf numFmtId="37" fontId="67" fillId="0" borderId="41" xfId="75" applyFont="1" applyFill="1" applyBorder="1" applyAlignment="1" applyProtection="1">
      <alignment horizontal="center" vertical="center"/>
      <protection/>
    </xf>
    <xf numFmtId="37" fontId="69" fillId="0" borderId="48" xfId="75" applyFont="1" applyFill="1" applyBorder="1" applyAlignment="1" applyProtection="1">
      <alignment horizontal="left" vertical="center"/>
      <protection/>
    </xf>
    <xf numFmtId="37" fontId="69" fillId="0" borderId="50" xfId="75" applyFont="1" applyFill="1" applyBorder="1" applyAlignment="1">
      <alignment vertical="center"/>
      <protection/>
    </xf>
    <xf numFmtId="37" fontId="72" fillId="0" borderId="49" xfId="75" applyFont="1" applyFill="1" applyBorder="1" applyAlignment="1">
      <alignment horizontal="right" vertical="center"/>
      <protection/>
    </xf>
    <xf numFmtId="37" fontId="72" fillId="0" borderId="49" xfId="75" applyFont="1" applyFill="1" applyBorder="1" applyAlignment="1" applyProtection="1">
      <alignment horizontal="right" vertical="center"/>
      <protection/>
    </xf>
    <xf numFmtId="37" fontId="72" fillId="0" borderId="51" xfId="75" applyFont="1" applyFill="1" applyBorder="1" applyAlignment="1">
      <alignment horizontal="right" vertical="center"/>
      <protection/>
    </xf>
    <xf numFmtId="0" fontId="67" fillId="0" borderId="0" xfId="65" applyFont="1" applyFill="1" applyAlignment="1">
      <alignment vertical="center"/>
      <protection/>
    </xf>
    <xf numFmtId="0" fontId="67" fillId="0" borderId="0" xfId="65" applyFont="1" applyAlignment="1">
      <alignment vertical="center"/>
      <protection/>
    </xf>
    <xf numFmtId="0" fontId="71" fillId="0" borderId="0" xfId="65" applyFont="1">
      <alignment/>
      <protection/>
    </xf>
    <xf numFmtId="37" fontId="70" fillId="0" borderId="0" xfId="75" applyFont="1" applyAlignment="1">
      <alignment vertical="center"/>
      <protection/>
    </xf>
    <xf numFmtId="182" fontId="67" fillId="0" borderId="22" xfId="73" applyNumberFormat="1" applyFont="1" applyBorder="1" applyAlignment="1">
      <alignment vertical="center"/>
      <protection/>
    </xf>
    <xf numFmtId="182" fontId="67" fillId="0" borderId="22" xfId="73" applyNumberFormat="1" applyFont="1" applyFill="1" applyBorder="1" applyAlignment="1">
      <alignment vertical="center"/>
      <protection/>
    </xf>
    <xf numFmtId="183" fontId="67" fillId="0" borderId="22" xfId="73" applyNumberFormat="1" applyFont="1" applyBorder="1" applyAlignment="1">
      <alignment vertical="center"/>
      <protection/>
    </xf>
    <xf numFmtId="183" fontId="67" fillId="0" borderId="39" xfId="73" applyNumberFormat="1" applyFont="1" applyBorder="1" applyAlignment="1">
      <alignment vertical="center"/>
      <protection/>
    </xf>
    <xf numFmtId="182" fontId="67" fillId="0" borderId="20" xfId="73" applyNumberFormat="1" applyFont="1" applyBorder="1" applyAlignment="1">
      <alignment vertical="center"/>
      <protection/>
    </xf>
    <xf numFmtId="182" fontId="67" fillId="0" borderId="20" xfId="73" applyNumberFormat="1" applyFont="1" applyFill="1" applyBorder="1" applyAlignment="1">
      <alignment vertical="center"/>
      <protection/>
    </xf>
    <xf numFmtId="183" fontId="67" fillId="0" borderId="20" xfId="73" applyNumberFormat="1" applyFont="1" applyBorder="1" applyAlignment="1">
      <alignment vertical="center"/>
      <protection/>
    </xf>
    <xf numFmtId="183" fontId="67" fillId="0" borderId="44" xfId="73" applyNumberFormat="1" applyFont="1" applyBorder="1" applyAlignment="1">
      <alignment vertical="center"/>
      <protection/>
    </xf>
    <xf numFmtId="183" fontId="67" fillId="0" borderId="20" xfId="73" applyNumberFormat="1" applyFont="1" applyBorder="1" applyAlignment="1">
      <alignment horizontal="right" vertical="center"/>
      <protection/>
    </xf>
    <xf numFmtId="183" fontId="67" fillId="0" borderId="23" xfId="73" applyNumberFormat="1" applyFont="1" applyBorder="1" applyAlignment="1">
      <alignment vertical="center"/>
      <protection/>
    </xf>
    <xf numFmtId="183" fontId="67" fillId="0" borderId="23" xfId="73" applyNumberFormat="1" applyFont="1" applyBorder="1" applyAlignment="1">
      <alignment horizontal="right" vertical="center"/>
      <protection/>
    </xf>
    <xf numFmtId="38" fontId="12" fillId="0" borderId="73" xfId="48" applyFont="1" applyBorder="1" applyAlignment="1">
      <alignment horizontal="center" vertical="center"/>
    </xf>
    <xf numFmtId="182" fontId="5" fillId="0" borderId="19" xfId="0" applyNumberFormat="1" applyFont="1" applyBorder="1" applyAlignment="1">
      <alignment horizontal="right" vertical="center"/>
    </xf>
    <xf numFmtId="182" fontId="5" fillId="0" borderId="56" xfId="0" applyNumberFormat="1" applyFont="1" applyBorder="1" applyAlignment="1">
      <alignment horizontal="right" vertical="center"/>
    </xf>
    <xf numFmtId="182" fontId="5" fillId="0" borderId="20" xfId="0" applyNumberFormat="1" applyFont="1" applyBorder="1" applyAlignment="1">
      <alignment horizontal="right" vertical="center"/>
    </xf>
    <xf numFmtId="182" fontId="5" fillId="0" borderId="44" xfId="0" applyNumberFormat="1" applyFont="1" applyBorder="1" applyAlignment="1">
      <alignment horizontal="right" vertical="center"/>
    </xf>
    <xf numFmtId="182" fontId="5" fillId="0" borderId="36" xfId="0" applyNumberFormat="1" applyFont="1" applyBorder="1" applyAlignment="1">
      <alignment horizontal="right" vertical="center"/>
    </xf>
    <xf numFmtId="182" fontId="5" fillId="0" borderId="24" xfId="0" applyNumberFormat="1" applyFont="1" applyBorder="1" applyAlignment="1">
      <alignment horizontal="right" vertical="center"/>
    </xf>
    <xf numFmtId="182" fontId="5" fillId="0" borderId="22" xfId="0" applyNumberFormat="1" applyFont="1" applyBorder="1" applyAlignment="1">
      <alignment horizontal="right" vertical="center"/>
    </xf>
    <xf numFmtId="182" fontId="5" fillId="0" borderId="74" xfId="0" applyNumberFormat="1" applyFont="1" applyBorder="1" applyAlignment="1">
      <alignment vertical="center"/>
    </xf>
    <xf numFmtId="182" fontId="5" fillId="0" borderId="75" xfId="0" applyNumberFormat="1" applyFont="1" applyBorder="1" applyAlignment="1">
      <alignment vertical="center"/>
    </xf>
    <xf numFmtId="178" fontId="8" fillId="0" borderId="76" xfId="48" applyNumberFormat="1" applyFont="1" applyBorder="1" applyAlignment="1" applyProtection="1">
      <alignment horizontal="distributed" vertical="center"/>
      <protection/>
    </xf>
    <xf numFmtId="178" fontId="8" fillId="0" borderId="26" xfId="48" applyNumberFormat="1" applyFont="1" applyBorder="1" applyAlignment="1" applyProtection="1">
      <alignment horizontal="center" vertical="center"/>
      <protection/>
    </xf>
    <xf numFmtId="182" fontId="8" fillId="0" borderId="21" xfId="0" applyNumberFormat="1" applyFont="1" applyFill="1" applyBorder="1" applyAlignment="1">
      <alignment vertical="center"/>
    </xf>
    <xf numFmtId="182" fontId="8" fillId="0" borderId="22" xfId="0" applyNumberFormat="1" applyFont="1" applyFill="1" applyBorder="1" applyAlignment="1">
      <alignment vertical="center"/>
    </xf>
    <xf numFmtId="182" fontId="8" fillId="0" borderId="16" xfId="0" applyNumberFormat="1" applyFont="1" applyFill="1" applyBorder="1" applyAlignment="1">
      <alignment vertical="center"/>
    </xf>
    <xf numFmtId="183" fontId="67" fillId="0" borderId="22" xfId="70" applyNumberFormat="1" applyFont="1" applyBorder="1" applyAlignment="1">
      <alignment horizontal="right" vertical="center"/>
      <protection/>
    </xf>
    <xf numFmtId="182" fontId="67" fillId="0" borderId="20" xfId="62" applyNumberFormat="1" applyFont="1" applyFill="1" applyBorder="1" applyAlignment="1">
      <alignment vertical="center"/>
      <protection/>
    </xf>
    <xf numFmtId="182" fontId="67" fillId="0" borderId="44" xfId="62" applyNumberFormat="1" applyFont="1" applyFill="1" applyBorder="1" applyAlignment="1">
      <alignment vertical="center"/>
      <protection/>
    </xf>
    <xf numFmtId="0" fontId="12" fillId="0" borderId="0" xfId="63" applyFont="1" applyAlignment="1">
      <alignment vertical="center"/>
      <protection/>
    </xf>
    <xf numFmtId="230" fontId="8" fillId="0" borderId="39" xfId="63" applyNumberFormat="1" applyFont="1" applyFill="1" applyBorder="1" applyAlignment="1">
      <alignment vertical="center" shrinkToFit="1"/>
      <protection/>
    </xf>
    <xf numFmtId="230" fontId="8" fillId="0" borderId="44" xfId="63" applyNumberFormat="1" applyFont="1" applyFill="1" applyBorder="1" applyAlignment="1">
      <alignment vertical="center" shrinkToFit="1"/>
      <protection/>
    </xf>
    <xf numFmtId="230" fontId="8" fillId="0" borderId="55" xfId="63" applyNumberFormat="1" applyFont="1" applyFill="1" applyBorder="1" applyAlignment="1">
      <alignment vertical="center" shrinkToFit="1"/>
      <protection/>
    </xf>
    <xf numFmtId="38" fontId="5" fillId="0" borderId="0" xfId="48" applyFont="1" applyFill="1" applyBorder="1" applyAlignment="1" applyProtection="1" quotePrefix="1">
      <alignment horizontal="left" vertical="center"/>
      <protection locked="0"/>
    </xf>
    <xf numFmtId="182" fontId="5" fillId="0" borderId="20" xfId="0" applyNumberFormat="1" applyFont="1" applyBorder="1" applyAlignment="1">
      <alignment horizontal="right" vertical="center" shrinkToFit="1"/>
    </xf>
    <xf numFmtId="182" fontId="5" fillId="0" borderId="24" xfId="0" applyNumberFormat="1" applyFont="1" applyBorder="1" applyAlignment="1">
      <alignment horizontal="right" vertical="center" shrinkToFit="1"/>
    </xf>
    <xf numFmtId="183" fontId="5" fillId="0" borderId="20" xfId="0" applyNumberFormat="1" applyFont="1" applyBorder="1" applyAlignment="1">
      <alignment horizontal="right" vertical="center" shrinkToFit="1"/>
    </xf>
    <xf numFmtId="182" fontId="5" fillId="0" borderId="16" xfId="0" applyNumberFormat="1" applyFont="1" applyBorder="1" applyAlignment="1">
      <alignment horizontal="right" vertical="center" shrinkToFit="1"/>
    </xf>
    <xf numFmtId="182" fontId="5" fillId="0" borderId="19" xfId="0" applyNumberFormat="1" applyFont="1" applyBorder="1" applyAlignment="1">
      <alignment horizontal="right" vertical="center" shrinkToFit="1"/>
    </xf>
    <xf numFmtId="183" fontId="5" fillId="0" borderId="19" xfId="0" applyNumberFormat="1" applyFont="1" applyBorder="1" applyAlignment="1">
      <alignment horizontal="right" vertical="center" shrinkToFit="1"/>
    </xf>
    <xf numFmtId="182" fontId="5" fillId="0" borderId="77" xfId="0" applyNumberFormat="1" applyFont="1" applyBorder="1" applyAlignment="1">
      <alignment horizontal="right" vertical="center" shrinkToFit="1"/>
    </xf>
    <xf numFmtId="182" fontId="5" fillId="0" borderId="44" xfId="0" applyNumberFormat="1" applyFont="1" applyBorder="1" applyAlignment="1">
      <alignment horizontal="right" vertical="center" shrinkToFit="1"/>
    </xf>
    <xf numFmtId="183" fontId="5" fillId="0" borderId="21" xfId="0" applyNumberFormat="1" applyFont="1" applyBorder="1" applyAlignment="1">
      <alignment horizontal="right" vertical="center" shrinkToFit="1"/>
    </xf>
    <xf numFmtId="183" fontId="5" fillId="0" borderId="51" xfId="0" applyNumberFormat="1" applyFont="1" applyBorder="1" applyAlignment="1">
      <alignment horizontal="right" vertical="center" shrinkToFit="1"/>
    </xf>
    <xf numFmtId="183" fontId="5" fillId="0" borderId="23" xfId="0" applyNumberFormat="1" applyFont="1" applyBorder="1" applyAlignment="1">
      <alignment horizontal="right" vertical="center" shrinkToFit="1"/>
    </xf>
    <xf numFmtId="183" fontId="5" fillId="0" borderId="55" xfId="0" applyNumberFormat="1" applyFont="1" applyBorder="1" applyAlignment="1">
      <alignment horizontal="right" vertical="center" shrinkToFit="1"/>
    </xf>
    <xf numFmtId="182" fontId="5" fillId="0" borderId="22" xfId="0" applyNumberFormat="1" applyFont="1" applyBorder="1" applyAlignment="1">
      <alignment horizontal="right" vertical="center" shrinkToFit="1"/>
    </xf>
    <xf numFmtId="183" fontId="5" fillId="0" borderId="22" xfId="0" applyNumberFormat="1" applyFont="1" applyBorder="1" applyAlignment="1">
      <alignment horizontal="right" vertical="center" shrinkToFit="1"/>
    </xf>
    <xf numFmtId="182" fontId="5" fillId="0" borderId="39" xfId="0" applyNumberFormat="1" applyFont="1" applyBorder="1" applyAlignment="1">
      <alignment horizontal="right" vertical="center" shrinkToFit="1"/>
    </xf>
    <xf numFmtId="183" fontId="5" fillId="0" borderId="25" xfId="0" applyNumberFormat="1" applyFont="1" applyBorder="1" applyAlignment="1">
      <alignment horizontal="right" vertical="center" shrinkToFit="1"/>
    </xf>
    <xf numFmtId="183" fontId="5" fillId="0" borderId="24" xfId="0" applyNumberFormat="1" applyFont="1" applyBorder="1" applyAlignment="1">
      <alignment horizontal="right" vertical="center" shrinkToFit="1"/>
    </xf>
    <xf numFmtId="182" fontId="5" fillId="0" borderId="78" xfId="0" applyNumberFormat="1" applyFont="1" applyBorder="1" applyAlignment="1">
      <alignment horizontal="right" vertical="center" shrinkToFit="1"/>
    </xf>
    <xf numFmtId="183" fontId="5" fillId="0" borderId="79" xfId="0" applyNumberFormat="1" applyFont="1" applyBorder="1" applyAlignment="1">
      <alignment horizontal="right" vertical="center" shrinkToFit="1"/>
    </xf>
    <xf numFmtId="183" fontId="5" fillId="0" borderId="77" xfId="0" applyNumberFormat="1" applyFont="1" applyBorder="1" applyAlignment="1">
      <alignment horizontal="right" vertical="center" shrinkToFit="1"/>
    </xf>
    <xf numFmtId="183" fontId="5" fillId="0" borderId="44" xfId="0" applyNumberFormat="1" applyFont="1" applyBorder="1" applyAlignment="1">
      <alignment horizontal="right" vertical="center" shrinkToFit="1"/>
    </xf>
    <xf numFmtId="183" fontId="5" fillId="0" borderId="16" xfId="0" applyNumberFormat="1" applyFont="1" applyBorder="1" applyAlignment="1">
      <alignment horizontal="right" vertical="center" shrinkToFit="1"/>
    </xf>
    <xf numFmtId="182" fontId="5" fillId="0" borderId="75" xfId="0" applyNumberFormat="1" applyFont="1" applyBorder="1" applyAlignment="1">
      <alignment horizontal="right" vertical="center" shrinkToFit="1"/>
    </xf>
    <xf numFmtId="49" fontId="25" fillId="0" borderId="0" xfId="50" applyNumberFormat="1" applyFont="1" applyAlignment="1">
      <alignment horizontal="right" vertical="center" shrinkToFit="1"/>
    </xf>
    <xf numFmtId="49" fontId="25" fillId="0" borderId="0" xfId="50" applyNumberFormat="1" applyFont="1" applyAlignment="1">
      <alignment horizontal="left" vertical="center" shrinkToFit="1"/>
    </xf>
    <xf numFmtId="182" fontId="5" fillId="0" borderId="78" xfId="0" applyNumberFormat="1" applyFont="1" applyBorder="1" applyAlignment="1">
      <alignment horizontal="right" vertical="center"/>
    </xf>
    <xf numFmtId="182" fontId="5" fillId="0" borderId="39" xfId="0" applyNumberFormat="1" applyFont="1" applyBorder="1" applyAlignment="1">
      <alignment horizontal="right" vertical="center"/>
    </xf>
    <xf numFmtId="0" fontId="8" fillId="0" borderId="34" xfId="0" applyFont="1" applyBorder="1" applyAlignment="1" applyProtection="1" quotePrefix="1">
      <alignment horizontal="right" vertical="center"/>
      <protection/>
    </xf>
    <xf numFmtId="182" fontId="8" fillId="0" borderId="22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 applyProtection="1" quotePrefix="1">
      <alignment horizontal="right" vertical="center"/>
      <protection/>
    </xf>
    <xf numFmtId="177" fontId="8" fillId="0" borderId="34" xfId="0" applyNumberFormat="1" applyFont="1" applyBorder="1" applyAlignment="1" applyProtection="1" quotePrefix="1">
      <alignment horizontal="right" vertical="center"/>
      <protection/>
    </xf>
    <xf numFmtId="0" fontId="5" fillId="0" borderId="10" xfId="0" applyFont="1" applyBorder="1" applyAlignment="1" applyProtection="1" quotePrefix="1">
      <alignment horizontal="left" vertical="center"/>
      <protection/>
    </xf>
    <xf numFmtId="37" fontId="12" fillId="0" borderId="0" xfId="74" applyFont="1" applyAlignment="1">
      <alignment vertical="center"/>
      <protection/>
    </xf>
    <xf numFmtId="37" fontId="8" fillId="0" borderId="0" xfId="74" applyFont="1" applyAlignment="1">
      <alignment horizontal="right" vertical="center"/>
      <protection/>
    </xf>
    <xf numFmtId="182" fontId="8" fillId="0" borderId="64" xfId="0" applyNumberFormat="1" applyFont="1" applyBorder="1" applyAlignment="1">
      <alignment vertical="center" shrinkToFit="1"/>
    </xf>
    <xf numFmtId="182" fontId="8" fillId="0" borderId="16" xfId="0" applyNumberFormat="1" applyFont="1" applyBorder="1" applyAlignment="1">
      <alignment vertical="center" shrinkToFit="1"/>
    </xf>
    <xf numFmtId="37" fontId="19" fillId="0" borderId="0" xfId="74" applyFont="1" applyBorder="1" applyAlignment="1">
      <alignment horizontal="center" vertical="center"/>
      <protection/>
    </xf>
    <xf numFmtId="39" fontId="8" fillId="0" borderId="38" xfId="74" applyNumberFormat="1" applyFont="1" applyBorder="1" applyAlignment="1">
      <alignment vertical="center"/>
      <protection/>
    </xf>
    <xf numFmtId="178" fontId="8" fillId="0" borderId="0" xfId="48" applyNumberFormat="1" applyFont="1" applyBorder="1" applyAlignment="1" applyProtection="1" quotePrefix="1">
      <alignment horizontal="right" vertical="center"/>
      <protection/>
    </xf>
    <xf numFmtId="177" fontId="8" fillId="0" borderId="0" xfId="48" applyNumberFormat="1" applyFont="1" applyBorder="1" applyAlignment="1" applyProtection="1" quotePrefix="1">
      <alignment horizontal="right" vertical="center"/>
      <protection/>
    </xf>
    <xf numFmtId="178" fontId="8" fillId="0" borderId="34" xfId="48" applyNumberFormat="1" applyFont="1" applyBorder="1" applyAlignment="1" applyProtection="1" quotePrefix="1">
      <alignment horizontal="right" vertical="center"/>
      <protection/>
    </xf>
    <xf numFmtId="178" fontId="8" fillId="0" borderId="0" xfId="48" applyNumberFormat="1" applyFont="1" applyBorder="1" applyAlignment="1" applyProtection="1">
      <alignment horizontal="left" vertical="center"/>
      <protection/>
    </xf>
    <xf numFmtId="178" fontId="8" fillId="0" borderId="35" xfId="48" applyNumberFormat="1" applyFont="1" applyBorder="1" applyAlignment="1" applyProtection="1">
      <alignment horizontal="distributed" vertical="center"/>
      <protection/>
    </xf>
    <xf numFmtId="178" fontId="8" fillId="0" borderId="26" xfId="48" applyNumberFormat="1" applyFont="1" applyBorder="1" applyAlignment="1" applyProtection="1">
      <alignment horizontal="centerContinuous" vertical="center"/>
      <protection/>
    </xf>
    <xf numFmtId="178" fontId="8" fillId="0" borderId="0" xfId="48" applyNumberFormat="1" applyFont="1" applyAlignment="1">
      <alignment horizontal="right" vertical="center"/>
    </xf>
    <xf numFmtId="0" fontId="8" fillId="0" borderId="0" xfId="61" applyFont="1" applyAlignment="1" applyProtection="1" quotePrefix="1">
      <alignment horizontal="left" vertical="center"/>
      <protection/>
    </xf>
    <xf numFmtId="0" fontId="5" fillId="0" borderId="0" xfId="61" applyFont="1" applyBorder="1" applyAlignment="1" applyProtection="1" quotePrefix="1">
      <alignment horizontal="left" vertical="center"/>
      <protection/>
    </xf>
    <xf numFmtId="0" fontId="5" fillId="0" borderId="10" xfId="61" applyFont="1" applyBorder="1" applyAlignment="1" applyProtection="1" quotePrefix="1">
      <alignment horizontal="left" vertical="center"/>
      <protection/>
    </xf>
    <xf numFmtId="0" fontId="8" fillId="0" borderId="0" xfId="62" applyFont="1" applyAlignment="1" quotePrefix="1">
      <alignment horizontal="left" vertical="center"/>
      <protection/>
    </xf>
    <xf numFmtId="37" fontId="5" fillId="0" borderId="0" xfId="75" applyFont="1" applyBorder="1" applyAlignment="1" applyProtection="1">
      <alignment horizontal="center" vertical="center"/>
      <protection/>
    </xf>
    <xf numFmtId="37" fontId="5" fillId="0" borderId="11" xfId="75" applyFont="1" applyBorder="1" applyAlignment="1" applyProtection="1">
      <alignment horizontal="center" vertical="center"/>
      <protection/>
    </xf>
    <xf numFmtId="187" fontId="8" fillId="0" borderId="0" xfId="64" applyNumberFormat="1" applyFont="1" applyBorder="1" applyAlignment="1">
      <alignment vertical="center"/>
      <protection/>
    </xf>
    <xf numFmtId="183" fontId="8" fillId="0" borderId="0" xfId="64" applyNumberFormat="1" applyFont="1" applyBorder="1" applyAlignment="1">
      <alignment vertical="center"/>
      <protection/>
    </xf>
    <xf numFmtId="187" fontId="8" fillId="0" borderId="0" xfId="64" applyNumberFormat="1" applyFont="1" applyFill="1" applyBorder="1" applyAlignment="1">
      <alignment vertical="center"/>
      <protection/>
    </xf>
    <xf numFmtId="0" fontId="8" fillId="0" borderId="0" xfId="77" applyFont="1" applyBorder="1" applyAlignment="1">
      <alignment horizontal="right" vertical="center"/>
      <protection/>
    </xf>
    <xf numFmtId="38" fontId="8" fillId="0" borderId="11" xfId="48" applyFont="1" applyFill="1" applyBorder="1" applyAlignment="1" applyProtection="1" quotePrefix="1">
      <alignment horizontal="left" vertical="center"/>
      <protection locked="0"/>
    </xf>
    <xf numFmtId="38" fontId="8" fillId="0" borderId="15" xfId="48" applyFont="1" applyFill="1" applyBorder="1" applyAlignment="1" applyProtection="1" quotePrefix="1">
      <alignment horizontal="left" vertical="center"/>
      <protection locked="0"/>
    </xf>
    <xf numFmtId="38" fontId="8" fillId="0" borderId="15" xfId="48" applyFont="1" applyFill="1" applyBorder="1" applyAlignment="1" quotePrefix="1">
      <alignment horizontal="center" vertical="center"/>
    </xf>
    <xf numFmtId="38" fontId="8" fillId="0" borderId="56" xfId="48" applyFont="1" applyFill="1" applyBorder="1" applyAlignment="1" applyProtection="1" quotePrefix="1">
      <alignment horizontal="center" vertical="center"/>
      <protection locked="0"/>
    </xf>
    <xf numFmtId="38" fontId="8" fillId="0" borderId="36" xfId="48" applyFont="1" applyFill="1" applyBorder="1" applyAlignment="1" applyProtection="1" quotePrefix="1">
      <alignment horizontal="center" vertical="center"/>
      <protection locked="0"/>
    </xf>
    <xf numFmtId="38" fontId="8" fillId="0" borderId="40" xfId="48" applyFont="1" applyFill="1" applyBorder="1" applyAlignment="1" applyProtection="1" quotePrefix="1">
      <alignment horizontal="center" vertical="center"/>
      <protection locked="0"/>
    </xf>
    <xf numFmtId="38" fontId="8" fillId="0" borderId="11" xfId="48" applyFont="1" applyFill="1" applyBorder="1" applyAlignment="1" quotePrefix="1">
      <alignment horizontal="center" vertical="center"/>
    </xf>
    <xf numFmtId="0" fontId="8" fillId="0" borderId="15" xfId="0" applyFont="1" applyBorder="1" applyAlignment="1" quotePrefix="1">
      <alignment horizontal="center" vertical="center"/>
    </xf>
    <xf numFmtId="38" fontId="8" fillId="0" borderId="12" xfId="48" applyFont="1" applyFill="1" applyBorder="1" applyAlignment="1" quotePrefix="1">
      <alignment horizontal="center" vertical="center"/>
    </xf>
    <xf numFmtId="38" fontId="8" fillId="0" borderId="56" xfId="48" applyFont="1" applyFill="1" applyBorder="1" applyAlignment="1" quotePrefix="1">
      <alignment horizontal="center" vertical="center"/>
    </xf>
    <xf numFmtId="38" fontId="8" fillId="0" borderId="40" xfId="48" applyFont="1" applyFill="1" applyBorder="1" applyAlignment="1" applyProtection="1" quotePrefix="1">
      <alignment horizontal="right" vertical="center"/>
      <protection locked="0"/>
    </xf>
    <xf numFmtId="0" fontId="5" fillId="0" borderId="46" xfId="0" applyFont="1" applyBorder="1" applyAlignment="1" applyProtection="1" quotePrefix="1">
      <alignment horizontal="left" vertical="center"/>
      <protection/>
    </xf>
    <xf numFmtId="0" fontId="5" fillId="0" borderId="47" xfId="0" applyFont="1" applyBorder="1" applyAlignment="1" applyProtection="1" quotePrefix="1">
      <alignment horizontal="right" vertical="center"/>
      <protection/>
    </xf>
    <xf numFmtId="0" fontId="5" fillId="0" borderId="14" xfId="0" applyFont="1" applyBorder="1" applyAlignment="1" applyProtection="1" quotePrefix="1">
      <alignment horizontal="left" vertical="center"/>
      <protection/>
    </xf>
    <xf numFmtId="0" fontId="5" fillId="0" borderId="14" xfId="0" applyFont="1" applyBorder="1" applyAlignment="1" applyProtection="1" quotePrefix="1">
      <alignment horizontal="center" vertical="center"/>
      <protection/>
    </xf>
    <xf numFmtId="0" fontId="5" fillId="0" borderId="56" xfId="0" applyFont="1" applyBorder="1" applyAlignment="1" applyProtection="1" quotePrefix="1">
      <alignment horizontal="center" vertical="center"/>
      <protection/>
    </xf>
    <xf numFmtId="0" fontId="5" fillId="0" borderId="39" xfId="0" applyFont="1" applyBorder="1" applyAlignment="1" applyProtection="1" quotePrefix="1">
      <alignment horizontal="center" vertical="center"/>
      <protection/>
    </xf>
    <xf numFmtId="0" fontId="5" fillId="0" borderId="12" xfId="0" applyFont="1" applyBorder="1" applyAlignment="1" applyProtection="1" quotePrefix="1">
      <alignment horizontal="left" vertical="center"/>
      <protection/>
    </xf>
    <xf numFmtId="0" fontId="5" fillId="0" borderId="12" xfId="0" applyFont="1" applyBorder="1" applyAlignment="1" applyProtection="1" quotePrefix="1">
      <alignment horizontal="center" vertical="center"/>
      <protection/>
    </xf>
    <xf numFmtId="0" fontId="8" fillId="0" borderId="47" xfId="0" applyFont="1" applyBorder="1" applyAlignment="1" applyProtection="1" quotePrefix="1">
      <alignment horizontal="right" vertical="center"/>
      <protection/>
    </xf>
    <xf numFmtId="0" fontId="8" fillId="0" borderId="46" xfId="0" applyFont="1" applyBorder="1" applyAlignment="1" applyProtection="1" quotePrefix="1">
      <alignment horizontal="left" vertical="center"/>
      <protection/>
    </xf>
    <xf numFmtId="37" fontId="8" fillId="0" borderId="23" xfId="74" applyFont="1" applyBorder="1" applyAlignment="1" quotePrefix="1">
      <alignment horizontal="center" vertical="center"/>
      <protection/>
    </xf>
    <xf numFmtId="37" fontId="8" fillId="0" borderId="13" xfId="74" applyFont="1" applyBorder="1" applyAlignment="1" applyProtection="1" quotePrefix="1">
      <alignment horizontal="center" vertical="center"/>
      <protection/>
    </xf>
    <xf numFmtId="37" fontId="8" fillId="0" borderId="40" xfId="74" applyFont="1" applyBorder="1" applyAlignment="1" applyProtection="1" quotePrefix="1">
      <alignment horizontal="center" vertical="center"/>
      <protection/>
    </xf>
    <xf numFmtId="178" fontId="8" fillId="0" borderId="47" xfId="48" applyNumberFormat="1" applyFont="1" applyBorder="1" applyAlignment="1" applyProtection="1" quotePrefix="1">
      <alignment horizontal="right" vertical="center"/>
      <protection/>
    </xf>
    <xf numFmtId="178" fontId="8" fillId="0" borderId="46" xfId="48" applyNumberFormat="1" applyFont="1" applyBorder="1" applyAlignment="1" applyProtection="1" quotePrefix="1">
      <alignment horizontal="left" vertical="center"/>
      <protection/>
    </xf>
    <xf numFmtId="178" fontId="8" fillId="0" borderId="47" xfId="48" applyNumberFormat="1" applyFont="1" applyFill="1" applyBorder="1" applyAlignment="1" applyProtection="1" quotePrefix="1">
      <alignment horizontal="right" vertical="center"/>
      <protection/>
    </xf>
    <xf numFmtId="178" fontId="8" fillId="0" borderId="46" xfId="48" applyNumberFormat="1" applyFont="1" applyFill="1" applyBorder="1" applyAlignment="1" applyProtection="1" quotePrefix="1">
      <alignment horizontal="left" vertical="center"/>
      <protection/>
    </xf>
    <xf numFmtId="178" fontId="8" fillId="0" borderId="11" xfId="48" applyNumberFormat="1" applyFont="1" applyFill="1" applyBorder="1" applyAlignment="1" applyProtection="1" quotePrefix="1">
      <alignment horizontal="center" vertical="center"/>
      <protection/>
    </xf>
    <xf numFmtId="177" fontId="8" fillId="0" borderId="11" xfId="48" applyNumberFormat="1" applyFont="1" applyFill="1" applyBorder="1" applyAlignment="1" applyProtection="1" quotePrefix="1">
      <alignment horizontal="center" vertical="center"/>
      <protection/>
    </xf>
    <xf numFmtId="177" fontId="8" fillId="0" borderId="41" xfId="48" applyNumberFormat="1" applyFont="1" applyFill="1" applyBorder="1" applyAlignment="1" applyProtection="1" quotePrefix="1">
      <alignment horizontal="center" vertical="center"/>
      <protection/>
    </xf>
    <xf numFmtId="177" fontId="8" fillId="0" borderId="39" xfId="48" applyNumberFormat="1" applyFont="1" applyFill="1" applyBorder="1" applyAlignment="1" applyProtection="1" quotePrefix="1">
      <alignment horizontal="center" vertical="center"/>
      <protection/>
    </xf>
    <xf numFmtId="177" fontId="8" fillId="0" borderId="36" xfId="48" applyNumberFormat="1" applyFont="1" applyFill="1" applyBorder="1" applyAlignment="1" applyProtection="1" quotePrefix="1">
      <alignment horizontal="center" vertical="center"/>
      <protection/>
    </xf>
    <xf numFmtId="178" fontId="8" fillId="0" borderId="80" xfId="48" applyNumberFormat="1" applyFont="1" applyBorder="1" applyAlignment="1" applyProtection="1" quotePrefix="1">
      <alignment horizontal="right" vertical="center"/>
      <protection/>
    </xf>
    <xf numFmtId="178" fontId="8" fillId="0" borderId="76" xfId="48" applyNumberFormat="1" applyFont="1" applyBorder="1" applyAlignment="1" applyProtection="1" quotePrefix="1">
      <alignment horizontal="left" vertical="center"/>
      <protection/>
    </xf>
    <xf numFmtId="178" fontId="8" fillId="0" borderId="69" xfId="48" applyNumberFormat="1" applyFont="1" applyFill="1" applyBorder="1" applyAlignment="1" quotePrefix="1">
      <alignment horizontal="center" vertical="center"/>
    </xf>
    <xf numFmtId="178" fontId="8" fillId="0" borderId="20" xfId="48" applyNumberFormat="1" applyFont="1" applyFill="1" applyBorder="1" applyAlignment="1" quotePrefix="1">
      <alignment horizontal="center" vertical="center"/>
    </xf>
    <xf numFmtId="178" fontId="67" fillId="0" borderId="69" xfId="48" applyNumberFormat="1" applyFont="1" applyFill="1" applyBorder="1" applyAlignment="1" quotePrefix="1">
      <alignment horizontal="center" vertical="center"/>
    </xf>
    <xf numFmtId="178" fontId="67" fillId="0" borderId="44" xfId="48" applyNumberFormat="1" applyFont="1" applyFill="1" applyBorder="1" applyAlignment="1" quotePrefix="1">
      <alignment horizontal="center" vertical="center"/>
    </xf>
    <xf numFmtId="0" fontId="8" fillId="0" borderId="57" xfId="61" applyFont="1" applyBorder="1" applyAlignment="1" quotePrefix="1">
      <alignment horizontal="right" vertical="center"/>
      <protection/>
    </xf>
    <xf numFmtId="0" fontId="8" fillId="0" borderId="12" xfId="61" applyFont="1" applyFill="1" applyBorder="1" applyAlignment="1" applyProtection="1" quotePrefix="1">
      <alignment horizontal="center" vertical="center"/>
      <protection/>
    </xf>
    <xf numFmtId="0" fontId="8" fillId="0" borderId="11" xfId="61" applyFont="1" applyFill="1" applyBorder="1" applyAlignment="1" applyProtection="1" quotePrefix="1">
      <alignment horizontal="center" vertical="center"/>
      <protection/>
    </xf>
    <xf numFmtId="0" fontId="8" fillId="0" borderId="36" xfId="61" applyFont="1" applyFill="1" applyBorder="1" applyAlignment="1" applyProtection="1" quotePrefix="1">
      <alignment horizontal="center" vertical="center"/>
      <protection/>
    </xf>
    <xf numFmtId="0" fontId="8" fillId="0" borderId="57" xfId="62" applyFont="1" applyBorder="1" applyAlignment="1" applyProtection="1" quotePrefix="1">
      <alignment horizontal="right" vertical="center"/>
      <protection/>
    </xf>
    <xf numFmtId="0" fontId="8" fillId="0" borderId="11" xfId="62" applyFont="1" applyBorder="1" applyAlignment="1" applyProtection="1" quotePrefix="1">
      <alignment horizontal="center" vertical="center"/>
      <protection/>
    </xf>
    <xf numFmtId="0" fontId="8" fillId="0" borderId="36" xfId="62" applyFont="1" applyBorder="1" applyAlignment="1" applyProtection="1" quotePrefix="1">
      <alignment horizontal="center" vertical="center"/>
      <protection/>
    </xf>
    <xf numFmtId="0" fontId="8" fillId="0" borderId="57" xfId="63" applyFont="1" applyBorder="1" applyAlignment="1" applyProtection="1" quotePrefix="1">
      <alignment horizontal="right" vertical="center"/>
      <protection/>
    </xf>
    <xf numFmtId="0" fontId="8" fillId="0" borderId="11" xfId="63" applyFont="1" applyBorder="1" applyAlignment="1" applyProtection="1" quotePrefix="1">
      <alignment horizontal="center" vertical="center"/>
      <protection/>
    </xf>
    <xf numFmtId="0" fontId="8" fillId="0" borderId="12" xfId="63" applyFont="1" applyBorder="1" applyAlignment="1" applyProtection="1" quotePrefix="1">
      <alignment horizontal="center" vertical="center"/>
      <protection/>
    </xf>
    <xf numFmtId="0" fontId="8" fillId="0" borderId="56" xfId="63" applyFont="1" applyBorder="1" applyAlignment="1" applyProtection="1" quotePrefix="1">
      <alignment horizontal="center" vertical="center"/>
      <protection/>
    </xf>
    <xf numFmtId="0" fontId="8" fillId="0" borderId="36" xfId="63" applyFont="1" applyBorder="1" applyAlignment="1" applyProtection="1" quotePrefix="1">
      <alignment horizontal="center" vertical="center"/>
      <protection/>
    </xf>
    <xf numFmtId="37" fontId="5" fillId="0" borderId="57" xfId="75" applyFont="1" applyBorder="1" applyAlignment="1" applyProtection="1" quotePrefix="1">
      <alignment horizontal="right" vertical="center"/>
      <protection/>
    </xf>
    <xf numFmtId="37" fontId="5" fillId="0" borderId="46" xfId="75" applyFont="1" applyBorder="1" applyAlignment="1" applyProtection="1" quotePrefix="1">
      <alignment horizontal="left" vertical="center"/>
      <protection/>
    </xf>
    <xf numFmtId="37" fontId="5" fillId="0" borderId="41" xfId="75" applyFont="1" applyBorder="1" applyAlignment="1" applyProtection="1" quotePrefix="1">
      <alignment horizontal="center" vertical="center"/>
      <protection/>
    </xf>
    <xf numFmtId="37" fontId="5" fillId="0" borderId="39" xfId="75" applyFont="1" applyBorder="1" applyAlignment="1" applyProtection="1" quotePrefix="1">
      <alignment horizontal="center" vertical="center"/>
      <protection/>
    </xf>
    <xf numFmtId="37" fontId="5" fillId="0" borderId="57" xfId="75" applyFont="1" applyFill="1" applyBorder="1" applyAlignment="1" applyProtection="1" quotePrefix="1">
      <alignment horizontal="right" vertical="center"/>
      <protection/>
    </xf>
    <xf numFmtId="37" fontId="5" fillId="0" borderId="46" xfId="75" applyFont="1" applyFill="1" applyBorder="1" applyAlignment="1" applyProtection="1" quotePrefix="1">
      <alignment horizontal="left" vertical="center"/>
      <protection/>
    </xf>
    <xf numFmtId="37" fontId="5" fillId="0" borderId="12" xfId="75" applyFont="1" applyFill="1" applyBorder="1" applyAlignment="1" applyProtection="1" quotePrefix="1">
      <alignment horizontal="center" vertical="center"/>
      <protection/>
    </xf>
    <xf numFmtId="37" fontId="5" fillId="0" borderId="41" xfId="75" applyFont="1" applyFill="1" applyBorder="1" applyAlignment="1" quotePrefix="1">
      <alignment horizontal="center" vertical="center"/>
      <protection/>
    </xf>
    <xf numFmtId="37" fontId="5" fillId="0" borderId="41" xfId="75" applyFont="1" applyFill="1" applyBorder="1" applyAlignment="1" applyProtection="1" quotePrefix="1">
      <alignment horizontal="center" vertical="center"/>
      <protection/>
    </xf>
    <xf numFmtId="37" fontId="5" fillId="0" borderId="56" xfId="75" applyFont="1" applyFill="1" applyBorder="1" applyAlignment="1" applyProtection="1" quotePrefix="1">
      <alignment horizontal="center" vertical="center"/>
      <protection/>
    </xf>
    <xf numFmtId="37" fontId="5" fillId="0" borderId="39" xfId="75" applyFont="1" applyFill="1" applyBorder="1" applyAlignment="1" quotePrefix="1">
      <alignment horizontal="center" vertical="center"/>
      <protection/>
    </xf>
    <xf numFmtId="37" fontId="5" fillId="0" borderId="81" xfId="75" applyFont="1" applyFill="1" applyBorder="1" applyAlignment="1" quotePrefix="1">
      <alignment horizontal="right" vertical="center"/>
      <protection/>
    </xf>
    <xf numFmtId="37" fontId="5" fillId="0" borderId="14" xfId="76" applyFont="1" applyFill="1" applyBorder="1" applyAlignment="1" applyProtection="1" quotePrefix="1">
      <alignment horizontal="center" vertical="center"/>
      <protection/>
    </xf>
    <xf numFmtId="37" fontId="5" fillId="0" borderId="15" xfId="76" applyFont="1" applyFill="1" applyBorder="1" applyAlignment="1" applyProtection="1" quotePrefix="1">
      <alignment horizontal="center" vertical="center"/>
      <protection/>
    </xf>
    <xf numFmtId="37" fontId="5" fillId="0" borderId="11" xfId="76" applyFont="1" applyFill="1" applyBorder="1" applyAlignment="1" applyProtection="1" quotePrefix="1">
      <alignment horizontal="center" vertical="center"/>
      <protection/>
    </xf>
    <xf numFmtId="37" fontId="5" fillId="0" borderId="41" xfId="76" applyFont="1" applyFill="1" applyBorder="1" applyAlignment="1" applyProtection="1" quotePrefix="1">
      <alignment horizontal="center" vertical="center"/>
      <protection/>
    </xf>
    <xf numFmtId="37" fontId="8" fillId="0" borderId="41" xfId="75" applyFont="1" applyBorder="1" applyAlignment="1" applyProtection="1" quotePrefix="1">
      <alignment horizontal="center" vertical="center"/>
      <protection/>
    </xf>
    <xf numFmtId="37" fontId="8" fillId="0" borderId="39" xfId="75" applyFont="1" applyBorder="1" applyAlignment="1" applyProtection="1" quotePrefix="1">
      <alignment horizontal="center" vertical="center"/>
      <protection/>
    </xf>
    <xf numFmtId="37" fontId="8" fillId="0" borderId="12" xfId="75" applyFont="1" applyFill="1" applyBorder="1" applyAlignment="1" applyProtection="1" quotePrefix="1">
      <alignment horizontal="center" vertical="center"/>
      <protection/>
    </xf>
    <xf numFmtId="37" fontId="8" fillId="0" borderId="41" xfId="75" applyFont="1" applyFill="1" applyBorder="1" applyAlignment="1" quotePrefix="1">
      <alignment horizontal="center" vertical="center"/>
      <protection/>
    </xf>
    <xf numFmtId="37" fontId="8" fillId="0" borderId="41" xfId="75" applyFont="1" applyFill="1" applyBorder="1" applyAlignment="1" applyProtection="1" quotePrefix="1">
      <alignment horizontal="center" vertical="center"/>
      <protection/>
    </xf>
    <xf numFmtId="0" fontId="8" fillId="0" borderId="57" xfId="77" applyFont="1" applyBorder="1" applyAlignment="1" applyProtection="1" quotePrefix="1">
      <alignment horizontal="right" vertical="center"/>
      <protection/>
    </xf>
    <xf numFmtId="0" fontId="8" fillId="0" borderId="46" xfId="77" applyFont="1" applyBorder="1" applyAlignment="1" applyProtection="1" quotePrefix="1">
      <alignment horizontal="left" vertical="center"/>
      <protection/>
    </xf>
    <xf numFmtId="0" fontId="67" fillId="0" borderId="57" xfId="77" applyFont="1" applyBorder="1" applyAlignment="1" applyProtection="1" quotePrefix="1">
      <alignment horizontal="right" vertical="center"/>
      <protection/>
    </xf>
    <xf numFmtId="0" fontId="67" fillId="0" borderId="46" xfId="77" applyFont="1" applyBorder="1" applyAlignment="1" applyProtection="1" quotePrefix="1">
      <alignment horizontal="left" vertical="center"/>
      <protection/>
    </xf>
    <xf numFmtId="37" fontId="8" fillId="0" borderId="39" xfId="75" applyFont="1" applyFill="1" applyBorder="1" applyAlignment="1" applyProtection="1" quotePrefix="1">
      <alignment horizontal="center" vertical="center"/>
      <protection/>
    </xf>
    <xf numFmtId="37" fontId="67" fillId="0" borderId="12" xfId="75" applyFont="1" applyFill="1" applyBorder="1" applyAlignment="1" applyProtection="1" quotePrefix="1">
      <alignment horizontal="center" vertical="center"/>
      <protection/>
    </xf>
    <xf numFmtId="37" fontId="67" fillId="0" borderId="41" xfId="75" applyFont="1" applyFill="1" applyBorder="1" applyAlignment="1" quotePrefix="1">
      <alignment horizontal="center" vertical="center"/>
      <protection/>
    </xf>
    <xf numFmtId="37" fontId="67" fillId="0" borderId="56" xfId="75" applyFont="1" applyFill="1" applyBorder="1" applyAlignment="1" applyProtection="1" quotePrefix="1">
      <alignment horizontal="center" vertical="center"/>
      <protection/>
    </xf>
    <xf numFmtId="37" fontId="67" fillId="0" borderId="39" xfId="75" applyFont="1" applyFill="1" applyBorder="1" applyAlignment="1" quotePrefix="1">
      <alignment horizontal="center" vertical="center"/>
      <protection/>
    </xf>
    <xf numFmtId="0" fontId="5" fillId="0" borderId="38" xfId="0" applyFont="1" applyBorder="1" applyAlignment="1" applyProtection="1">
      <alignment horizontal="distributed" vertical="center" wrapText="1"/>
      <protection/>
    </xf>
    <xf numFmtId="0" fontId="5" fillId="0" borderId="46" xfId="0" applyFont="1" applyBorder="1" applyAlignment="1" applyProtection="1">
      <alignment horizontal="distributed" vertical="center" wrapText="1"/>
      <protection/>
    </xf>
    <xf numFmtId="0" fontId="5" fillId="0" borderId="37" xfId="0" applyFont="1" applyBorder="1" applyAlignment="1" applyProtection="1">
      <alignment horizontal="distributed" vertical="center" wrapText="1"/>
      <protection/>
    </xf>
    <xf numFmtId="0" fontId="5" fillId="0" borderId="76" xfId="0" applyFont="1" applyBorder="1" applyAlignment="1" applyProtection="1">
      <alignment horizontal="distributed" vertical="center" wrapText="1"/>
      <protection/>
    </xf>
    <xf numFmtId="37" fontId="8" fillId="0" borderId="45" xfId="74" applyFont="1" applyBorder="1" applyAlignment="1" applyProtection="1" quotePrefix="1">
      <alignment horizontal="left" vertical="center"/>
      <protection/>
    </xf>
    <xf numFmtId="37" fontId="8" fillId="0" borderId="57" xfId="74" applyFont="1" applyBorder="1" applyAlignment="1" applyProtection="1" quotePrefix="1">
      <alignment horizontal="right" vertical="center"/>
      <protection/>
    </xf>
    <xf numFmtId="0" fontId="0" fillId="0" borderId="38" xfId="0" applyBorder="1" applyAlignment="1">
      <alignment horizontal="distributed" vertical="center"/>
    </xf>
    <xf numFmtId="183" fontId="8" fillId="0" borderId="15" xfId="0" applyNumberFormat="1" applyFont="1" applyFill="1" applyBorder="1" applyAlignment="1">
      <alignment horizontal="right" vertical="center"/>
    </xf>
    <xf numFmtId="37" fontId="5" fillId="0" borderId="36" xfId="76" applyFont="1" applyFill="1" applyBorder="1" applyAlignment="1" applyProtection="1" quotePrefix="1">
      <alignment horizontal="center" vertical="center"/>
      <protection/>
    </xf>
    <xf numFmtId="37" fontId="8" fillId="0" borderId="0" xfId="76" applyFont="1" applyFill="1" applyAlignment="1" applyProtection="1" quotePrefix="1">
      <alignment horizontal="left" vertical="center"/>
      <protection/>
    </xf>
    <xf numFmtId="178" fontId="8" fillId="0" borderId="41" xfId="48" applyNumberFormat="1" applyFont="1" applyFill="1" applyBorder="1" applyAlignment="1" applyProtection="1" quotePrefix="1">
      <alignment horizontal="center" vertical="center"/>
      <protection/>
    </xf>
    <xf numFmtId="0" fontId="8" fillId="0" borderId="41" xfId="63" applyFont="1" applyBorder="1" applyAlignment="1" applyProtection="1" quotePrefix="1">
      <alignment horizontal="right" vertical="center"/>
      <protection/>
    </xf>
    <xf numFmtId="0" fontId="8" fillId="0" borderId="41" xfId="63" applyFont="1" applyBorder="1" applyAlignment="1" quotePrefix="1">
      <alignment horizontal="right" vertical="center"/>
      <protection/>
    </xf>
    <xf numFmtId="0" fontId="8" fillId="0" borderId="39" xfId="63" applyFont="1" applyBorder="1" applyAlignment="1" applyProtection="1" quotePrefix="1">
      <alignment horizontal="right" vertical="center"/>
      <protection/>
    </xf>
    <xf numFmtId="37" fontId="12" fillId="0" borderId="0" xfId="74" applyFont="1" applyAlignment="1" quotePrefix="1">
      <alignment vertical="center"/>
      <protection/>
    </xf>
    <xf numFmtId="0" fontId="8" fillId="0" borderId="0" xfId="77" applyFont="1" applyAlignment="1" quotePrefix="1">
      <alignment vertical="center"/>
      <protection/>
    </xf>
    <xf numFmtId="38" fontId="12" fillId="0" borderId="76" xfId="48" applyFont="1" applyBorder="1" applyAlignment="1">
      <alignment horizontal="center" vertical="center"/>
    </xf>
    <xf numFmtId="38" fontId="12" fillId="0" borderId="82" xfId="48" applyFont="1" applyBorder="1" applyAlignment="1">
      <alignment horizontal="center" vertical="center"/>
    </xf>
    <xf numFmtId="38" fontId="12" fillId="0" borderId="83" xfId="48" applyFont="1" applyBorder="1" applyAlignment="1">
      <alignment horizontal="center" vertical="center"/>
    </xf>
    <xf numFmtId="38" fontId="12" fillId="0" borderId="84" xfId="48" applyFont="1" applyBorder="1" applyAlignment="1">
      <alignment horizontal="center" vertical="center" wrapText="1"/>
    </xf>
    <xf numFmtId="38" fontId="12" fillId="0" borderId="84" xfId="48" applyFont="1" applyBorder="1" applyAlignment="1">
      <alignment horizontal="center" vertical="center"/>
    </xf>
    <xf numFmtId="38" fontId="12" fillId="0" borderId="42" xfId="48" applyFont="1" applyBorder="1" applyAlignment="1">
      <alignment horizontal="center" vertical="center"/>
    </xf>
    <xf numFmtId="38" fontId="12" fillId="0" borderId="85" xfId="48" applyFont="1" applyBorder="1" applyAlignment="1">
      <alignment horizontal="center" vertical="center"/>
    </xf>
    <xf numFmtId="38" fontId="8" fillId="0" borderId="14" xfId="48" applyFont="1" applyFill="1" applyBorder="1" applyAlignment="1" applyProtection="1" quotePrefix="1">
      <alignment horizontal="center" vertical="center"/>
      <protection locked="0"/>
    </xf>
    <xf numFmtId="38" fontId="8" fillId="0" borderId="15" xfId="48" applyFont="1" applyFill="1" applyBorder="1" applyAlignment="1" applyProtection="1" quotePrefix="1">
      <alignment horizontal="center" vertical="center"/>
      <protection locked="0"/>
    </xf>
    <xf numFmtId="38" fontId="8" fillId="0" borderId="16" xfId="48" applyFont="1" applyFill="1" applyBorder="1" applyAlignment="1" applyProtection="1" quotePrefix="1">
      <alignment horizontal="center" vertical="center"/>
      <protection locked="0"/>
    </xf>
    <xf numFmtId="38" fontId="12" fillId="0" borderId="35" xfId="48" applyFont="1" applyBorder="1" applyAlignment="1">
      <alignment horizontal="center" vertical="center"/>
    </xf>
    <xf numFmtId="38" fontId="8" fillId="0" borderId="80" xfId="48" applyFont="1" applyFill="1" applyBorder="1" applyAlignment="1" quotePrefix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8" fillId="0" borderId="14" xfId="48" applyFont="1" applyFill="1" applyBorder="1" applyAlignment="1" applyProtection="1" quotePrefix="1">
      <alignment horizontal="center" vertical="center" wrapText="1"/>
      <protection locked="0"/>
    </xf>
    <xf numFmtId="38" fontId="8" fillId="0" borderId="15" xfId="48" applyFont="1" applyFill="1" applyBorder="1" applyAlignment="1" applyProtection="1" quotePrefix="1">
      <alignment horizontal="center" vertical="center" wrapText="1"/>
      <protection locked="0"/>
    </xf>
    <xf numFmtId="38" fontId="8" fillId="0" borderId="16" xfId="48" applyFont="1" applyFill="1" applyBorder="1" applyAlignment="1" applyProtection="1" quotePrefix="1">
      <alignment horizontal="center" vertical="center" wrapText="1"/>
      <protection locked="0"/>
    </xf>
    <xf numFmtId="0" fontId="14" fillId="0" borderId="3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38" fontId="12" fillId="0" borderId="37" xfId="48" applyFont="1" applyBorder="1" applyAlignment="1">
      <alignment horizontal="center" vertical="center"/>
    </xf>
    <xf numFmtId="38" fontId="12" fillId="0" borderId="26" xfId="48" applyFont="1" applyBorder="1" applyAlignment="1">
      <alignment horizontal="center" vertical="center"/>
    </xf>
    <xf numFmtId="38" fontId="12" fillId="0" borderId="80" xfId="48" applyFont="1" applyBorder="1" applyAlignment="1">
      <alignment horizontal="center" vertical="center"/>
    </xf>
    <xf numFmtId="38" fontId="12" fillId="0" borderId="86" xfId="48" applyFont="1" applyBorder="1" applyAlignment="1">
      <alignment horizontal="center" vertical="center"/>
    </xf>
    <xf numFmtId="38" fontId="12" fillId="0" borderId="87" xfId="48" applyFont="1" applyBorder="1" applyAlignment="1">
      <alignment horizontal="center" vertical="center"/>
    </xf>
    <xf numFmtId="0" fontId="5" fillId="0" borderId="37" xfId="0" applyFont="1" applyBorder="1" applyAlignment="1" applyProtection="1">
      <alignment horizontal="distributed" vertical="center"/>
      <protection/>
    </xf>
    <xf numFmtId="0" fontId="0" fillId="0" borderId="37" xfId="0" applyBorder="1" applyAlignment="1">
      <alignment horizontal="distributed" vertical="center"/>
    </xf>
    <xf numFmtId="0" fontId="8" fillId="0" borderId="88" xfId="0" applyFont="1" applyBorder="1" applyAlignment="1" applyProtection="1" quotePrefix="1">
      <alignment horizontal="center" vertical="center"/>
      <protection/>
    </xf>
    <xf numFmtId="0" fontId="0" fillId="0" borderId="18" xfId="0" applyBorder="1" applyAlignment="1">
      <alignment vertical="center"/>
    </xf>
    <xf numFmtId="0" fontId="0" fillId="0" borderId="89" xfId="0" applyBorder="1" applyAlignment="1">
      <alignment vertical="center"/>
    </xf>
    <xf numFmtId="178" fontId="8" fillId="0" borderId="14" xfId="0" applyNumberFormat="1" applyFont="1" applyBorder="1" applyAlignment="1" applyProtection="1" quotePrefix="1">
      <alignment horizontal="center" vertical="center"/>
      <protection/>
    </xf>
    <xf numFmtId="0" fontId="14" fillId="0" borderId="22" xfId="0" applyFont="1" applyBorder="1" applyAlignment="1">
      <alignment vertical="center"/>
    </xf>
    <xf numFmtId="37" fontId="8" fillId="0" borderId="14" xfId="74" applyFont="1" applyBorder="1" applyAlignment="1" applyProtection="1" quotePrefix="1">
      <alignment horizontal="center" vertical="center"/>
      <protection/>
    </xf>
    <xf numFmtId="0" fontId="14" fillId="0" borderId="16" xfId="0" applyFont="1" applyBorder="1" applyAlignment="1">
      <alignment vertical="center"/>
    </xf>
    <xf numFmtId="37" fontId="8" fillId="0" borderId="37" xfId="74" applyFont="1" applyBorder="1" applyAlignment="1">
      <alignment horizontal="distributed" vertical="center" wrapText="1"/>
      <protection/>
    </xf>
    <xf numFmtId="37" fontId="8" fillId="0" borderId="88" xfId="74" applyFont="1" applyBorder="1" applyAlignment="1" applyProtection="1" quotePrefix="1">
      <alignment horizontal="center" vertical="center"/>
      <protection/>
    </xf>
    <xf numFmtId="37" fontId="8" fillId="0" borderId="18" xfId="74" applyFont="1" applyBorder="1" applyAlignment="1" applyProtection="1">
      <alignment horizontal="center" vertical="center"/>
      <protection/>
    </xf>
    <xf numFmtId="37" fontId="8" fillId="0" borderId="17" xfId="74" applyFont="1" applyBorder="1" applyAlignment="1" applyProtection="1">
      <alignment horizontal="center" vertical="center"/>
      <protection/>
    </xf>
    <xf numFmtId="37" fontId="8" fillId="0" borderId="18" xfId="74" applyFont="1" applyBorder="1" applyAlignment="1" applyProtection="1" quotePrefix="1">
      <alignment horizontal="center" vertical="center"/>
      <protection/>
    </xf>
    <xf numFmtId="37" fontId="8" fillId="0" borderId="89" xfId="74" applyFont="1" applyBorder="1" applyAlignment="1" applyProtection="1" quotePrefix="1">
      <alignment horizontal="center" vertical="center"/>
      <protection/>
    </xf>
    <xf numFmtId="177" fontId="8" fillId="0" borderId="88" xfId="48" applyNumberFormat="1" applyFont="1" applyFill="1" applyBorder="1" applyAlignment="1" applyProtection="1" quotePrefix="1">
      <alignment horizontal="center" vertical="center"/>
      <protection/>
    </xf>
    <xf numFmtId="177" fontId="8" fillId="0" borderId="17" xfId="48" applyNumberFormat="1" applyFont="1" applyFill="1" applyBorder="1" applyAlignment="1" applyProtection="1" quotePrefix="1">
      <alignment horizontal="center" vertical="center"/>
      <protection/>
    </xf>
    <xf numFmtId="177" fontId="8" fillId="0" borderId="89" xfId="48" applyNumberFormat="1" applyFont="1" applyFill="1" applyBorder="1" applyAlignment="1" applyProtection="1" quotePrefix="1">
      <alignment horizontal="center" vertical="center"/>
      <protection/>
    </xf>
    <xf numFmtId="178" fontId="8" fillId="0" borderId="88" xfId="48" applyNumberFormat="1" applyFont="1" applyFill="1" applyBorder="1" applyAlignment="1" applyProtection="1" quotePrefix="1">
      <alignment horizontal="center" vertical="center"/>
      <protection/>
    </xf>
    <xf numFmtId="178" fontId="8" fillId="0" borderId="18" xfId="48" applyNumberFormat="1" applyFont="1" applyFill="1" applyBorder="1" applyAlignment="1" applyProtection="1" quotePrefix="1">
      <alignment horizontal="center" vertical="center"/>
      <protection/>
    </xf>
    <xf numFmtId="178" fontId="8" fillId="0" borderId="17" xfId="48" applyNumberFormat="1" applyFont="1" applyFill="1" applyBorder="1" applyAlignment="1" applyProtection="1" quotePrefix="1">
      <alignment horizontal="center" vertical="center"/>
      <protection/>
    </xf>
    <xf numFmtId="178" fontId="8" fillId="0" borderId="37" xfId="48" applyNumberFormat="1" applyFont="1" applyFill="1" applyBorder="1" applyAlignment="1" applyProtection="1">
      <alignment horizontal="distributed" vertical="center"/>
      <protection/>
    </xf>
    <xf numFmtId="178" fontId="8" fillId="0" borderId="21" xfId="48" applyNumberFormat="1" applyFont="1" applyFill="1" applyBorder="1" applyAlignment="1" applyProtection="1" quotePrefix="1">
      <alignment horizontal="center" vertical="center"/>
      <protection/>
    </xf>
    <xf numFmtId="178" fontId="8" fillId="0" borderId="15" xfId="48" applyNumberFormat="1" applyFont="1" applyFill="1" applyBorder="1" applyAlignment="1" applyProtection="1" quotePrefix="1">
      <alignment horizontal="center" vertical="center"/>
      <protection/>
    </xf>
    <xf numFmtId="0" fontId="14" fillId="0" borderId="37" xfId="0" applyFont="1" applyFill="1" applyBorder="1" applyAlignment="1">
      <alignment horizontal="distributed" vertical="center"/>
    </xf>
    <xf numFmtId="178" fontId="8" fillId="0" borderId="37" xfId="48" applyNumberFormat="1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>
      <alignment horizontal="distributed" vertical="center"/>
    </xf>
    <xf numFmtId="0" fontId="12" fillId="0" borderId="37" xfId="0" applyFont="1" applyFill="1" applyBorder="1" applyAlignment="1">
      <alignment horizontal="distributed" vertical="center"/>
    </xf>
    <xf numFmtId="178" fontId="8" fillId="0" borderId="12" xfId="48" applyNumberFormat="1" applyFont="1" applyBorder="1" applyAlignment="1" applyProtection="1" quotePrefix="1">
      <alignment horizontal="center" vertical="center"/>
      <protection/>
    </xf>
    <xf numFmtId="0" fontId="14" fillId="0" borderId="41" xfId="0" applyFont="1" applyBorder="1" applyAlignment="1">
      <alignment vertical="center"/>
    </xf>
    <xf numFmtId="178" fontId="8" fillId="0" borderId="56" xfId="48" applyNumberFormat="1" applyFont="1" applyBorder="1" applyAlignment="1" applyProtection="1" quotePrefix="1">
      <alignment horizontal="center" vertical="center"/>
      <protection/>
    </xf>
    <xf numFmtId="0" fontId="14" fillId="0" borderId="39" xfId="0" applyFont="1" applyBorder="1" applyAlignment="1">
      <alignment vertical="center"/>
    </xf>
    <xf numFmtId="178" fontId="8" fillId="0" borderId="14" xfId="48" applyNumberFormat="1" applyFont="1" applyBorder="1" applyAlignment="1" applyProtection="1" quotePrefix="1">
      <alignment horizontal="center" vertical="center"/>
      <protection/>
    </xf>
    <xf numFmtId="178" fontId="8" fillId="0" borderId="90" xfId="48" applyNumberFormat="1" applyFont="1" applyBorder="1" applyAlignment="1" applyProtection="1" quotePrefix="1">
      <alignment horizontal="center" vertical="center"/>
      <protection/>
    </xf>
    <xf numFmtId="0" fontId="14" fillId="0" borderId="71" xfId="0" applyFont="1" applyBorder="1" applyAlignment="1">
      <alignment vertical="center"/>
    </xf>
    <xf numFmtId="178" fontId="8" fillId="0" borderId="88" xfId="48" applyNumberFormat="1" applyFont="1" applyFill="1" applyBorder="1" applyAlignment="1" quotePrefix="1">
      <alignment horizontal="center" vertical="center"/>
    </xf>
    <xf numFmtId="178" fontId="8" fillId="0" borderId="17" xfId="48" applyNumberFormat="1" applyFont="1" applyFill="1" applyBorder="1" applyAlignment="1">
      <alignment horizontal="center" vertical="center"/>
    </xf>
    <xf numFmtId="178" fontId="67" fillId="0" borderId="18" xfId="48" applyNumberFormat="1" applyFont="1" applyFill="1" applyBorder="1" applyAlignment="1" quotePrefix="1">
      <alignment horizontal="center" vertical="center"/>
    </xf>
    <xf numFmtId="178" fontId="67" fillId="0" borderId="89" xfId="48" applyNumberFormat="1" applyFont="1" applyFill="1" applyBorder="1" applyAlignment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56" xfId="0" applyFont="1" applyBorder="1" applyAlignment="1" quotePrefix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2" xfId="0" applyFont="1" applyBorder="1" applyAlignment="1" quotePrefix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8" fillId="0" borderId="37" xfId="61" applyFont="1" applyBorder="1" applyAlignment="1" applyProtection="1" quotePrefix="1">
      <alignment horizontal="center" vertical="center"/>
      <protection/>
    </xf>
    <xf numFmtId="0" fontId="14" fillId="0" borderId="26" xfId="61" applyBorder="1" applyAlignment="1">
      <alignment vertical="center"/>
      <protection/>
    </xf>
    <xf numFmtId="0" fontId="8" fillId="0" borderId="35" xfId="61" applyFont="1" applyBorder="1" applyAlignment="1" applyProtection="1" quotePrefix="1">
      <alignment horizontal="center" vertical="center"/>
      <protection/>
    </xf>
    <xf numFmtId="0" fontId="8" fillId="0" borderId="76" xfId="61" applyFont="1" applyBorder="1" applyAlignment="1" applyProtection="1" quotePrefix="1">
      <alignment horizontal="center" vertical="center"/>
      <protection/>
    </xf>
    <xf numFmtId="0" fontId="8" fillId="0" borderId="48" xfId="62" applyFont="1" applyBorder="1" applyAlignment="1" applyProtection="1" quotePrefix="1">
      <alignment horizontal="center" vertical="center"/>
      <protection/>
    </xf>
    <xf numFmtId="0" fontId="14" fillId="0" borderId="28" xfId="62" applyBorder="1" applyAlignment="1">
      <alignment vertical="center"/>
      <protection/>
    </xf>
    <xf numFmtId="0" fontId="14" fillId="0" borderId="46" xfId="62" applyBorder="1" applyAlignment="1">
      <alignment vertical="center"/>
      <protection/>
    </xf>
    <xf numFmtId="0" fontId="14" fillId="0" borderId="30" xfId="62" applyBorder="1" applyAlignment="1">
      <alignment vertical="center"/>
      <protection/>
    </xf>
    <xf numFmtId="0" fontId="8" fillId="0" borderId="37" xfId="63" applyFont="1" applyFill="1" applyBorder="1" applyAlignment="1" applyProtection="1" quotePrefix="1">
      <alignment horizontal="center" vertical="center"/>
      <protection/>
    </xf>
    <xf numFmtId="0" fontId="14" fillId="0" borderId="37" xfId="63" applyFill="1" applyBorder="1" applyAlignment="1">
      <alignment vertical="center"/>
      <protection/>
    </xf>
    <xf numFmtId="37" fontId="5" fillId="0" borderId="88" xfId="75" applyFont="1" applyBorder="1" applyAlignment="1" applyProtection="1" quotePrefix="1">
      <alignment horizontal="center" vertical="center"/>
      <protection/>
    </xf>
    <xf numFmtId="37" fontId="5" fillId="0" borderId="18" xfId="75" applyFont="1" applyBorder="1" applyAlignment="1" applyProtection="1">
      <alignment horizontal="center" vertical="center"/>
      <protection/>
    </xf>
    <xf numFmtId="37" fontId="5" fillId="0" borderId="89" xfId="75" applyFont="1" applyBorder="1" applyAlignment="1" applyProtection="1">
      <alignment horizontal="center" vertical="center"/>
      <protection/>
    </xf>
    <xf numFmtId="37" fontId="5" fillId="0" borderId="38" xfId="75" applyFont="1" applyFill="1" applyBorder="1" applyAlignment="1" applyProtection="1" quotePrefix="1">
      <alignment horizontal="center" vertical="center"/>
      <protection/>
    </xf>
    <xf numFmtId="0" fontId="14" fillId="0" borderId="58" xfId="64" applyFill="1" applyBorder="1" applyAlignment="1">
      <alignment vertical="center"/>
      <protection/>
    </xf>
    <xf numFmtId="0" fontId="14" fillId="0" borderId="45" xfId="64" applyFill="1" applyBorder="1" applyAlignment="1">
      <alignment vertical="center"/>
      <protection/>
    </xf>
    <xf numFmtId="0" fontId="14" fillId="0" borderId="59" xfId="64" applyFill="1" applyBorder="1" applyAlignment="1">
      <alignment vertical="center"/>
      <protection/>
    </xf>
    <xf numFmtId="37" fontId="5" fillId="0" borderId="14" xfId="75" applyFont="1" applyBorder="1" applyAlignment="1" applyProtection="1" quotePrefix="1">
      <alignment horizontal="center" vertical="center"/>
      <protection/>
    </xf>
    <xf numFmtId="0" fontId="14" fillId="0" borderId="22" xfId="64" applyBorder="1" applyAlignment="1">
      <alignment vertical="center"/>
      <protection/>
    </xf>
    <xf numFmtId="37" fontId="5" fillId="0" borderId="48" xfId="75" applyFont="1" applyBorder="1" applyAlignment="1" applyProtection="1" quotePrefix="1">
      <alignment horizontal="center" vertical="center"/>
      <protection/>
    </xf>
    <xf numFmtId="0" fontId="14" fillId="0" borderId="28" xfId="64" applyFont="1" applyBorder="1" applyAlignment="1">
      <alignment vertical="center"/>
      <protection/>
    </xf>
    <xf numFmtId="0" fontId="14" fillId="0" borderId="46" xfId="64" applyFont="1" applyBorder="1" applyAlignment="1">
      <alignment vertical="center"/>
      <protection/>
    </xf>
    <xf numFmtId="0" fontId="14" fillId="0" borderId="30" xfId="64" applyFont="1" applyBorder="1" applyAlignment="1">
      <alignment vertical="center"/>
      <protection/>
    </xf>
    <xf numFmtId="37" fontId="5" fillId="0" borderId="38" xfId="75" applyFont="1" applyBorder="1" applyAlignment="1" applyProtection="1" quotePrefix="1">
      <alignment horizontal="center" vertical="center"/>
      <protection/>
    </xf>
    <xf numFmtId="0" fontId="14" fillId="0" borderId="58" xfId="64" applyFont="1" applyBorder="1" applyAlignment="1">
      <alignment vertical="center"/>
      <protection/>
    </xf>
    <xf numFmtId="0" fontId="14" fillId="0" borderId="38" xfId="64" applyFont="1" applyBorder="1" applyAlignment="1">
      <alignment vertical="center"/>
      <protection/>
    </xf>
    <xf numFmtId="37" fontId="5" fillId="0" borderId="48" xfId="75" applyFont="1" applyFill="1" applyBorder="1" applyAlignment="1" applyProtection="1" quotePrefix="1">
      <alignment horizontal="center" vertical="center"/>
      <protection/>
    </xf>
    <xf numFmtId="0" fontId="14" fillId="0" borderId="28" xfId="64" applyFont="1" applyFill="1" applyBorder="1" applyAlignment="1">
      <alignment vertical="center"/>
      <protection/>
    </xf>
    <xf numFmtId="0" fontId="14" fillId="0" borderId="46" xfId="64" applyFont="1" applyFill="1" applyBorder="1" applyAlignment="1">
      <alignment vertical="center"/>
      <protection/>
    </xf>
    <xf numFmtId="0" fontId="14" fillId="0" borderId="30" xfId="64" applyFont="1" applyFill="1" applyBorder="1" applyAlignment="1">
      <alignment vertical="center"/>
      <protection/>
    </xf>
    <xf numFmtId="37" fontId="69" fillId="0" borderId="46" xfId="75" applyFont="1" applyFill="1" applyBorder="1" applyAlignment="1" applyProtection="1" quotePrefix="1">
      <alignment horizontal="center" vertical="center"/>
      <protection/>
    </xf>
    <xf numFmtId="37" fontId="69" fillId="0" borderId="30" xfId="75" applyFont="1" applyFill="1" applyBorder="1" applyAlignment="1" applyProtection="1" quotePrefix="1">
      <alignment horizontal="center" vertical="center"/>
      <protection/>
    </xf>
    <xf numFmtId="37" fontId="69" fillId="0" borderId="91" xfId="75" applyFont="1" applyFill="1" applyBorder="1" applyAlignment="1" applyProtection="1" quotePrefix="1">
      <alignment horizontal="center" vertical="center"/>
      <protection/>
    </xf>
    <xf numFmtId="37" fontId="69" fillId="0" borderId="27" xfId="75" applyFont="1" applyFill="1" applyBorder="1" applyAlignment="1" applyProtection="1" quotePrefix="1">
      <alignment horizontal="center" vertical="center"/>
      <protection/>
    </xf>
    <xf numFmtId="37" fontId="5" fillId="0" borderId="88" xfId="75" applyFont="1" applyFill="1" applyBorder="1" applyAlignment="1" applyProtection="1" quotePrefix="1">
      <alignment horizontal="center" vertical="center"/>
      <protection/>
    </xf>
    <xf numFmtId="37" fontId="5" fillId="0" borderId="18" xfId="75" applyFont="1" applyFill="1" applyBorder="1" applyAlignment="1" applyProtection="1">
      <alignment horizontal="center" vertical="center"/>
      <protection/>
    </xf>
    <xf numFmtId="37" fontId="5" fillId="0" borderId="17" xfId="75" applyFont="1" applyFill="1" applyBorder="1" applyAlignment="1" applyProtection="1">
      <alignment horizontal="center" vertical="center"/>
      <protection/>
    </xf>
    <xf numFmtId="37" fontId="8" fillId="0" borderId="88" xfId="75" applyFont="1" applyBorder="1" applyAlignment="1" applyProtection="1" quotePrefix="1">
      <alignment horizontal="center" vertical="center"/>
      <protection/>
    </xf>
    <xf numFmtId="37" fontId="8" fillId="0" borderId="18" xfId="75" applyFont="1" applyBorder="1" applyAlignment="1" applyProtection="1">
      <alignment horizontal="center" vertical="center"/>
      <protection/>
    </xf>
    <xf numFmtId="37" fontId="8" fillId="0" borderId="89" xfId="75" applyFont="1" applyBorder="1" applyAlignment="1" applyProtection="1">
      <alignment horizontal="center" vertical="center"/>
      <protection/>
    </xf>
    <xf numFmtId="37" fontId="8" fillId="0" borderId="14" xfId="75" applyFont="1" applyBorder="1" applyAlignment="1" applyProtection="1" quotePrefix="1">
      <alignment horizontal="center" vertical="center"/>
      <protection/>
    </xf>
    <xf numFmtId="0" fontId="14" fillId="0" borderId="22" xfId="67" applyFont="1" applyBorder="1" applyAlignment="1">
      <alignment vertical="center"/>
      <protection/>
    </xf>
    <xf numFmtId="0" fontId="14" fillId="0" borderId="28" xfId="64" applyBorder="1" applyAlignment="1">
      <alignment vertical="center"/>
      <protection/>
    </xf>
    <xf numFmtId="0" fontId="14" fillId="0" borderId="46" xfId="64" applyBorder="1" applyAlignment="1">
      <alignment vertical="center"/>
      <protection/>
    </xf>
    <xf numFmtId="0" fontId="14" fillId="0" borderId="30" xfId="64" applyBorder="1" applyAlignment="1">
      <alignment vertical="center"/>
      <protection/>
    </xf>
    <xf numFmtId="0" fontId="14" fillId="0" borderId="58" xfId="64" applyBorder="1" applyAlignment="1">
      <alignment vertical="center"/>
      <protection/>
    </xf>
    <xf numFmtId="0" fontId="14" fillId="0" borderId="38" xfId="64" applyBorder="1" applyAlignment="1">
      <alignment vertical="center"/>
      <protection/>
    </xf>
    <xf numFmtId="0" fontId="14" fillId="0" borderId="28" xfId="64" applyFill="1" applyBorder="1" applyAlignment="1">
      <alignment vertical="center"/>
      <protection/>
    </xf>
    <xf numFmtId="0" fontId="14" fillId="0" borderId="46" xfId="64" applyFill="1" applyBorder="1" applyAlignment="1">
      <alignment vertical="center"/>
      <protection/>
    </xf>
    <xf numFmtId="0" fontId="14" fillId="0" borderId="30" xfId="64" applyFill="1" applyBorder="1" applyAlignment="1">
      <alignment vertical="center"/>
      <protection/>
    </xf>
    <xf numFmtId="37" fontId="67" fillId="0" borderId="91" xfId="75" applyFont="1" applyFill="1" applyBorder="1" applyAlignment="1" applyProtection="1" quotePrefix="1">
      <alignment horizontal="center" vertical="center"/>
      <protection/>
    </xf>
    <xf numFmtId="0" fontId="71" fillId="0" borderId="27" xfId="68" applyFont="1" applyFill="1" applyBorder="1" applyAlignment="1">
      <alignment vertical="center"/>
      <protection/>
    </xf>
    <xf numFmtId="37" fontId="67" fillId="0" borderId="46" xfId="75" applyFont="1" applyFill="1" applyBorder="1" applyAlignment="1" applyProtection="1" quotePrefix="1">
      <alignment horizontal="center" vertical="center"/>
      <protection/>
    </xf>
    <xf numFmtId="0" fontId="71" fillId="0" borderId="30" xfId="68" applyFont="1" applyFill="1" applyBorder="1" applyAlignment="1">
      <alignment vertical="center"/>
      <protection/>
    </xf>
    <xf numFmtId="37" fontId="8" fillId="0" borderId="88" xfId="75" applyFont="1" applyFill="1" applyBorder="1" applyAlignment="1" applyProtection="1">
      <alignment horizontal="center" vertical="center"/>
      <protection/>
    </xf>
    <xf numFmtId="37" fontId="8" fillId="0" borderId="18" xfId="75" applyFont="1" applyFill="1" applyBorder="1" applyAlignment="1" applyProtection="1">
      <alignment horizontal="center" vertical="center"/>
      <protection/>
    </xf>
    <xf numFmtId="37" fontId="8" fillId="0" borderId="17" xfId="75" applyFont="1" applyFill="1" applyBorder="1" applyAlignment="1" applyProtection="1">
      <alignment horizontal="center" vertical="center"/>
      <protection/>
    </xf>
    <xf numFmtId="0" fontId="67" fillId="0" borderId="14" xfId="77" applyFont="1" applyBorder="1" applyAlignment="1" applyProtection="1" quotePrefix="1">
      <alignment horizontal="center" vertical="center"/>
      <protection/>
    </xf>
    <xf numFmtId="0" fontId="71" fillId="0" borderId="22" xfId="69" applyFont="1" applyBorder="1" applyAlignment="1">
      <alignment vertical="center"/>
      <protection/>
    </xf>
    <xf numFmtId="0" fontId="67" fillId="0" borderId="14" xfId="77" applyFont="1" applyFill="1" applyBorder="1" applyAlignment="1" applyProtection="1" quotePrefix="1">
      <alignment horizontal="center" vertical="center"/>
      <protection/>
    </xf>
    <xf numFmtId="0" fontId="71" fillId="0" borderId="22" xfId="69" applyFont="1" applyFill="1" applyBorder="1" applyAlignment="1">
      <alignment vertical="center"/>
      <protection/>
    </xf>
    <xf numFmtId="0" fontId="73" fillId="0" borderId="88" xfId="69" applyFont="1" applyBorder="1" applyAlignment="1" quotePrefix="1">
      <alignment horizontal="center" vertical="center"/>
      <protection/>
    </xf>
    <xf numFmtId="0" fontId="71" fillId="0" borderId="18" xfId="69" applyFont="1" applyBorder="1" applyAlignment="1">
      <alignment horizontal="center" vertical="center"/>
      <protection/>
    </xf>
    <xf numFmtId="0" fontId="71" fillId="0" borderId="89" xfId="69" applyFont="1" applyBorder="1" applyAlignment="1">
      <alignment horizontal="center" vertical="center"/>
      <protection/>
    </xf>
    <xf numFmtId="0" fontId="67" fillId="0" borderId="48" xfId="77" applyFont="1" applyBorder="1" applyAlignment="1" applyProtection="1">
      <alignment horizontal="center" vertical="center"/>
      <protection/>
    </xf>
    <xf numFmtId="0" fontId="67" fillId="0" borderId="37" xfId="77" applyFont="1" applyBorder="1" applyAlignment="1" applyProtection="1">
      <alignment horizontal="center" vertical="center"/>
      <protection/>
    </xf>
    <xf numFmtId="0" fontId="67" fillId="0" borderId="76" xfId="77" applyFont="1" applyBorder="1" applyAlignment="1" applyProtection="1">
      <alignment horizontal="center" vertical="center"/>
      <protection/>
    </xf>
    <xf numFmtId="0" fontId="67" fillId="0" borderId="91" xfId="77" applyFont="1" applyBorder="1" applyAlignment="1" applyProtection="1">
      <alignment horizontal="center" vertical="center"/>
      <protection/>
    </xf>
    <xf numFmtId="0" fontId="67" fillId="0" borderId="27" xfId="77" applyFont="1" applyBorder="1" applyAlignment="1" applyProtection="1">
      <alignment horizontal="center" vertical="center"/>
      <protection/>
    </xf>
    <xf numFmtId="0" fontId="71" fillId="0" borderId="22" xfId="70" applyFont="1" applyBorder="1" applyAlignment="1">
      <alignment vertical="center"/>
      <protection/>
    </xf>
    <xf numFmtId="0" fontId="71" fillId="0" borderId="22" xfId="70" applyFont="1" applyFill="1" applyBorder="1" applyAlignment="1">
      <alignment vertical="center"/>
      <protection/>
    </xf>
    <xf numFmtId="0" fontId="73" fillId="0" borderId="88" xfId="70" applyFont="1" applyBorder="1" applyAlignment="1" quotePrefix="1">
      <alignment horizontal="center" vertical="center"/>
      <protection/>
    </xf>
    <xf numFmtId="0" fontId="71" fillId="0" borderId="18" xfId="70" applyFont="1" applyBorder="1" applyAlignment="1">
      <alignment horizontal="center" vertical="center"/>
      <protection/>
    </xf>
    <xf numFmtId="0" fontId="71" fillId="0" borderId="89" xfId="70" applyFont="1" applyBorder="1" applyAlignment="1">
      <alignment horizontal="center" vertical="center"/>
      <protection/>
    </xf>
    <xf numFmtId="0" fontId="71" fillId="0" borderId="22" xfId="71" applyFont="1" applyBorder="1" applyAlignment="1">
      <alignment vertical="center"/>
      <protection/>
    </xf>
    <xf numFmtId="0" fontId="73" fillId="0" borderId="18" xfId="70" applyFont="1" applyBorder="1" applyAlignment="1">
      <alignment horizontal="center" vertical="center"/>
      <protection/>
    </xf>
    <xf numFmtId="0" fontId="73" fillId="0" borderId="89" xfId="70" applyFont="1" applyBorder="1" applyAlignment="1">
      <alignment horizontal="center" vertical="center"/>
      <protection/>
    </xf>
    <xf numFmtId="37" fontId="8" fillId="0" borderId="14" xfId="75" applyFont="1" applyFill="1" applyBorder="1" applyAlignment="1" applyProtection="1" quotePrefix="1">
      <alignment horizontal="center" vertical="center"/>
      <protection/>
    </xf>
    <xf numFmtId="0" fontId="14" fillId="0" borderId="22" xfId="72" applyFont="1" applyFill="1" applyBorder="1" applyAlignment="1">
      <alignment vertical="center"/>
      <protection/>
    </xf>
    <xf numFmtId="37" fontId="8" fillId="0" borderId="88" xfId="75" applyFont="1" applyFill="1" applyBorder="1" applyAlignment="1" applyProtection="1" quotePrefix="1">
      <alignment horizontal="center" vertical="center"/>
      <protection/>
    </xf>
    <xf numFmtId="37" fontId="8" fillId="0" borderId="89" xfId="75" applyFont="1" applyFill="1" applyBorder="1" applyAlignment="1" applyProtection="1">
      <alignment horizontal="center" vertical="center"/>
      <protection/>
    </xf>
    <xf numFmtId="37" fontId="8" fillId="0" borderId="48" xfId="75" applyFont="1" applyFill="1" applyBorder="1" applyAlignment="1" applyProtection="1" quotePrefix="1">
      <alignment horizontal="center" vertical="center"/>
      <protection/>
    </xf>
    <xf numFmtId="0" fontId="14" fillId="0" borderId="28" xfId="72" applyFont="1" applyFill="1" applyBorder="1" applyAlignment="1">
      <alignment vertical="center"/>
      <protection/>
    </xf>
    <xf numFmtId="0" fontId="14" fillId="0" borderId="46" xfId="72" applyFont="1" applyFill="1" applyBorder="1" applyAlignment="1">
      <alignment vertical="center"/>
      <protection/>
    </xf>
    <xf numFmtId="0" fontId="14" fillId="0" borderId="30" xfId="72" applyFont="1" applyFill="1" applyBorder="1" applyAlignment="1">
      <alignment vertical="center"/>
      <protection/>
    </xf>
    <xf numFmtId="37" fontId="8" fillId="0" borderId="38" xfId="75" applyFont="1" applyFill="1" applyBorder="1" applyAlignment="1" applyProtection="1" quotePrefix="1">
      <alignment horizontal="center" vertical="center"/>
      <protection/>
    </xf>
    <xf numFmtId="0" fontId="14" fillId="0" borderId="58" xfId="72" applyFont="1" applyFill="1" applyBorder="1" applyAlignment="1">
      <alignment vertical="center"/>
      <protection/>
    </xf>
    <xf numFmtId="0" fontId="14" fillId="0" borderId="45" xfId="72" applyFont="1" applyFill="1" applyBorder="1" applyAlignment="1">
      <alignment vertical="center"/>
      <protection/>
    </xf>
    <xf numFmtId="0" fontId="14" fillId="0" borderId="59" xfId="72" applyFont="1" applyFill="1" applyBorder="1" applyAlignment="1">
      <alignment vertical="center"/>
      <protection/>
    </xf>
    <xf numFmtId="37" fontId="67" fillId="0" borderId="88" xfId="75" applyFont="1" applyFill="1" applyBorder="1" applyAlignment="1" applyProtection="1" quotePrefix="1">
      <alignment horizontal="center" vertical="center"/>
      <protection/>
    </xf>
    <xf numFmtId="37" fontId="67" fillId="0" borderId="18" xfId="75" applyFont="1" applyFill="1" applyBorder="1" applyAlignment="1" applyProtection="1">
      <alignment horizontal="center" vertical="center"/>
      <protection/>
    </xf>
    <xf numFmtId="37" fontId="67" fillId="0" borderId="17" xfId="75" applyFont="1" applyFill="1" applyBorder="1" applyAlignment="1" applyProtection="1">
      <alignment horizontal="center" vertical="center"/>
      <protection/>
    </xf>
    <xf numFmtId="0" fontId="71" fillId="0" borderId="30" xfId="73" applyFont="1" applyFill="1" applyBorder="1" applyAlignment="1">
      <alignment vertical="center"/>
      <protection/>
    </xf>
    <xf numFmtId="0" fontId="71" fillId="0" borderId="27" xfId="73" applyFont="1" applyFill="1" applyBorder="1" applyAlignment="1">
      <alignment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事業別表行列一覧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020301m_a" xfId="61"/>
    <cellStyle name="標準_01020301m_b" xfId="62"/>
    <cellStyle name="標準_01020301m_c" xfId="63"/>
    <cellStyle name="標準_01020301m_d" xfId="64"/>
    <cellStyle name="標準_01020301m_e" xfId="65"/>
    <cellStyle name="標準_01020301m_f" xfId="66"/>
    <cellStyle name="標準_01020301n_a" xfId="67"/>
    <cellStyle name="標準_01020301n_b" xfId="68"/>
    <cellStyle name="標準_01020301o_a" xfId="69"/>
    <cellStyle name="標準_01020301p_a" xfId="70"/>
    <cellStyle name="標準_01020301p_b" xfId="71"/>
    <cellStyle name="標準_01020301q_a" xfId="72"/>
    <cellStyle name="標準_01020301q_b" xfId="73"/>
    <cellStyle name="標準_カのウ" xfId="74"/>
    <cellStyle name="標準_セソ" xfId="75"/>
    <cellStyle name="標準_セのカ" xfId="76"/>
    <cellStyle name="標準_タチ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438150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1752600"/>
          <a:ext cx="14287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1743075"/>
          <a:ext cx="14097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17145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9525</xdr:rowOff>
    </xdr:to>
    <xdr:sp>
      <xdr:nvSpPr>
        <xdr:cNvPr id="4" name="Freeform 4"/>
        <xdr:cNvSpPr>
          <a:spLocks/>
        </xdr:cNvSpPr>
      </xdr:nvSpPr>
      <xdr:spPr>
        <a:xfrm>
          <a:off x="9525" y="1714500"/>
          <a:ext cx="1400175" cy="866775"/>
        </a:xfrm>
        <a:custGeom>
          <a:pathLst>
            <a:path h="93" w="126">
              <a:moveTo>
                <a:pt x="0" y="0"/>
              </a:moveTo>
              <a:lnTo>
                <a:pt x="126" y="9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0</xdr:colOff>
      <xdr:row>19</xdr:row>
      <xdr:rowOff>9525</xdr:rowOff>
    </xdr:to>
    <xdr:sp>
      <xdr:nvSpPr>
        <xdr:cNvPr id="5" name="Freeform 4"/>
        <xdr:cNvSpPr>
          <a:spLocks/>
        </xdr:cNvSpPr>
      </xdr:nvSpPr>
      <xdr:spPr>
        <a:xfrm>
          <a:off x="9525" y="7267575"/>
          <a:ext cx="1400175" cy="866775"/>
        </a:xfrm>
        <a:custGeom>
          <a:pathLst>
            <a:path h="93" w="126">
              <a:moveTo>
                <a:pt x="0" y="0"/>
              </a:moveTo>
              <a:lnTo>
                <a:pt x="126" y="9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4" name="Freeform 5"/>
        <xdr:cNvSpPr>
          <a:spLocks/>
        </xdr:cNvSpPr>
      </xdr:nvSpPr>
      <xdr:spPr>
        <a:xfrm>
          <a:off x="0" y="1724025"/>
          <a:ext cx="1409700" cy="847725"/>
        </a:xfrm>
        <a:custGeom>
          <a:pathLst>
            <a:path h="91" w="128">
              <a:moveTo>
                <a:pt x="0" y="0"/>
              </a:moveTo>
              <a:lnTo>
                <a:pt x="128" y="9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0" y="0"/>
          <a:ext cx="0" cy="0"/>
        </a:xfrm>
        <a:custGeom>
          <a:pathLst>
            <a:path h="93" w="126">
              <a:moveTo>
                <a:pt x="0" y="0"/>
              </a:moveTo>
              <a:lnTo>
                <a:pt x="126" y="9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6</xdr:row>
      <xdr:rowOff>0</xdr:rowOff>
    </xdr:to>
    <xdr:sp>
      <xdr:nvSpPr>
        <xdr:cNvPr id="5" name="Freeform 5"/>
        <xdr:cNvSpPr>
          <a:spLocks/>
        </xdr:cNvSpPr>
      </xdr:nvSpPr>
      <xdr:spPr>
        <a:xfrm>
          <a:off x="0" y="1724025"/>
          <a:ext cx="0" cy="847725"/>
        </a:xfrm>
        <a:custGeom>
          <a:pathLst>
            <a:path h="91" w="128">
              <a:moveTo>
                <a:pt x="0" y="0"/>
              </a:moveTo>
              <a:lnTo>
                <a:pt x="128" y="9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0</xdr:colOff>
      <xdr:row>5</xdr:row>
      <xdr:rowOff>428625</xdr:rowOff>
    </xdr:to>
    <xdr:sp>
      <xdr:nvSpPr>
        <xdr:cNvPr id="6" name="Freeform 6"/>
        <xdr:cNvSpPr>
          <a:spLocks/>
        </xdr:cNvSpPr>
      </xdr:nvSpPr>
      <xdr:spPr>
        <a:xfrm>
          <a:off x="0" y="1724025"/>
          <a:ext cx="1409700" cy="847725"/>
        </a:xfrm>
        <a:custGeom>
          <a:pathLst>
            <a:path h="90" w="139">
              <a:moveTo>
                <a:pt x="139" y="90"/>
              </a:moveTo>
              <a:lnTo>
                <a:pt x="0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43125"/>
          <a:ext cx="18954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1029950" y="21431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24890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428625</xdr:rowOff>
    </xdr:from>
    <xdr:to>
      <xdr:col>2</xdr:col>
      <xdr:colOff>9525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2143125"/>
          <a:ext cx="19050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9918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9525</xdr:colOff>
      <xdr:row>8</xdr:row>
      <xdr:rowOff>0</xdr:rowOff>
    </xdr:to>
    <xdr:sp>
      <xdr:nvSpPr>
        <xdr:cNvPr id="2" name="Freeform 2"/>
        <xdr:cNvSpPr>
          <a:spLocks/>
        </xdr:cNvSpPr>
      </xdr:nvSpPr>
      <xdr:spPr>
        <a:xfrm>
          <a:off x="0" y="2143125"/>
          <a:ext cx="2152650" cy="1285875"/>
        </a:xfrm>
        <a:custGeom>
          <a:pathLst>
            <a:path h="81" w="179">
              <a:moveTo>
                <a:pt x="0" y="0"/>
              </a:moveTo>
              <a:lnTo>
                <a:pt x="179" y="8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1</xdr:col>
      <xdr:colOff>9525</xdr:colOff>
      <xdr:row>7</xdr:row>
      <xdr:rowOff>38100</xdr:rowOff>
    </xdr:to>
    <xdr:sp>
      <xdr:nvSpPr>
        <xdr:cNvPr id="3" name="Freeform 3"/>
        <xdr:cNvSpPr>
          <a:spLocks/>
        </xdr:cNvSpPr>
      </xdr:nvSpPr>
      <xdr:spPr>
        <a:xfrm>
          <a:off x="9525" y="2143125"/>
          <a:ext cx="733425" cy="895350"/>
        </a:xfrm>
        <a:custGeom>
          <a:pathLst>
            <a:path h="58" w="43">
              <a:moveTo>
                <a:pt x="43" y="58"/>
              </a:moveTo>
              <a:lnTo>
                <a:pt x="0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</xdr:rowOff>
    </xdr:from>
    <xdr:to>
      <xdr:col>2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" y="2162175"/>
          <a:ext cx="12858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6</xdr:row>
      <xdr:rowOff>0</xdr:rowOff>
    </xdr:from>
    <xdr:to>
      <xdr:col>6</xdr:col>
      <xdr:colOff>876300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0" y="25717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2143125"/>
          <a:ext cx="13049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428625</xdr:colOff>
      <xdr:row>6</xdr:row>
      <xdr:rowOff>0</xdr:rowOff>
    </xdr:from>
    <xdr:to>
      <xdr:col>7</xdr:col>
      <xdr:colOff>876300</xdr:colOff>
      <xdr:row>6</xdr:row>
      <xdr:rowOff>0</xdr:rowOff>
    </xdr:to>
    <xdr:sp>
      <xdr:nvSpPr>
        <xdr:cNvPr id="3" name="Line 1"/>
        <xdr:cNvSpPr>
          <a:spLocks/>
        </xdr:cNvSpPr>
      </xdr:nvSpPr>
      <xdr:spPr>
        <a:xfrm>
          <a:off x="8258175" y="25717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428625</xdr:colOff>
      <xdr:row>6</xdr:row>
      <xdr:rowOff>0</xdr:rowOff>
    </xdr:from>
    <xdr:to>
      <xdr:col>8</xdr:col>
      <xdr:colOff>876300</xdr:colOff>
      <xdr:row>6</xdr:row>
      <xdr:rowOff>0</xdr:rowOff>
    </xdr:to>
    <xdr:sp>
      <xdr:nvSpPr>
        <xdr:cNvPr id="4" name="Line 1"/>
        <xdr:cNvSpPr>
          <a:spLocks/>
        </xdr:cNvSpPr>
      </xdr:nvSpPr>
      <xdr:spPr>
        <a:xfrm>
          <a:off x="9563100" y="25717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3</xdr:col>
      <xdr:colOff>0</xdr:colOff>
      <xdr:row>8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2143125"/>
          <a:ext cx="2667000" cy="1285875"/>
        </a:xfrm>
        <a:custGeom>
          <a:pathLst>
            <a:path h="106" w="223">
              <a:moveTo>
                <a:pt x="0" y="0"/>
              </a:moveTo>
              <a:lnTo>
                <a:pt x="223" y="106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52600"/>
          <a:ext cx="14287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876300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8705850" y="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2143125"/>
          <a:ext cx="13049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6"/>
        <xdr:cNvSpPr>
          <a:spLocks/>
        </xdr:cNvSpPr>
      </xdr:nvSpPr>
      <xdr:spPr>
        <a:xfrm>
          <a:off x="0" y="2143125"/>
          <a:ext cx="15144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381000</xdr:colOff>
      <xdr:row>6</xdr:row>
      <xdr:rowOff>0</xdr:rowOff>
    </xdr:from>
    <xdr:to>
      <xdr:col>6</xdr:col>
      <xdr:colOff>838200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6696075" y="25717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381000</xdr:colOff>
      <xdr:row>6</xdr:row>
      <xdr:rowOff>0</xdr:rowOff>
    </xdr:from>
    <xdr:to>
      <xdr:col>7</xdr:col>
      <xdr:colOff>838200</xdr:colOff>
      <xdr:row>6</xdr:row>
      <xdr:rowOff>0</xdr:rowOff>
    </xdr:to>
    <xdr:sp>
      <xdr:nvSpPr>
        <xdr:cNvPr id="3" name="Line 1"/>
        <xdr:cNvSpPr>
          <a:spLocks/>
        </xdr:cNvSpPr>
      </xdr:nvSpPr>
      <xdr:spPr>
        <a:xfrm>
          <a:off x="7896225" y="25717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381000</xdr:colOff>
      <xdr:row>6</xdr:row>
      <xdr:rowOff>0</xdr:rowOff>
    </xdr:from>
    <xdr:to>
      <xdr:col>8</xdr:col>
      <xdr:colOff>838200</xdr:colOff>
      <xdr:row>6</xdr:row>
      <xdr:rowOff>0</xdr:rowOff>
    </xdr:to>
    <xdr:sp>
      <xdr:nvSpPr>
        <xdr:cNvPr id="4" name="Line 1"/>
        <xdr:cNvSpPr>
          <a:spLocks/>
        </xdr:cNvSpPr>
      </xdr:nvSpPr>
      <xdr:spPr>
        <a:xfrm>
          <a:off x="9096375" y="25717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2</xdr:col>
      <xdr:colOff>28575</xdr:colOff>
      <xdr:row>7</xdr:row>
      <xdr:rowOff>9525</xdr:rowOff>
    </xdr:to>
    <xdr:sp>
      <xdr:nvSpPr>
        <xdr:cNvPr id="1" name="Line 3"/>
        <xdr:cNvSpPr>
          <a:spLocks/>
        </xdr:cNvSpPr>
      </xdr:nvSpPr>
      <xdr:spPr>
        <a:xfrm>
          <a:off x="0" y="2152650"/>
          <a:ext cx="2695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2143125"/>
          <a:ext cx="26670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2</xdr:col>
      <xdr:colOff>9525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2152650"/>
          <a:ext cx="21526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9525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2571750"/>
          <a:ext cx="12573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9525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7772400" y="2571750"/>
          <a:ext cx="12573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429375"/>
          <a:ext cx="12573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9</xdr:col>
      <xdr:colOff>9525</xdr:colOff>
      <xdr:row>17</xdr:row>
      <xdr:rowOff>0</xdr:rowOff>
    </xdr:to>
    <xdr:sp>
      <xdr:nvSpPr>
        <xdr:cNvPr id="4" name="Line 3"/>
        <xdr:cNvSpPr>
          <a:spLocks/>
        </xdr:cNvSpPr>
      </xdr:nvSpPr>
      <xdr:spPr>
        <a:xfrm>
          <a:off x="7772400" y="6429375"/>
          <a:ext cx="12573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26</xdr:row>
      <xdr:rowOff>0</xdr:rowOff>
    </xdr:to>
    <xdr:sp>
      <xdr:nvSpPr>
        <xdr:cNvPr id="5" name="Line 3"/>
        <xdr:cNvSpPr>
          <a:spLocks/>
        </xdr:cNvSpPr>
      </xdr:nvSpPr>
      <xdr:spPr>
        <a:xfrm>
          <a:off x="0" y="10287000"/>
          <a:ext cx="12573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7</xdr:row>
      <xdr:rowOff>0</xdr:rowOff>
    </xdr:from>
    <xdr:to>
      <xdr:col>6</xdr:col>
      <xdr:colOff>866775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6943725" y="30003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2" name="Line 6"/>
        <xdr:cNvSpPr>
          <a:spLocks/>
        </xdr:cNvSpPr>
      </xdr:nvSpPr>
      <xdr:spPr>
        <a:xfrm>
          <a:off x="0" y="2571750"/>
          <a:ext cx="13049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866775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8248650" y="30003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0</xdr:rowOff>
    </xdr:from>
    <xdr:to>
      <xdr:col>8</xdr:col>
      <xdr:colOff>866775</xdr:colOff>
      <xdr:row>7</xdr:row>
      <xdr:rowOff>0</xdr:rowOff>
    </xdr:to>
    <xdr:sp>
      <xdr:nvSpPr>
        <xdr:cNvPr id="4" name="Line 3"/>
        <xdr:cNvSpPr>
          <a:spLocks/>
        </xdr:cNvSpPr>
      </xdr:nvSpPr>
      <xdr:spPr>
        <a:xfrm>
          <a:off x="9553575" y="30003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419100</xdr:colOff>
      <xdr:row>16</xdr:row>
      <xdr:rowOff>0</xdr:rowOff>
    </xdr:from>
    <xdr:to>
      <xdr:col>6</xdr:col>
      <xdr:colOff>866775</xdr:colOff>
      <xdr:row>16</xdr:row>
      <xdr:rowOff>0</xdr:rowOff>
    </xdr:to>
    <xdr:sp>
      <xdr:nvSpPr>
        <xdr:cNvPr id="5" name="Line 3"/>
        <xdr:cNvSpPr>
          <a:spLocks/>
        </xdr:cNvSpPr>
      </xdr:nvSpPr>
      <xdr:spPr>
        <a:xfrm>
          <a:off x="6943725" y="68580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6429375"/>
          <a:ext cx="13049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419100</xdr:colOff>
      <xdr:row>16</xdr:row>
      <xdr:rowOff>0</xdr:rowOff>
    </xdr:from>
    <xdr:to>
      <xdr:col>7</xdr:col>
      <xdr:colOff>866775</xdr:colOff>
      <xdr:row>16</xdr:row>
      <xdr:rowOff>0</xdr:rowOff>
    </xdr:to>
    <xdr:sp>
      <xdr:nvSpPr>
        <xdr:cNvPr id="7" name="Line 3"/>
        <xdr:cNvSpPr>
          <a:spLocks/>
        </xdr:cNvSpPr>
      </xdr:nvSpPr>
      <xdr:spPr>
        <a:xfrm>
          <a:off x="8248650" y="68580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419100</xdr:colOff>
      <xdr:row>16</xdr:row>
      <xdr:rowOff>0</xdr:rowOff>
    </xdr:from>
    <xdr:to>
      <xdr:col>8</xdr:col>
      <xdr:colOff>866775</xdr:colOff>
      <xdr:row>16</xdr:row>
      <xdr:rowOff>0</xdr:rowOff>
    </xdr:to>
    <xdr:sp>
      <xdr:nvSpPr>
        <xdr:cNvPr id="8" name="Line 3"/>
        <xdr:cNvSpPr>
          <a:spLocks/>
        </xdr:cNvSpPr>
      </xdr:nvSpPr>
      <xdr:spPr>
        <a:xfrm>
          <a:off x="9553575" y="68580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419100</xdr:colOff>
      <xdr:row>25</xdr:row>
      <xdr:rowOff>0</xdr:rowOff>
    </xdr:from>
    <xdr:to>
      <xdr:col>6</xdr:col>
      <xdr:colOff>866775</xdr:colOff>
      <xdr:row>25</xdr:row>
      <xdr:rowOff>0</xdr:rowOff>
    </xdr:to>
    <xdr:sp>
      <xdr:nvSpPr>
        <xdr:cNvPr id="9" name="Line 3"/>
        <xdr:cNvSpPr>
          <a:spLocks/>
        </xdr:cNvSpPr>
      </xdr:nvSpPr>
      <xdr:spPr>
        <a:xfrm>
          <a:off x="6943725" y="10715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26</xdr:row>
      <xdr:rowOff>0</xdr:rowOff>
    </xdr:to>
    <xdr:sp>
      <xdr:nvSpPr>
        <xdr:cNvPr id="10" name="Line 6"/>
        <xdr:cNvSpPr>
          <a:spLocks/>
        </xdr:cNvSpPr>
      </xdr:nvSpPr>
      <xdr:spPr>
        <a:xfrm>
          <a:off x="0" y="10287000"/>
          <a:ext cx="13049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419100</xdr:colOff>
      <xdr:row>25</xdr:row>
      <xdr:rowOff>0</xdr:rowOff>
    </xdr:from>
    <xdr:to>
      <xdr:col>7</xdr:col>
      <xdr:colOff>866775</xdr:colOff>
      <xdr:row>25</xdr:row>
      <xdr:rowOff>0</xdr:rowOff>
    </xdr:to>
    <xdr:sp>
      <xdr:nvSpPr>
        <xdr:cNvPr id="11" name="Line 3"/>
        <xdr:cNvSpPr>
          <a:spLocks/>
        </xdr:cNvSpPr>
      </xdr:nvSpPr>
      <xdr:spPr>
        <a:xfrm>
          <a:off x="8248650" y="10715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419100</xdr:colOff>
      <xdr:row>25</xdr:row>
      <xdr:rowOff>0</xdr:rowOff>
    </xdr:from>
    <xdr:to>
      <xdr:col>8</xdr:col>
      <xdr:colOff>866775</xdr:colOff>
      <xdr:row>25</xdr:row>
      <xdr:rowOff>0</xdr:rowOff>
    </xdr:to>
    <xdr:sp>
      <xdr:nvSpPr>
        <xdr:cNvPr id="12" name="Line 3"/>
        <xdr:cNvSpPr>
          <a:spLocks/>
        </xdr:cNvSpPr>
      </xdr:nvSpPr>
      <xdr:spPr>
        <a:xfrm>
          <a:off x="9553575" y="10715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419100</xdr:colOff>
      <xdr:row>34</xdr:row>
      <xdr:rowOff>0</xdr:rowOff>
    </xdr:from>
    <xdr:to>
      <xdr:col>6</xdr:col>
      <xdr:colOff>866775</xdr:colOff>
      <xdr:row>34</xdr:row>
      <xdr:rowOff>0</xdr:rowOff>
    </xdr:to>
    <xdr:sp>
      <xdr:nvSpPr>
        <xdr:cNvPr id="13" name="Line 3"/>
        <xdr:cNvSpPr>
          <a:spLocks/>
        </xdr:cNvSpPr>
      </xdr:nvSpPr>
      <xdr:spPr>
        <a:xfrm>
          <a:off x="6943725" y="14573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2</xdr:col>
      <xdr:colOff>0</xdr:colOff>
      <xdr:row>35</xdr:row>
      <xdr:rowOff>0</xdr:rowOff>
    </xdr:to>
    <xdr:sp>
      <xdr:nvSpPr>
        <xdr:cNvPr id="14" name="Line 6"/>
        <xdr:cNvSpPr>
          <a:spLocks/>
        </xdr:cNvSpPr>
      </xdr:nvSpPr>
      <xdr:spPr>
        <a:xfrm>
          <a:off x="0" y="14144625"/>
          <a:ext cx="13049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419100</xdr:colOff>
      <xdr:row>34</xdr:row>
      <xdr:rowOff>0</xdr:rowOff>
    </xdr:from>
    <xdr:to>
      <xdr:col>7</xdr:col>
      <xdr:colOff>866775</xdr:colOff>
      <xdr:row>34</xdr:row>
      <xdr:rowOff>0</xdr:rowOff>
    </xdr:to>
    <xdr:sp>
      <xdr:nvSpPr>
        <xdr:cNvPr id="15" name="Line 3"/>
        <xdr:cNvSpPr>
          <a:spLocks/>
        </xdr:cNvSpPr>
      </xdr:nvSpPr>
      <xdr:spPr>
        <a:xfrm>
          <a:off x="8248650" y="14573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419100</xdr:colOff>
      <xdr:row>34</xdr:row>
      <xdr:rowOff>0</xdr:rowOff>
    </xdr:from>
    <xdr:to>
      <xdr:col>8</xdr:col>
      <xdr:colOff>866775</xdr:colOff>
      <xdr:row>34</xdr:row>
      <xdr:rowOff>0</xdr:rowOff>
    </xdr:to>
    <xdr:sp>
      <xdr:nvSpPr>
        <xdr:cNvPr id="16" name="Line 3"/>
        <xdr:cNvSpPr>
          <a:spLocks/>
        </xdr:cNvSpPr>
      </xdr:nvSpPr>
      <xdr:spPr>
        <a:xfrm>
          <a:off x="9553575" y="14573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419100</xdr:colOff>
      <xdr:row>43</xdr:row>
      <xdr:rowOff>0</xdr:rowOff>
    </xdr:from>
    <xdr:to>
      <xdr:col>6</xdr:col>
      <xdr:colOff>866775</xdr:colOff>
      <xdr:row>43</xdr:row>
      <xdr:rowOff>0</xdr:rowOff>
    </xdr:to>
    <xdr:sp>
      <xdr:nvSpPr>
        <xdr:cNvPr id="17" name="Line 3"/>
        <xdr:cNvSpPr>
          <a:spLocks/>
        </xdr:cNvSpPr>
      </xdr:nvSpPr>
      <xdr:spPr>
        <a:xfrm>
          <a:off x="6943725" y="184308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0</xdr:colOff>
      <xdr:row>44</xdr:row>
      <xdr:rowOff>0</xdr:rowOff>
    </xdr:to>
    <xdr:sp>
      <xdr:nvSpPr>
        <xdr:cNvPr id="18" name="Line 6"/>
        <xdr:cNvSpPr>
          <a:spLocks/>
        </xdr:cNvSpPr>
      </xdr:nvSpPr>
      <xdr:spPr>
        <a:xfrm>
          <a:off x="0" y="18002250"/>
          <a:ext cx="13049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419100</xdr:colOff>
      <xdr:row>43</xdr:row>
      <xdr:rowOff>0</xdr:rowOff>
    </xdr:from>
    <xdr:to>
      <xdr:col>7</xdr:col>
      <xdr:colOff>866775</xdr:colOff>
      <xdr:row>43</xdr:row>
      <xdr:rowOff>0</xdr:rowOff>
    </xdr:to>
    <xdr:sp>
      <xdr:nvSpPr>
        <xdr:cNvPr id="19" name="Line 3"/>
        <xdr:cNvSpPr>
          <a:spLocks/>
        </xdr:cNvSpPr>
      </xdr:nvSpPr>
      <xdr:spPr>
        <a:xfrm>
          <a:off x="8248650" y="184308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419100</xdr:colOff>
      <xdr:row>43</xdr:row>
      <xdr:rowOff>0</xdr:rowOff>
    </xdr:from>
    <xdr:to>
      <xdr:col>8</xdr:col>
      <xdr:colOff>866775</xdr:colOff>
      <xdr:row>43</xdr:row>
      <xdr:rowOff>0</xdr:rowOff>
    </xdr:to>
    <xdr:sp>
      <xdr:nvSpPr>
        <xdr:cNvPr id="20" name="Line 3"/>
        <xdr:cNvSpPr>
          <a:spLocks/>
        </xdr:cNvSpPr>
      </xdr:nvSpPr>
      <xdr:spPr>
        <a:xfrm>
          <a:off x="9553575" y="184308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762125"/>
          <a:ext cx="1400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43075"/>
          <a:ext cx="14097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71700"/>
          <a:ext cx="14001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62175"/>
          <a:ext cx="14097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6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2181225"/>
          <a:ext cx="1409700" cy="419100"/>
        </a:xfrm>
        <a:custGeom>
          <a:pathLst>
            <a:path h="47" w="102">
              <a:moveTo>
                <a:pt x="0" y="0"/>
              </a:moveTo>
              <a:lnTo>
                <a:pt x="102" y="4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1743075"/>
          <a:ext cx="14001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1743075"/>
          <a:ext cx="14192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66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10.72265625" defaultRowHeight="18"/>
  <cols>
    <col min="1" max="1" width="10.6328125" style="7" customWidth="1"/>
    <col min="2" max="2" width="7.99609375" style="7" customWidth="1"/>
    <col min="3" max="28" width="15.99609375" style="7" customWidth="1"/>
    <col min="29" max="29" width="4.0859375" style="468" customWidth="1"/>
    <col min="30" max="16384" width="10.72265625" style="7" customWidth="1"/>
  </cols>
  <sheetData>
    <row r="1" spans="1:29" s="1" customFormat="1" ht="27" customHeight="1">
      <c r="A1" s="37"/>
      <c r="B1" s="84"/>
      <c r="C1" s="37" t="s">
        <v>15</v>
      </c>
      <c r="D1" s="84"/>
      <c r="E1" s="9"/>
      <c r="F1" s="10"/>
      <c r="G1" s="10"/>
      <c r="H1" s="11"/>
      <c r="I1" s="11"/>
      <c r="J1" s="11"/>
      <c r="K1" s="11"/>
      <c r="L1" s="11"/>
      <c r="M1" s="11"/>
      <c r="N1" s="11"/>
      <c r="O1" s="11"/>
      <c r="P1" s="11"/>
      <c r="Q1" s="84"/>
      <c r="R1" s="84"/>
      <c r="S1" s="84"/>
      <c r="T1" s="12"/>
      <c r="U1" s="11"/>
      <c r="V1" s="11"/>
      <c r="W1" s="11"/>
      <c r="X1" s="11"/>
      <c r="Y1" s="11"/>
      <c r="Z1" s="11"/>
      <c r="AA1" s="11"/>
      <c r="AB1" s="11"/>
      <c r="AC1" s="465"/>
    </row>
    <row r="2" spans="1:29" s="1" customFormat="1" ht="27" customHeight="1">
      <c r="A2" s="33"/>
      <c r="B2" s="84"/>
      <c r="C2" s="33" t="s">
        <v>0</v>
      </c>
      <c r="D2" s="84"/>
      <c r="E2" s="11"/>
      <c r="F2" s="14"/>
      <c r="G2" s="11"/>
      <c r="H2" s="11"/>
      <c r="I2" s="11"/>
      <c r="J2" s="11"/>
      <c r="K2" s="11"/>
      <c r="L2" s="11"/>
      <c r="M2" s="11"/>
      <c r="N2" s="11"/>
      <c r="O2" s="11"/>
      <c r="P2" s="11"/>
      <c r="Q2" s="84"/>
      <c r="R2" s="84"/>
      <c r="S2" s="84"/>
      <c r="T2" s="12"/>
      <c r="U2" s="11"/>
      <c r="V2" s="11"/>
      <c r="W2" s="11"/>
      <c r="X2" s="11"/>
      <c r="Y2" s="11"/>
      <c r="Z2" s="11"/>
      <c r="AA2" s="11"/>
      <c r="AB2" s="11"/>
      <c r="AC2" s="465"/>
    </row>
    <row r="3" spans="1:29" s="3" customFormat="1" ht="27" customHeight="1">
      <c r="A3" s="2"/>
      <c r="B3" s="84"/>
      <c r="C3" s="2" t="s">
        <v>146</v>
      </c>
      <c r="D3" s="8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84"/>
      <c r="R3" s="84"/>
      <c r="S3" s="84"/>
      <c r="T3" s="16"/>
      <c r="U3" s="16"/>
      <c r="V3" s="16"/>
      <c r="W3" s="16"/>
      <c r="X3" s="16"/>
      <c r="Y3" s="16"/>
      <c r="Z3" s="16"/>
      <c r="AA3" s="16"/>
      <c r="AB3" s="16"/>
      <c r="AC3" s="466"/>
    </row>
    <row r="4" spans="1:29" s="3" customFormat="1" ht="27" customHeight="1">
      <c r="A4" s="749"/>
      <c r="B4" s="84"/>
      <c r="C4" s="749" t="s">
        <v>147</v>
      </c>
      <c r="D4" s="84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84"/>
      <c r="R4" s="84"/>
      <c r="S4" s="84"/>
      <c r="T4" s="16"/>
      <c r="U4" s="16"/>
      <c r="V4" s="16"/>
      <c r="W4" s="16"/>
      <c r="X4" s="16"/>
      <c r="Y4" s="16"/>
      <c r="Z4" s="16"/>
      <c r="AA4" s="16"/>
      <c r="AB4" s="16"/>
      <c r="AC4" s="466"/>
    </row>
    <row r="5" spans="1:29" s="3" customFormat="1" ht="27" customHeight="1" thickBot="1">
      <c r="A5" s="17"/>
      <c r="B5" s="17"/>
      <c r="C5" s="5"/>
      <c r="D5" s="17"/>
      <c r="E5" s="25"/>
      <c r="F5" s="18"/>
      <c r="G5" s="18"/>
      <c r="H5" s="18"/>
      <c r="I5" s="18"/>
      <c r="J5" s="18"/>
      <c r="K5" s="18"/>
      <c r="L5" s="19"/>
      <c r="M5" s="20"/>
      <c r="N5" s="18"/>
      <c r="O5" s="773" t="s">
        <v>141</v>
      </c>
      <c r="P5" s="774" t="s">
        <v>142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26" t="s">
        <v>129</v>
      </c>
      <c r="AC5" s="466"/>
    </row>
    <row r="6" spans="1:29" s="3" customFormat="1" ht="27" customHeight="1">
      <c r="A6" s="913" t="s">
        <v>350</v>
      </c>
      <c r="B6" s="909" t="s">
        <v>377</v>
      </c>
      <c r="C6" s="21"/>
      <c r="D6" s="21"/>
      <c r="E6" s="21"/>
      <c r="F6" s="35"/>
      <c r="G6" s="35"/>
      <c r="H6" s="35"/>
      <c r="I6" s="21"/>
      <c r="J6" s="35"/>
      <c r="K6" s="35"/>
      <c r="L6" s="35"/>
      <c r="M6" s="34"/>
      <c r="N6" s="27"/>
      <c r="O6" s="27"/>
      <c r="P6" s="21"/>
      <c r="Q6" s="35"/>
      <c r="R6" s="27"/>
      <c r="S6" s="27"/>
      <c r="T6" s="21"/>
      <c r="U6" s="27"/>
      <c r="V6" s="36"/>
      <c r="W6" s="36"/>
      <c r="X6" s="36"/>
      <c r="Y6" s="21"/>
      <c r="Z6" s="36"/>
      <c r="AA6" s="36"/>
      <c r="AB6" s="808"/>
      <c r="AC6" s="466"/>
    </row>
    <row r="7" spans="1:29" s="3" customFormat="1" ht="27" customHeight="1">
      <c r="A7" s="914"/>
      <c r="B7" s="910"/>
      <c r="C7" s="6" t="s">
        <v>2</v>
      </c>
      <c r="D7" s="6" t="s">
        <v>3</v>
      </c>
      <c r="E7" s="6" t="s">
        <v>362</v>
      </c>
      <c r="F7" s="805" t="s">
        <v>192</v>
      </c>
      <c r="G7" s="48"/>
      <c r="H7" s="805" t="s">
        <v>192</v>
      </c>
      <c r="I7" s="6" t="s">
        <v>365</v>
      </c>
      <c r="J7" s="805" t="s">
        <v>192</v>
      </c>
      <c r="K7" s="805" t="s">
        <v>192</v>
      </c>
      <c r="L7" s="805" t="s">
        <v>192</v>
      </c>
      <c r="M7" s="806" t="s">
        <v>192</v>
      </c>
      <c r="N7" s="28" t="s">
        <v>368</v>
      </c>
      <c r="O7" s="28" t="s">
        <v>369</v>
      </c>
      <c r="P7" s="6" t="s">
        <v>370</v>
      </c>
      <c r="Q7" s="805" t="s">
        <v>192</v>
      </c>
      <c r="R7" s="28" t="s">
        <v>373</v>
      </c>
      <c r="S7" s="28" t="s">
        <v>198</v>
      </c>
      <c r="T7" s="6" t="s">
        <v>199</v>
      </c>
      <c r="U7" s="28" t="s">
        <v>374</v>
      </c>
      <c r="V7" s="6" t="s">
        <v>375</v>
      </c>
      <c r="W7" s="6" t="s">
        <v>353</v>
      </c>
      <c r="X7" s="6" t="s">
        <v>376</v>
      </c>
      <c r="Y7" s="6" t="s">
        <v>354</v>
      </c>
      <c r="Z7" s="6" t="s">
        <v>355</v>
      </c>
      <c r="AA7" s="6" t="s">
        <v>357</v>
      </c>
      <c r="AB7" s="809" t="s">
        <v>359</v>
      </c>
      <c r="AC7" s="466"/>
    </row>
    <row r="8" spans="1:29" s="3" customFormat="1" ht="27" customHeight="1">
      <c r="A8" s="914"/>
      <c r="B8" s="910"/>
      <c r="C8" s="6" t="s">
        <v>5</v>
      </c>
      <c r="D8" s="6" t="s">
        <v>190</v>
      </c>
      <c r="E8" s="22"/>
      <c r="F8" s="6" t="s">
        <v>363</v>
      </c>
      <c r="G8" s="806" t="s">
        <v>192</v>
      </c>
      <c r="H8" s="6" t="s">
        <v>6</v>
      </c>
      <c r="I8" s="22"/>
      <c r="J8" s="6" t="s">
        <v>366</v>
      </c>
      <c r="K8" s="6" t="s">
        <v>7</v>
      </c>
      <c r="L8" s="6" t="s">
        <v>367</v>
      </c>
      <c r="M8" s="28" t="s">
        <v>194</v>
      </c>
      <c r="N8" s="807" t="s">
        <v>195</v>
      </c>
      <c r="O8" s="28" t="s">
        <v>8</v>
      </c>
      <c r="P8" s="22"/>
      <c r="Q8" s="6" t="s">
        <v>371</v>
      </c>
      <c r="R8" s="49"/>
      <c r="S8" s="28" t="s">
        <v>9</v>
      </c>
      <c r="T8" s="22"/>
      <c r="U8" s="49"/>
      <c r="V8" s="6" t="s">
        <v>352</v>
      </c>
      <c r="W8" s="6" t="s">
        <v>352</v>
      </c>
      <c r="X8" s="6" t="s">
        <v>352</v>
      </c>
      <c r="Y8" s="22"/>
      <c r="Z8" s="6" t="s">
        <v>356</v>
      </c>
      <c r="AA8" s="6" t="s">
        <v>358</v>
      </c>
      <c r="AB8" s="809" t="s">
        <v>360</v>
      </c>
      <c r="AC8" s="466"/>
    </row>
    <row r="9" spans="1:29" s="3" customFormat="1" ht="27" customHeight="1" thickBot="1">
      <c r="A9" s="915"/>
      <c r="B9" s="911"/>
      <c r="C9" s="29" t="s">
        <v>10</v>
      </c>
      <c r="D9" s="29" t="s">
        <v>11</v>
      </c>
      <c r="E9" s="29" t="s">
        <v>191</v>
      </c>
      <c r="F9" s="23"/>
      <c r="G9" s="28" t="s">
        <v>364</v>
      </c>
      <c r="H9" s="24"/>
      <c r="I9" s="29" t="s">
        <v>193</v>
      </c>
      <c r="J9" s="23"/>
      <c r="K9" s="23"/>
      <c r="L9" s="23"/>
      <c r="M9" s="30"/>
      <c r="N9" s="32" t="s">
        <v>196</v>
      </c>
      <c r="O9" s="32" t="s">
        <v>197</v>
      </c>
      <c r="P9" s="29" t="s">
        <v>12</v>
      </c>
      <c r="Q9" s="31" t="s">
        <v>372</v>
      </c>
      <c r="R9" s="32" t="s">
        <v>13</v>
      </c>
      <c r="S9" s="32" t="s">
        <v>14</v>
      </c>
      <c r="T9" s="23"/>
      <c r="U9" s="30"/>
      <c r="V9" s="23"/>
      <c r="W9" s="23"/>
      <c r="X9" s="23"/>
      <c r="Y9" s="23"/>
      <c r="Z9" s="31"/>
      <c r="AA9" s="31"/>
      <c r="AB9" s="810"/>
      <c r="AC9" s="466"/>
    </row>
    <row r="10" spans="1:29" s="3" customFormat="1" ht="27" customHeight="1">
      <c r="A10" s="903" t="s">
        <v>306</v>
      </c>
      <c r="B10" s="38">
        <v>26</v>
      </c>
      <c r="C10" s="754">
        <v>32931540</v>
      </c>
      <c r="D10" s="754">
        <v>30743937</v>
      </c>
      <c r="E10" s="754">
        <v>31924433</v>
      </c>
      <c r="F10" s="754">
        <v>27136006</v>
      </c>
      <c r="G10" s="754">
        <v>25634274</v>
      </c>
      <c r="H10" s="754">
        <v>1157386</v>
      </c>
      <c r="I10" s="754">
        <v>27729752</v>
      </c>
      <c r="J10" s="754">
        <v>25050322</v>
      </c>
      <c r="K10" s="754">
        <v>5211194</v>
      </c>
      <c r="L10" s="754">
        <v>2415584</v>
      </c>
      <c r="M10" s="754">
        <v>10411753</v>
      </c>
      <c r="N10" s="754">
        <v>4228175</v>
      </c>
      <c r="O10" s="754">
        <v>33494</v>
      </c>
      <c r="P10" s="754">
        <v>1007107</v>
      </c>
      <c r="Q10" s="754">
        <v>85649</v>
      </c>
      <c r="R10" s="754">
        <v>3014185</v>
      </c>
      <c r="S10" s="754">
        <v>2187603</v>
      </c>
      <c r="T10" s="754">
        <v>135394</v>
      </c>
      <c r="U10" s="754">
        <v>0</v>
      </c>
      <c r="V10" s="755">
        <v>1.1512700510267817</v>
      </c>
      <c r="W10" s="755">
        <v>0.004989459392071184</v>
      </c>
      <c r="X10" s="755">
        <v>0</v>
      </c>
      <c r="Y10" s="754">
        <v>16</v>
      </c>
      <c r="Z10" s="754">
        <v>1</v>
      </c>
      <c r="AA10" s="754">
        <v>2</v>
      </c>
      <c r="AB10" s="756">
        <v>0</v>
      </c>
      <c r="AC10" s="466"/>
    </row>
    <row r="11" spans="1:29" s="3" customFormat="1" ht="27" customHeight="1">
      <c r="A11" s="903"/>
      <c r="B11" s="39">
        <v>25</v>
      </c>
      <c r="C11" s="750">
        <v>29660381</v>
      </c>
      <c r="D11" s="750">
        <v>26604027</v>
      </c>
      <c r="E11" s="750">
        <v>29499100</v>
      </c>
      <c r="F11" s="750">
        <v>27262525</v>
      </c>
      <c r="G11" s="750">
        <v>26241663</v>
      </c>
      <c r="H11" s="750">
        <v>1112087</v>
      </c>
      <c r="I11" s="750">
        <v>26280883</v>
      </c>
      <c r="J11" s="750">
        <v>23464731</v>
      </c>
      <c r="K11" s="750">
        <v>5263980</v>
      </c>
      <c r="L11" s="750">
        <v>2596887</v>
      </c>
      <c r="M11" s="750">
        <v>9196677</v>
      </c>
      <c r="N11" s="750">
        <v>3248155</v>
      </c>
      <c r="O11" s="750">
        <v>29938</v>
      </c>
      <c r="P11" s="750">
        <v>161281</v>
      </c>
      <c r="Q11" s="750">
        <v>0</v>
      </c>
      <c r="R11" s="750">
        <v>323144</v>
      </c>
      <c r="S11" s="750">
        <v>3056354</v>
      </c>
      <c r="T11" s="750">
        <v>792683</v>
      </c>
      <c r="U11" s="750">
        <v>0</v>
      </c>
      <c r="V11" s="752">
        <v>1.1224546755145175</v>
      </c>
      <c r="W11" s="752">
        <v>0.029075920150462953</v>
      </c>
      <c r="X11" s="752">
        <v>0</v>
      </c>
      <c r="Y11" s="750">
        <v>16</v>
      </c>
      <c r="Z11" s="750">
        <v>2</v>
      </c>
      <c r="AA11" s="750">
        <v>3</v>
      </c>
      <c r="AB11" s="757">
        <v>0</v>
      </c>
      <c r="AC11" s="466"/>
    </row>
    <row r="12" spans="1:29" s="3" customFormat="1" ht="27" customHeight="1">
      <c r="A12" s="903"/>
      <c r="B12" s="40" t="s">
        <v>314</v>
      </c>
      <c r="C12" s="750">
        <v>3271159</v>
      </c>
      <c r="D12" s="750">
        <v>4139910</v>
      </c>
      <c r="E12" s="750">
        <v>2425333</v>
      </c>
      <c r="F12" s="750">
        <v>-126519</v>
      </c>
      <c r="G12" s="750">
        <v>-607389</v>
      </c>
      <c r="H12" s="750">
        <v>45299</v>
      </c>
      <c r="I12" s="750">
        <v>1448869</v>
      </c>
      <c r="J12" s="750">
        <v>1585591</v>
      </c>
      <c r="K12" s="750">
        <v>-52786</v>
      </c>
      <c r="L12" s="750">
        <v>-181303</v>
      </c>
      <c r="M12" s="750">
        <v>1215076</v>
      </c>
      <c r="N12" s="750">
        <v>980020</v>
      </c>
      <c r="O12" s="750">
        <v>3556</v>
      </c>
      <c r="P12" s="750">
        <v>845826</v>
      </c>
      <c r="Q12" s="750">
        <v>85649</v>
      </c>
      <c r="R12" s="750">
        <v>2691041</v>
      </c>
      <c r="S12" s="750">
        <v>-868751</v>
      </c>
      <c r="T12" s="750">
        <v>-657289</v>
      </c>
      <c r="U12" s="750">
        <v>0</v>
      </c>
      <c r="V12" s="752">
        <v>2.8815375512264207</v>
      </c>
      <c r="W12" s="752">
        <v>-2.408646075839177</v>
      </c>
      <c r="X12" s="750">
        <v>0</v>
      </c>
      <c r="Y12" s="750">
        <v>0</v>
      </c>
      <c r="Z12" s="750">
        <v>-1</v>
      </c>
      <c r="AA12" s="750">
        <v>-1</v>
      </c>
      <c r="AB12" s="757">
        <v>0</v>
      </c>
      <c r="AC12" s="466"/>
    </row>
    <row r="13" spans="1:29" s="3" customFormat="1" ht="27" customHeight="1" thickBot="1">
      <c r="A13" s="912"/>
      <c r="B13" s="41" t="s">
        <v>16</v>
      </c>
      <c r="C13" s="758">
        <v>11.028715376245504</v>
      </c>
      <c r="D13" s="758">
        <v>15.561215600931394</v>
      </c>
      <c r="E13" s="758">
        <v>8.221718628703927</v>
      </c>
      <c r="F13" s="758">
        <v>-0.464076603322693</v>
      </c>
      <c r="G13" s="758">
        <v>-2.3145979734592275</v>
      </c>
      <c r="H13" s="758">
        <v>4.073332392159966</v>
      </c>
      <c r="I13" s="758">
        <v>5.513014916584043</v>
      </c>
      <c r="J13" s="758">
        <v>6.757337213880696</v>
      </c>
      <c r="K13" s="758">
        <v>-1.0027773661754034</v>
      </c>
      <c r="L13" s="758">
        <v>-6.981551372855269</v>
      </c>
      <c r="M13" s="758">
        <v>13.212119986382037</v>
      </c>
      <c r="N13" s="758">
        <v>30.171589717855213</v>
      </c>
      <c r="O13" s="758">
        <v>11.877880953971541</v>
      </c>
      <c r="P13" s="758">
        <v>524.4424327726142</v>
      </c>
      <c r="Q13" s="758" t="s">
        <v>128</v>
      </c>
      <c r="R13" s="758">
        <v>832.7683633302801</v>
      </c>
      <c r="S13" s="758">
        <v>-28.424423348866</v>
      </c>
      <c r="T13" s="758">
        <v>-82.91952773050512</v>
      </c>
      <c r="U13" s="758">
        <v>0</v>
      </c>
      <c r="V13" s="758"/>
      <c r="W13" s="758"/>
      <c r="X13" s="758"/>
      <c r="Y13" s="758"/>
      <c r="Z13" s="758"/>
      <c r="AA13" s="758"/>
      <c r="AB13" s="759"/>
      <c r="AC13" s="466"/>
    </row>
    <row r="14" spans="1:29" s="3" customFormat="1" ht="27" customHeight="1">
      <c r="A14" s="908" t="s">
        <v>307</v>
      </c>
      <c r="B14" s="38">
        <v>26</v>
      </c>
      <c r="C14" s="754">
        <v>31276</v>
      </c>
      <c r="D14" s="754">
        <v>21238</v>
      </c>
      <c r="E14" s="754">
        <v>31276</v>
      </c>
      <c r="F14" s="754">
        <v>2645</v>
      </c>
      <c r="G14" s="754">
        <v>2642</v>
      </c>
      <c r="H14" s="754">
        <v>26147</v>
      </c>
      <c r="I14" s="754">
        <v>21238</v>
      </c>
      <c r="J14" s="754">
        <v>19137</v>
      </c>
      <c r="K14" s="754">
        <v>0</v>
      </c>
      <c r="L14" s="754">
        <v>1129</v>
      </c>
      <c r="M14" s="754">
        <v>4714</v>
      </c>
      <c r="N14" s="754">
        <v>10038</v>
      </c>
      <c r="O14" s="754">
        <v>0</v>
      </c>
      <c r="P14" s="754">
        <v>0</v>
      </c>
      <c r="Q14" s="754">
        <v>0</v>
      </c>
      <c r="R14" s="754">
        <v>0</v>
      </c>
      <c r="S14" s="754">
        <v>10038</v>
      </c>
      <c r="T14" s="754">
        <v>0</v>
      </c>
      <c r="U14" s="754">
        <v>0</v>
      </c>
      <c r="V14" s="755">
        <v>1.4726433750823995</v>
      </c>
      <c r="W14" s="755">
        <v>0</v>
      </c>
      <c r="X14" s="755">
        <v>0</v>
      </c>
      <c r="Y14" s="754">
        <v>1</v>
      </c>
      <c r="Z14" s="754">
        <v>0</v>
      </c>
      <c r="AA14" s="754">
        <v>0</v>
      </c>
      <c r="AB14" s="756">
        <v>0</v>
      </c>
      <c r="AC14" s="466"/>
    </row>
    <row r="15" spans="1:29" s="3" customFormat="1" ht="27" customHeight="1">
      <c r="A15" s="903"/>
      <c r="B15" s="39">
        <v>25</v>
      </c>
      <c r="C15" s="750">
        <v>23368</v>
      </c>
      <c r="D15" s="750">
        <v>21869</v>
      </c>
      <c r="E15" s="750">
        <v>23368</v>
      </c>
      <c r="F15" s="750">
        <v>2790</v>
      </c>
      <c r="G15" s="750">
        <v>2789</v>
      </c>
      <c r="H15" s="750">
        <v>20545</v>
      </c>
      <c r="I15" s="750">
        <v>21869</v>
      </c>
      <c r="J15" s="750">
        <v>20794</v>
      </c>
      <c r="K15" s="750">
        <v>0</v>
      </c>
      <c r="L15" s="750">
        <v>601</v>
      </c>
      <c r="M15" s="750">
        <v>3052</v>
      </c>
      <c r="N15" s="750">
        <v>1499</v>
      </c>
      <c r="O15" s="750">
        <v>0</v>
      </c>
      <c r="P15" s="750">
        <v>0</v>
      </c>
      <c r="Q15" s="750">
        <v>0</v>
      </c>
      <c r="R15" s="750">
        <v>0</v>
      </c>
      <c r="S15" s="750">
        <v>1499</v>
      </c>
      <c r="T15" s="750">
        <v>0</v>
      </c>
      <c r="U15" s="750">
        <v>0</v>
      </c>
      <c r="V15" s="752">
        <v>1.0685445150669899</v>
      </c>
      <c r="W15" s="752">
        <v>0</v>
      </c>
      <c r="X15" s="752">
        <v>0</v>
      </c>
      <c r="Y15" s="750">
        <v>1</v>
      </c>
      <c r="Z15" s="750">
        <v>0</v>
      </c>
      <c r="AA15" s="750">
        <v>0</v>
      </c>
      <c r="AB15" s="757">
        <v>0</v>
      </c>
      <c r="AC15" s="466"/>
    </row>
    <row r="16" spans="1:29" s="3" customFormat="1" ht="27" customHeight="1">
      <c r="A16" s="903"/>
      <c r="B16" s="40" t="s">
        <v>314</v>
      </c>
      <c r="C16" s="750">
        <v>7908</v>
      </c>
      <c r="D16" s="750">
        <v>-631</v>
      </c>
      <c r="E16" s="750">
        <v>7908</v>
      </c>
      <c r="F16" s="750">
        <v>-145</v>
      </c>
      <c r="G16" s="750">
        <v>-147</v>
      </c>
      <c r="H16" s="750">
        <v>5602</v>
      </c>
      <c r="I16" s="750">
        <v>-631</v>
      </c>
      <c r="J16" s="750">
        <v>-1657</v>
      </c>
      <c r="K16" s="750">
        <v>0</v>
      </c>
      <c r="L16" s="750">
        <v>528</v>
      </c>
      <c r="M16" s="750">
        <v>1662</v>
      </c>
      <c r="N16" s="750">
        <v>8539</v>
      </c>
      <c r="O16" s="750">
        <v>0</v>
      </c>
      <c r="P16" s="750">
        <v>0</v>
      </c>
      <c r="Q16" s="750">
        <v>0</v>
      </c>
      <c r="R16" s="750">
        <v>0</v>
      </c>
      <c r="S16" s="750">
        <v>8539</v>
      </c>
      <c r="T16" s="750">
        <v>0</v>
      </c>
      <c r="U16" s="750">
        <v>0</v>
      </c>
      <c r="V16" s="752">
        <v>40.40988600154096</v>
      </c>
      <c r="W16" s="752">
        <v>0</v>
      </c>
      <c r="X16" s="750">
        <v>0</v>
      </c>
      <c r="Y16" s="750">
        <v>0</v>
      </c>
      <c r="Z16" s="750">
        <v>0</v>
      </c>
      <c r="AA16" s="750">
        <v>0</v>
      </c>
      <c r="AB16" s="757">
        <v>0</v>
      </c>
      <c r="AC16" s="466"/>
    </row>
    <row r="17" spans="1:29" s="3" customFormat="1" ht="27" customHeight="1" thickBot="1">
      <c r="A17" s="907"/>
      <c r="B17" s="43" t="s">
        <v>16</v>
      </c>
      <c r="C17" s="760">
        <v>33.84115029099624</v>
      </c>
      <c r="D17" s="760">
        <v>-2.885362842379624</v>
      </c>
      <c r="E17" s="760">
        <v>33.84115029099624</v>
      </c>
      <c r="F17" s="760">
        <v>-5.197132616487455</v>
      </c>
      <c r="G17" s="760">
        <v>-5.2707063463607025</v>
      </c>
      <c r="H17" s="760">
        <v>27.26697493307374</v>
      </c>
      <c r="I17" s="760">
        <v>-2.885362842379624</v>
      </c>
      <c r="J17" s="760">
        <v>-7.968644801385015</v>
      </c>
      <c r="K17" s="760">
        <v>0</v>
      </c>
      <c r="L17" s="760">
        <v>87.85357737104825</v>
      </c>
      <c r="M17" s="760">
        <v>54.45609436435125</v>
      </c>
      <c r="N17" s="760">
        <v>569.6464309539693</v>
      </c>
      <c r="O17" s="760">
        <v>0</v>
      </c>
      <c r="P17" s="760">
        <v>0</v>
      </c>
      <c r="Q17" s="760">
        <v>0</v>
      </c>
      <c r="R17" s="760">
        <v>0</v>
      </c>
      <c r="S17" s="760">
        <v>569.6464309539693</v>
      </c>
      <c r="T17" s="760">
        <v>0</v>
      </c>
      <c r="U17" s="760">
        <v>0</v>
      </c>
      <c r="V17" s="760"/>
      <c r="W17" s="760"/>
      <c r="X17" s="760"/>
      <c r="Y17" s="760"/>
      <c r="Z17" s="760"/>
      <c r="AA17" s="760"/>
      <c r="AB17" s="761"/>
      <c r="AC17" s="466"/>
    </row>
    <row r="18" spans="1:29" s="3" customFormat="1" ht="27" customHeight="1">
      <c r="A18" s="902" t="s">
        <v>309</v>
      </c>
      <c r="B18" s="42">
        <v>26</v>
      </c>
      <c r="C18" s="762">
        <v>1128870</v>
      </c>
      <c r="D18" s="762">
        <v>949460</v>
      </c>
      <c r="E18" s="762">
        <v>1128858</v>
      </c>
      <c r="F18" s="762">
        <v>809301</v>
      </c>
      <c r="G18" s="762">
        <v>799117</v>
      </c>
      <c r="H18" s="762">
        <v>1944</v>
      </c>
      <c r="I18" s="762">
        <v>898150</v>
      </c>
      <c r="J18" s="762">
        <v>885706</v>
      </c>
      <c r="K18" s="762">
        <v>289080</v>
      </c>
      <c r="L18" s="762">
        <v>6610</v>
      </c>
      <c r="M18" s="762">
        <v>113657</v>
      </c>
      <c r="N18" s="762">
        <v>230708</v>
      </c>
      <c r="O18" s="762">
        <v>0</v>
      </c>
      <c r="P18" s="762">
        <v>12</v>
      </c>
      <c r="Q18" s="762">
        <v>0</v>
      </c>
      <c r="R18" s="762">
        <v>51310</v>
      </c>
      <c r="S18" s="762">
        <v>179410</v>
      </c>
      <c r="T18" s="762">
        <v>0</v>
      </c>
      <c r="U18" s="762">
        <v>0</v>
      </c>
      <c r="V18" s="763">
        <v>1.256870233257251</v>
      </c>
      <c r="W18" s="763">
        <v>0</v>
      </c>
      <c r="X18" s="763">
        <v>0</v>
      </c>
      <c r="Y18" s="762">
        <v>5</v>
      </c>
      <c r="Z18" s="762">
        <v>0</v>
      </c>
      <c r="AA18" s="762">
        <v>0</v>
      </c>
      <c r="AB18" s="764">
        <v>0</v>
      </c>
      <c r="AC18" s="466"/>
    </row>
    <row r="19" spans="1:29" s="3" customFormat="1" ht="27" customHeight="1">
      <c r="A19" s="903"/>
      <c r="B19" s="39">
        <v>25</v>
      </c>
      <c r="C19" s="750">
        <v>1015791</v>
      </c>
      <c r="D19" s="750">
        <v>916865</v>
      </c>
      <c r="E19" s="750">
        <v>1015789</v>
      </c>
      <c r="F19" s="750">
        <v>826456</v>
      </c>
      <c r="G19" s="750">
        <v>810238</v>
      </c>
      <c r="H19" s="750">
        <v>1116</v>
      </c>
      <c r="I19" s="750">
        <v>916838</v>
      </c>
      <c r="J19" s="750">
        <v>909459</v>
      </c>
      <c r="K19" s="750">
        <v>290255</v>
      </c>
      <c r="L19" s="750">
        <v>7365</v>
      </c>
      <c r="M19" s="750">
        <v>120690</v>
      </c>
      <c r="N19" s="750">
        <v>98951</v>
      </c>
      <c r="O19" s="750">
        <v>0</v>
      </c>
      <c r="P19" s="750">
        <v>2</v>
      </c>
      <c r="Q19" s="750">
        <v>0</v>
      </c>
      <c r="R19" s="750">
        <v>27</v>
      </c>
      <c r="S19" s="750">
        <v>98926</v>
      </c>
      <c r="T19" s="750">
        <v>0</v>
      </c>
      <c r="U19" s="750">
        <v>0</v>
      </c>
      <c r="V19" s="752">
        <v>1.1079263730342765</v>
      </c>
      <c r="W19" s="752">
        <v>0</v>
      </c>
      <c r="X19" s="752">
        <v>0</v>
      </c>
      <c r="Y19" s="750">
        <v>5</v>
      </c>
      <c r="Z19" s="750">
        <v>0</v>
      </c>
      <c r="AA19" s="750">
        <v>0</v>
      </c>
      <c r="AB19" s="757">
        <v>0</v>
      </c>
      <c r="AC19" s="466"/>
    </row>
    <row r="20" spans="1:29" s="3" customFormat="1" ht="27" customHeight="1">
      <c r="A20" s="903"/>
      <c r="B20" s="40" t="s">
        <v>314</v>
      </c>
      <c r="C20" s="750">
        <v>113079</v>
      </c>
      <c r="D20" s="750">
        <v>32595</v>
      </c>
      <c r="E20" s="750">
        <v>113069</v>
      </c>
      <c r="F20" s="750">
        <v>-17155</v>
      </c>
      <c r="G20" s="750">
        <v>-11121</v>
      </c>
      <c r="H20" s="750">
        <v>828</v>
      </c>
      <c r="I20" s="750">
        <v>-18688</v>
      </c>
      <c r="J20" s="750">
        <v>-23753</v>
      </c>
      <c r="K20" s="750">
        <v>-1175</v>
      </c>
      <c r="L20" s="750">
        <v>-755</v>
      </c>
      <c r="M20" s="750">
        <v>-7033</v>
      </c>
      <c r="N20" s="750">
        <v>131757</v>
      </c>
      <c r="O20" s="750">
        <v>0</v>
      </c>
      <c r="P20" s="750">
        <v>10</v>
      </c>
      <c r="Q20" s="750">
        <v>0</v>
      </c>
      <c r="R20" s="750">
        <v>51283</v>
      </c>
      <c r="S20" s="750">
        <v>80484</v>
      </c>
      <c r="T20" s="750">
        <v>0</v>
      </c>
      <c r="U20" s="750">
        <v>0</v>
      </c>
      <c r="V20" s="752">
        <v>14.894386022297446</v>
      </c>
      <c r="W20" s="752">
        <v>0</v>
      </c>
      <c r="X20" s="750">
        <v>0</v>
      </c>
      <c r="Y20" s="750">
        <v>0</v>
      </c>
      <c r="Z20" s="750">
        <v>0</v>
      </c>
      <c r="AA20" s="750">
        <v>0</v>
      </c>
      <c r="AB20" s="757">
        <v>0</v>
      </c>
      <c r="AC20" s="466"/>
    </row>
    <row r="21" spans="1:29" s="3" customFormat="1" ht="27" customHeight="1" thickBot="1">
      <c r="A21" s="912"/>
      <c r="B21" s="43" t="s">
        <v>16</v>
      </c>
      <c r="C21" s="760">
        <v>11.132112806669877</v>
      </c>
      <c r="D21" s="760">
        <v>3.5550489984894176</v>
      </c>
      <c r="E21" s="760">
        <v>11.131150268412043</v>
      </c>
      <c r="F21" s="760">
        <v>-2.0757305894082685</v>
      </c>
      <c r="G21" s="760">
        <v>-1.372559667653208</v>
      </c>
      <c r="H21" s="760">
        <v>74.19354838709677</v>
      </c>
      <c r="I21" s="760">
        <v>-2.0383099304348207</v>
      </c>
      <c r="J21" s="760">
        <v>-2.6117724933174555</v>
      </c>
      <c r="K21" s="760">
        <v>-0.40481645449690795</v>
      </c>
      <c r="L21" s="760">
        <v>-10.251188051595383</v>
      </c>
      <c r="M21" s="760">
        <v>-5.827326207639407</v>
      </c>
      <c r="N21" s="760">
        <v>133.15378318561713</v>
      </c>
      <c r="O21" s="760">
        <v>0</v>
      </c>
      <c r="P21" s="760">
        <v>500</v>
      </c>
      <c r="Q21" s="760">
        <v>0</v>
      </c>
      <c r="R21" s="760">
        <v>189937.03703703705</v>
      </c>
      <c r="S21" s="760">
        <v>81.35778258496251</v>
      </c>
      <c r="T21" s="760">
        <v>0</v>
      </c>
      <c r="U21" s="760">
        <v>0</v>
      </c>
      <c r="V21" s="760"/>
      <c r="W21" s="760"/>
      <c r="X21" s="760"/>
      <c r="Y21" s="760"/>
      <c r="Z21" s="760"/>
      <c r="AA21" s="760"/>
      <c r="AB21" s="761"/>
      <c r="AC21" s="466"/>
    </row>
    <row r="22" spans="1:29" s="3" customFormat="1" ht="27" customHeight="1">
      <c r="A22" s="908" t="s">
        <v>308</v>
      </c>
      <c r="B22" s="42">
        <v>26</v>
      </c>
      <c r="C22" s="754">
        <v>1276907</v>
      </c>
      <c r="D22" s="754">
        <v>1475622</v>
      </c>
      <c r="E22" s="754">
        <v>1276661</v>
      </c>
      <c r="F22" s="754">
        <v>770992</v>
      </c>
      <c r="G22" s="754">
        <v>739559</v>
      </c>
      <c r="H22" s="754">
        <v>343871</v>
      </c>
      <c r="I22" s="754">
        <v>1382841</v>
      </c>
      <c r="J22" s="754">
        <v>1358355</v>
      </c>
      <c r="K22" s="754">
        <v>934497</v>
      </c>
      <c r="L22" s="754">
        <v>321</v>
      </c>
      <c r="M22" s="754">
        <v>88020</v>
      </c>
      <c r="N22" s="754">
        <v>0</v>
      </c>
      <c r="O22" s="754">
        <v>106180</v>
      </c>
      <c r="P22" s="754">
        <v>246</v>
      </c>
      <c r="Q22" s="754">
        <v>0</v>
      </c>
      <c r="R22" s="754">
        <v>92781</v>
      </c>
      <c r="S22" s="754">
        <v>-198715</v>
      </c>
      <c r="T22" s="754">
        <v>139828</v>
      </c>
      <c r="U22" s="754">
        <v>0</v>
      </c>
      <c r="V22" s="755">
        <v>0.9232160458071463</v>
      </c>
      <c r="W22" s="755">
        <v>0.18136115549837092</v>
      </c>
      <c r="X22" s="755">
        <v>0</v>
      </c>
      <c r="Y22" s="754">
        <v>2</v>
      </c>
      <c r="Z22" s="754">
        <v>2</v>
      </c>
      <c r="AA22" s="754">
        <v>1</v>
      </c>
      <c r="AB22" s="756">
        <v>0</v>
      </c>
      <c r="AC22" s="466"/>
    </row>
    <row r="23" spans="1:29" s="3" customFormat="1" ht="27" customHeight="1">
      <c r="A23" s="903"/>
      <c r="B23" s="39">
        <v>25</v>
      </c>
      <c r="C23" s="750">
        <v>1364678</v>
      </c>
      <c r="D23" s="750">
        <v>1499697</v>
      </c>
      <c r="E23" s="750">
        <v>1363130</v>
      </c>
      <c r="F23" s="750">
        <v>853487</v>
      </c>
      <c r="G23" s="750">
        <v>819973</v>
      </c>
      <c r="H23" s="750">
        <v>379645</v>
      </c>
      <c r="I23" s="750">
        <v>1484389</v>
      </c>
      <c r="J23" s="750">
        <v>1454986</v>
      </c>
      <c r="K23" s="750">
        <v>996358</v>
      </c>
      <c r="L23" s="750">
        <v>416</v>
      </c>
      <c r="M23" s="750">
        <v>78589</v>
      </c>
      <c r="N23" s="750">
        <v>0</v>
      </c>
      <c r="O23" s="750">
        <v>121259</v>
      </c>
      <c r="P23" s="750">
        <v>1548</v>
      </c>
      <c r="Q23" s="750">
        <v>0</v>
      </c>
      <c r="R23" s="750">
        <v>15308</v>
      </c>
      <c r="S23" s="750">
        <v>-135019</v>
      </c>
      <c r="T23" s="750">
        <v>46389</v>
      </c>
      <c r="U23" s="750">
        <v>0</v>
      </c>
      <c r="V23" s="752">
        <v>0.9183104967767883</v>
      </c>
      <c r="W23" s="752">
        <v>0.05435232171081692</v>
      </c>
      <c r="X23" s="752">
        <v>0</v>
      </c>
      <c r="Y23" s="750">
        <v>2</v>
      </c>
      <c r="Z23" s="750">
        <v>2</v>
      </c>
      <c r="AA23" s="750">
        <v>1</v>
      </c>
      <c r="AB23" s="757">
        <v>0</v>
      </c>
      <c r="AC23" s="466"/>
    </row>
    <row r="24" spans="1:29" s="3" customFormat="1" ht="27" customHeight="1">
      <c r="A24" s="903"/>
      <c r="B24" s="40" t="s">
        <v>314</v>
      </c>
      <c r="C24" s="750">
        <v>-87771</v>
      </c>
      <c r="D24" s="750">
        <v>-24075</v>
      </c>
      <c r="E24" s="750">
        <v>-86469</v>
      </c>
      <c r="F24" s="750">
        <v>-82495</v>
      </c>
      <c r="G24" s="750">
        <v>-80414</v>
      </c>
      <c r="H24" s="750">
        <v>-35774</v>
      </c>
      <c r="I24" s="750">
        <v>-101548</v>
      </c>
      <c r="J24" s="750">
        <v>-96631</v>
      </c>
      <c r="K24" s="750">
        <v>-61861</v>
      </c>
      <c r="L24" s="750">
        <v>-95</v>
      </c>
      <c r="M24" s="750">
        <v>9431</v>
      </c>
      <c r="N24" s="750">
        <v>0</v>
      </c>
      <c r="O24" s="750">
        <v>-15079</v>
      </c>
      <c r="P24" s="750">
        <v>-1302</v>
      </c>
      <c r="Q24" s="750">
        <v>0</v>
      </c>
      <c r="R24" s="750">
        <v>77473</v>
      </c>
      <c r="S24" s="750">
        <v>-63696</v>
      </c>
      <c r="T24" s="750">
        <v>93439</v>
      </c>
      <c r="U24" s="750">
        <v>0</v>
      </c>
      <c r="V24" s="752">
        <v>0.4905549030358003</v>
      </c>
      <c r="W24" s="752">
        <v>12.700883378755401</v>
      </c>
      <c r="X24" s="750">
        <v>0</v>
      </c>
      <c r="Y24" s="750">
        <v>0</v>
      </c>
      <c r="Z24" s="750">
        <v>0</v>
      </c>
      <c r="AA24" s="750">
        <v>0</v>
      </c>
      <c r="AB24" s="757">
        <v>0</v>
      </c>
      <c r="AC24" s="466"/>
    </row>
    <row r="25" spans="1:29" s="3" customFormat="1" ht="27" customHeight="1" thickBot="1">
      <c r="A25" s="907"/>
      <c r="B25" s="43" t="s">
        <v>16</v>
      </c>
      <c r="C25" s="760">
        <v>-6.4316270944501195</v>
      </c>
      <c r="D25" s="760">
        <v>-1.6053242755036519</v>
      </c>
      <c r="E25" s="760">
        <v>-6.343415521630365</v>
      </c>
      <c r="F25" s="760">
        <v>-9.66564224176818</v>
      </c>
      <c r="G25" s="760">
        <v>-9.806908276248121</v>
      </c>
      <c r="H25" s="760">
        <v>-9.423013604815024</v>
      </c>
      <c r="I25" s="760">
        <v>-6.841063899018383</v>
      </c>
      <c r="J25" s="760">
        <v>-6.641369745138441</v>
      </c>
      <c r="K25" s="760">
        <v>-6.208712129575916</v>
      </c>
      <c r="L25" s="760">
        <v>-22.83653846153846</v>
      </c>
      <c r="M25" s="760">
        <v>12.000407181666645</v>
      </c>
      <c r="N25" s="760">
        <v>0</v>
      </c>
      <c r="O25" s="760">
        <v>-12.435365622345557</v>
      </c>
      <c r="P25" s="760">
        <v>-84.10852713178295</v>
      </c>
      <c r="Q25" s="760">
        <v>0</v>
      </c>
      <c r="R25" s="760">
        <v>506.09485236477656</v>
      </c>
      <c r="S25" s="760">
        <v>47.17558269576874</v>
      </c>
      <c r="T25" s="760">
        <v>201.42490676669036</v>
      </c>
      <c r="U25" s="760">
        <v>0</v>
      </c>
      <c r="V25" s="760"/>
      <c r="W25" s="760"/>
      <c r="X25" s="760"/>
      <c r="Y25" s="760"/>
      <c r="Z25" s="760"/>
      <c r="AA25" s="760"/>
      <c r="AB25" s="761"/>
      <c r="AC25" s="466"/>
    </row>
    <row r="26" spans="1:29" s="3" customFormat="1" ht="27" customHeight="1">
      <c r="A26" s="902" t="s">
        <v>310</v>
      </c>
      <c r="B26" s="42">
        <v>26</v>
      </c>
      <c r="C26" s="762">
        <v>3129827</v>
      </c>
      <c r="D26" s="762">
        <v>1429827</v>
      </c>
      <c r="E26" s="762">
        <v>118226</v>
      </c>
      <c r="F26" s="762">
        <v>0</v>
      </c>
      <c r="G26" s="762">
        <v>0</v>
      </c>
      <c r="H26" s="762">
        <v>0</v>
      </c>
      <c r="I26" s="762">
        <v>82190</v>
      </c>
      <c r="J26" s="762">
        <v>63808</v>
      </c>
      <c r="K26" s="762">
        <v>18991</v>
      </c>
      <c r="L26" s="762">
        <v>67</v>
      </c>
      <c r="M26" s="762">
        <v>0</v>
      </c>
      <c r="N26" s="762">
        <v>36036</v>
      </c>
      <c r="O26" s="762">
        <v>0</v>
      </c>
      <c r="P26" s="762">
        <v>3011601</v>
      </c>
      <c r="Q26" s="762">
        <v>0</v>
      </c>
      <c r="R26" s="762">
        <v>1347637</v>
      </c>
      <c r="S26" s="762">
        <v>1700000</v>
      </c>
      <c r="T26" s="762">
        <v>0</v>
      </c>
      <c r="U26" s="762">
        <v>0</v>
      </c>
      <c r="V26" s="763">
        <v>1.4384474996958267</v>
      </c>
      <c r="W26" s="763">
        <v>0</v>
      </c>
      <c r="X26" s="763">
        <v>0</v>
      </c>
      <c r="Y26" s="762">
        <v>1</v>
      </c>
      <c r="Z26" s="762">
        <v>0</v>
      </c>
      <c r="AA26" s="762">
        <v>0</v>
      </c>
      <c r="AB26" s="764">
        <v>0</v>
      </c>
      <c r="AC26" s="466"/>
    </row>
    <row r="27" spans="1:29" s="3" customFormat="1" ht="27" customHeight="1">
      <c r="A27" s="903"/>
      <c r="B27" s="39">
        <v>25</v>
      </c>
      <c r="C27" s="750">
        <v>1338399</v>
      </c>
      <c r="D27" s="750">
        <v>1355524</v>
      </c>
      <c r="E27" s="750">
        <v>1338399</v>
      </c>
      <c r="F27" s="750">
        <v>1291597</v>
      </c>
      <c r="G27" s="750">
        <v>1184419</v>
      </c>
      <c r="H27" s="750">
        <v>11762</v>
      </c>
      <c r="I27" s="750">
        <v>1350257</v>
      </c>
      <c r="J27" s="750">
        <v>1321531</v>
      </c>
      <c r="K27" s="750">
        <v>356101</v>
      </c>
      <c r="L27" s="750">
        <v>28240</v>
      </c>
      <c r="M27" s="750">
        <v>164580</v>
      </c>
      <c r="N27" s="750">
        <v>0</v>
      </c>
      <c r="O27" s="750">
        <v>11858</v>
      </c>
      <c r="P27" s="750">
        <v>0</v>
      </c>
      <c r="Q27" s="750">
        <v>0</v>
      </c>
      <c r="R27" s="750">
        <v>5267</v>
      </c>
      <c r="S27" s="750">
        <v>-17125</v>
      </c>
      <c r="T27" s="750">
        <v>1085323</v>
      </c>
      <c r="U27" s="750">
        <v>1462531</v>
      </c>
      <c r="V27" s="752">
        <v>0.991217968134955</v>
      </c>
      <c r="W27" s="752">
        <v>0.8402953862543812</v>
      </c>
      <c r="X27" s="752">
        <v>1.1323431379911846</v>
      </c>
      <c r="Y27" s="750">
        <v>1</v>
      </c>
      <c r="Z27" s="750">
        <v>1</v>
      </c>
      <c r="AA27" s="750">
        <v>1</v>
      </c>
      <c r="AB27" s="757">
        <v>1</v>
      </c>
      <c r="AC27" s="466"/>
    </row>
    <row r="28" spans="1:29" s="3" customFormat="1" ht="27" customHeight="1">
      <c r="A28" s="903"/>
      <c r="B28" s="40" t="s">
        <v>314</v>
      </c>
      <c r="C28" s="750">
        <v>1791428</v>
      </c>
      <c r="D28" s="750">
        <v>74303</v>
      </c>
      <c r="E28" s="750">
        <v>-1220173</v>
      </c>
      <c r="F28" s="750">
        <v>-1291597</v>
      </c>
      <c r="G28" s="750">
        <v>-1184419</v>
      </c>
      <c r="H28" s="750">
        <v>-11762</v>
      </c>
      <c r="I28" s="750">
        <v>-1268067</v>
      </c>
      <c r="J28" s="750">
        <v>-1257723</v>
      </c>
      <c r="K28" s="750">
        <v>-337110</v>
      </c>
      <c r="L28" s="750">
        <v>-28173</v>
      </c>
      <c r="M28" s="750">
        <v>-164580</v>
      </c>
      <c r="N28" s="750">
        <v>36036</v>
      </c>
      <c r="O28" s="750">
        <v>-11858</v>
      </c>
      <c r="P28" s="750">
        <v>3011601</v>
      </c>
      <c r="Q28" s="750">
        <v>0</v>
      </c>
      <c r="R28" s="750">
        <v>1342370</v>
      </c>
      <c r="S28" s="750">
        <v>1717125</v>
      </c>
      <c r="T28" s="750">
        <v>-1085323</v>
      </c>
      <c r="U28" s="750">
        <v>-1462531</v>
      </c>
      <c r="V28" s="752">
        <v>44.72295315608717</v>
      </c>
      <c r="W28" s="752">
        <v>-84.02953862543812</v>
      </c>
      <c r="X28" s="752">
        <v>-113.23431379911845</v>
      </c>
      <c r="Y28" s="750">
        <v>0</v>
      </c>
      <c r="Z28" s="750">
        <v>-1</v>
      </c>
      <c r="AA28" s="750">
        <v>-1</v>
      </c>
      <c r="AB28" s="757">
        <v>-1</v>
      </c>
      <c r="AC28" s="466"/>
    </row>
    <row r="29" spans="1:29" s="3" customFormat="1" ht="27" customHeight="1" thickBot="1">
      <c r="A29" s="912"/>
      <c r="B29" s="41" t="s">
        <v>16</v>
      </c>
      <c r="C29" s="760">
        <v>133.84857579839792</v>
      </c>
      <c r="D29" s="760">
        <v>5.48149645450763</v>
      </c>
      <c r="E29" s="760">
        <v>-91.16661025598495</v>
      </c>
      <c r="F29" s="760" t="s">
        <v>349</v>
      </c>
      <c r="G29" s="760" t="s">
        <v>349</v>
      </c>
      <c r="H29" s="760" t="s">
        <v>349</v>
      </c>
      <c r="I29" s="760">
        <v>-93.91301063427184</v>
      </c>
      <c r="J29" s="760">
        <v>-95.17166074802634</v>
      </c>
      <c r="K29" s="760">
        <v>-94.66696246289676</v>
      </c>
      <c r="L29" s="760">
        <v>-99.76274787535411</v>
      </c>
      <c r="M29" s="760" t="s">
        <v>349</v>
      </c>
      <c r="N29" s="760" t="s">
        <v>128</v>
      </c>
      <c r="O29" s="760" t="s">
        <v>349</v>
      </c>
      <c r="P29" s="760" t="s">
        <v>128</v>
      </c>
      <c r="Q29" s="760">
        <v>0</v>
      </c>
      <c r="R29" s="760">
        <v>25486.424909815836</v>
      </c>
      <c r="S29" s="760">
        <v>-10027.007299270073</v>
      </c>
      <c r="T29" s="760" t="s">
        <v>349</v>
      </c>
      <c r="U29" s="760" t="s">
        <v>349</v>
      </c>
      <c r="V29" s="760"/>
      <c r="W29" s="760"/>
      <c r="X29" s="760"/>
      <c r="Y29" s="760"/>
      <c r="Z29" s="760"/>
      <c r="AA29" s="760"/>
      <c r="AB29" s="761"/>
      <c r="AC29" s="466"/>
    </row>
    <row r="30" spans="1:29" s="3" customFormat="1" ht="27" customHeight="1">
      <c r="A30" s="908" t="s">
        <v>311</v>
      </c>
      <c r="B30" s="38">
        <v>26</v>
      </c>
      <c r="C30" s="754">
        <v>26637242</v>
      </c>
      <c r="D30" s="754">
        <v>32545261</v>
      </c>
      <c r="E30" s="754">
        <v>26610152</v>
      </c>
      <c r="F30" s="754">
        <v>21690021</v>
      </c>
      <c r="G30" s="754">
        <v>19712101</v>
      </c>
      <c r="H30" s="754">
        <v>3418402</v>
      </c>
      <c r="I30" s="754">
        <v>26836512</v>
      </c>
      <c r="J30" s="754">
        <v>24343743</v>
      </c>
      <c r="K30" s="754">
        <v>11486709</v>
      </c>
      <c r="L30" s="754">
        <v>497314</v>
      </c>
      <c r="M30" s="754">
        <v>2165115</v>
      </c>
      <c r="N30" s="754">
        <v>701701</v>
      </c>
      <c r="O30" s="754">
        <v>928061</v>
      </c>
      <c r="P30" s="754">
        <v>27090</v>
      </c>
      <c r="Q30" s="754">
        <v>0</v>
      </c>
      <c r="R30" s="754">
        <v>5708749</v>
      </c>
      <c r="S30" s="754">
        <v>-5908019</v>
      </c>
      <c r="T30" s="754">
        <v>7091650</v>
      </c>
      <c r="U30" s="754">
        <v>395081</v>
      </c>
      <c r="V30" s="755">
        <v>0.9915652227830501</v>
      </c>
      <c r="W30" s="755">
        <v>0.32695450133496873</v>
      </c>
      <c r="X30" s="755">
        <v>0.018214874019716255</v>
      </c>
      <c r="Y30" s="754">
        <v>8</v>
      </c>
      <c r="Z30" s="754">
        <v>4</v>
      </c>
      <c r="AA30" s="754">
        <v>7</v>
      </c>
      <c r="AB30" s="756">
        <v>1</v>
      </c>
      <c r="AC30" s="466"/>
    </row>
    <row r="31" spans="1:29" s="3" customFormat="1" ht="27" customHeight="1">
      <c r="A31" s="903"/>
      <c r="B31" s="39">
        <v>25</v>
      </c>
      <c r="C31" s="750">
        <v>25641836</v>
      </c>
      <c r="D31" s="750">
        <v>26870070</v>
      </c>
      <c r="E31" s="750">
        <v>25581858</v>
      </c>
      <c r="F31" s="750">
        <v>21775211</v>
      </c>
      <c r="G31" s="750">
        <v>19915676</v>
      </c>
      <c r="H31" s="750">
        <v>3373293</v>
      </c>
      <c r="I31" s="750">
        <v>26863744</v>
      </c>
      <c r="J31" s="750">
        <v>24506572</v>
      </c>
      <c r="K31" s="750">
        <v>11503585</v>
      </c>
      <c r="L31" s="750">
        <v>494797</v>
      </c>
      <c r="M31" s="750">
        <v>1848365</v>
      </c>
      <c r="N31" s="750">
        <v>203671</v>
      </c>
      <c r="O31" s="750">
        <v>1485557</v>
      </c>
      <c r="P31" s="750">
        <v>59978</v>
      </c>
      <c r="Q31" s="750">
        <v>0</v>
      </c>
      <c r="R31" s="750">
        <v>6326</v>
      </c>
      <c r="S31" s="750">
        <v>-1228234</v>
      </c>
      <c r="T31" s="750">
        <v>14199746</v>
      </c>
      <c r="U31" s="750">
        <v>0</v>
      </c>
      <c r="V31" s="752">
        <v>0.9522819306199464</v>
      </c>
      <c r="W31" s="752">
        <v>0.6521060117396796</v>
      </c>
      <c r="X31" s="752">
        <v>0</v>
      </c>
      <c r="Y31" s="750">
        <v>8</v>
      </c>
      <c r="Z31" s="750">
        <v>5</v>
      </c>
      <c r="AA31" s="750">
        <v>7</v>
      </c>
      <c r="AB31" s="757">
        <v>0</v>
      </c>
      <c r="AC31" s="466"/>
    </row>
    <row r="32" spans="1:29" s="3" customFormat="1" ht="27" customHeight="1">
      <c r="A32" s="903"/>
      <c r="B32" s="40" t="s">
        <v>221</v>
      </c>
      <c r="C32" s="750">
        <v>995406</v>
      </c>
      <c r="D32" s="750">
        <v>5675191</v>
      </c>
      <c r="E32" s="750">
        <v>1028294</v>
      </c>
      <c r="F32" s="750">
        <v>-85190</v>
      </c>
      <c r="G32" s="750">
        <v>-203575</v>
      </c>
      <c r="H32" s="750">
        <v>45109</v>
      </c>
      <c r="I32" s="750">
        <v>-27232</v>
      </c>
      <c r="J32" s="750">
        <v>-162829</v>
      </c>
      <c r="K32" s="750">
        <v>-16876</v>
      </c>
      <c r="L32" s="750">
        <v>2517</v>
      </c>
      <c r="M32" s="750">
        <v>316750</v>
      </c>
      <c r="N32" s="750">
        <v>498030</v>
      </c>
      <c r="O32" s="750">
        <v>-557496</v>
      </c>
      <c r="P32" s="750">
        <v>-32888</v>
      </c>
      <c r="Q32" s="750">
        <v>0</v>
      </c>
      <c r="R32" s="750">
        <v>5702423</v>
      </c>
      <c r="S32" s="750">
        <v>-4679785</v>
      </c>
      <c r="T32" s="750">
        <v>-7108096</v>
      </c>
      <c r="U32" s="750">
        <v>395081</v>
      </c>
      <c r="V32" s="752">
        <v>3.928329216310378</v>
      </c>
      <c r="W32" s="752">
        <v>-32.51515104047109</v>
      </c>
      <c r="X32" s="752">
        <v>1.8214874019716256</v>
      </c>
      <c r="Y32" s="750">
        <v>0</v>
      </c>
      <c r="Z32" s="750">
        <v>-1</v>
      </c>
      <c r="AA32" s="750">
        <v>0</v>
      </c>
      <c r="AB32" s="757">
        <v>1</v>
      </c>
      <c r="AC32" s="466"/>
    </row>
    <row r="33" spans="1:29" s="3" customFormat="1" ht="27" customHeight="1" thickBot="1">
      <c r="A33" s="907"/>
      <c r="B33" s="43" t="s">
        <v>45</v>
      </c>
      <c r="C33" s="760">
        <v>3.8819607145135784</v>
      </c>
      <c r="D33" s="760">
        <v>21.120864218068654</v>
      </c>
      <c r="E33" s="760">
        <v>4.019622030581203</v>
      </c>
      <c r="F33" s="760">
        <v>-0.3912246820478571</v>
      </c>
      <c r="G33" s="760">
        <v>-1.0221847352808913</v>
      </c>
      <c r="H33" s="760">
        <v>1.33723930888897</v>
      </c>
      <c r="I33" s="760">
        <v>-0.10137082902517236</v>
      </c>
      <c r="J33" s="760">
        <v>-0.6644299333256402</v>
      </c>
      <c r="K33" s="760">
        <v>-0.14670209330395698</v>
      </c>
      <c r="L33" s="760">
        <v>0.5086934641883439</v>
      </c>
      <c r="M33" s="760">
        <v>17.13676681824207</v>
      </c>
      <c r="N33" s="760">
        <v>244.52671219761282</v>
      </c>
      <c r="O33" s="760">
        <v>-37.527742119622474</v>
      </c>
      <c r="P33" s="760">
        <v>-54.83343892760679</v>
      </c>
      <c r="Q33" s="760">
        <v>0</v>
      </c>
      <c r="R33" s="760">
        <v>90142.63357571926</v>
      </c>
      <c r="S33" s="760">
        <v>381.0173794244419</v>
      </c>
      <c r="T33" s="760">
        <v>-50.05790948654997</v>
      </c>
      <c r="U33" s="760" t="s">
        <v>128</v>
      </c>
      <c r="V33" s="760"/>
      <c r="W33" s="760"/>
      <c r="X33" s="760"/>
      <c r="Y33" s="760"/>
      <c r="Z33" s="760"/>
      <c r="AA33" s="760"/>
      <c r="AB33" s="761"/>
      <c r="AC33" s="466"/>
    </row>
    <row r="34" spans="1:29" s="3" customFormat="1" ht="27" customHeight="1">
      <c r="A34" s="902" t="s">
        <v>312</v>
      </c>
      <c r="B34" s="42">
        <v>26</v>
      </c>
      <c r="C34" s="762">
        <v>711100</v>
      </c>
      <c r="D34" s="762">
        <v>781014</v>
      </c>
      <c r="E34" s="762">
        <v>695819</v>
      </c>
      <c r="F34" s="762">
        <v>658735</v>
      </c>
      <c r="G34" s="762">
        <v>658735</v>
      </c>
      <c r="H34" s="762">
        <v>9169</v>
      </c>
      <c r="I34" s="762">
        <v>738168</v>
      </c>
      <c r="J34" s="762">
        <v>703548</v>
      </c>
      <c r="K34" s="762">
        <v>251821</v>
      </c>
      <c r="L34" s="762">
        <v>34445</v>
      </c>
      <c r="M34" s="762">
        <v>70798</v>
      </c>
      <c r="N34" s="762">
        <v>0</v>
      </c>
      <c r="O34" s="762">
        <v>42349</v>
      </c>
      <c r="P34" s="762">
        <v>15281</v>
      </c>
      <c r="Q34" s="762">
        <v>0</v>
      </c>
      <c r="R34" s="762">
        <v>42846</v>
      </c>
      <c r="S34" s="762">
        <v>-69914</v>
      </c>
      <c r="T34" s="762">
        <v>267321</v>
      </c>
      <c r="U34" s="762">
        <v>0</v>
      </c>
      <c r="V34" s="763">
        <v>0.9426295910957939</v>
      </c>
      <c r="W34" s="763">
        <v>0.40580961995339554</v>
      </c>
      <c r="X34" s="763">
        <v>0</v>
      </c>
      <c r="Y34" s="762">
        <v>2</v>
      </c>
      <c r="Z34" s="762">
        <v>2</v>
      </c>
      <c r="AA34" s="762">
        <v>1</v>
      </c>
      <c r="AB34" s="764">
        <v>0</v>
      </c>
      <c r="AC34" s="466"/>
    </row>
    <row r="35" spans="1:29" s="3" customFormat="1" ht="27" customHeight="1">
      <c r="A35" s="903"/>
      <c r="B35" s="39">
        <v>25</v>
      </c>
      <c r="C35" s="750">
        <v>676626</v>
      </c>
      <c r="D35" s="750">
        <v>709513</v>
      </c>
      <c r="E35" s="750">
        <v>676626</v>
      </c>
      <c r="F35" s="750">
        <v>665770</v>
      </c>
      <c r="G35" s="750">
        <v>665770</v>
      </c>
      <c r="H35" s="750">
        <v>9646</v>
      </c>
      <c r="I35" s="750">
        <v>708996</v>
      </c>
      <c r="J35" s="750">
        <v>672601</v>
      </c>
      <c r="K35" s="750">
        <v>234476</v>
      </c>
      <c r="L35" s="750">
        <v>36230</v>
      </c>
      <c r="M35" s="750">
        <v>66924</v>
      </c>
      <c r="N35" s="750">
        <v>0</v>
      </c>
      <c r="O35" s="750">
        <v>32370</v>
      </c>
      <c r="P35" s="750">
        <v>0</v>
      </c>
      <c r="Q35" s="750">
        <v>0</v>
      </c>
      <c r="R35" s="750">
        <v>517</v>
      </c>
      <c r="S35" s="750">
        <v>-32887</v>
      </c>
      <c r="T35" s="750">
        <v>241349</v>
      </c>
      <c r="U35" s="750">
        <v>0</v>
      </c>
      <c r="V35" s="752">
        <v>0.9543438891051571</v>
      </c>
      <c r="W35" s="752">
        <v>0.36251107739910177</v>
      </c>
      <c r="X35" s="752">
        <v>0</v>
      </c>
      <c r="Y35" s="750">
        <v>2</v>
      </c>
      <c r="Z35" s="750">
        <v>2</v>
      </c>
      <c r="AA35" s="750">
        <v>1</v>
      </c>
      <c r="AB35" s="757">
        <v>0</v>
      </c>
      <c r="AC35" s="466"/>
    </row>
    <row r="36" spans="1:29" s="3" customFormat="1" ht="27" customHeight="1">
      <c r="A36" s="903"/>
      <c r="B36" s="40" t="s">
        <v>221</v>
      </c>
      <c r="C36" s="750">
        <v>34474</v>
      </c>
      <c r="D36" s="750">
        <v>71501</v>
      </c>
      <c r="E36" s="750">
        <v>19193</v>
      </c>
      <c r="F36" s="750">
        <v>-7035</v>
      </c>
      <c r="G36" s="750">
        <v>-7035</v>
      </c>
      <c r="H36" s="750">
        <v>-477</v>
      </c>
      <c r="I36" s="750">
        <v>29172</v>
      </c>
      <c r="J36" s="750">
        <v>30947</v>
      </c>
      <c r="K36" s="750">
        <v>17345</v>
      </c>
      <c r="L36" s="750">
        <v>-1785</v>
      </c>
      <c r="M36" s="750">
        <v>3874</v>
      </c>
      <c r="N36" s="750">
        <v>0</v>
      </c>
      <c r="O36" s="750">
        <v>9979</v>
      </c>
      <c r="P36" s="750">
        <v>15281</v>
      </c>
      <c r="Q36" s="750">
        <v>0</v>
      </c>
      <c r="R36" s="750">
        <v>42329</v>
      </c>
      <c r="S36" s="750">
        <v>-37027</v>
      </c>
      <c r="T36" s="750">
        <v>25972</v>
      </c>
      <c r="U36" s="750">
        <v>0</v>
      </c>
      <c r="V36" s="752">
        <v>-1.1714298009363189</v>
      </c>
      <c r="W36" s="752">
        <v>4.329854255429377</v>
      </c>
      <c r="X36" s="750">
        <v>0</v>
      </c>
      <c r="Y36" s="750">
        <v>0</v>
      </c>
      <c r="Z36" s="750">
        <v>0</v>
      </c>
      <c r="AA36" s="750">
        <v>0</v>
      </c>
      <c r="AB36" s="757">
        <v>0</v>
      </c>
      <c r="AC36" s="466"/>
    </row>
    <row r="37" spans="1:29" s="3" customFormat="1" ht="27" customHeight="1" thickBot="1">
      <c r="A37" s="912"/>
      <c r="B37" s="41" t="s">
        <v>45</v>
      </c>
      <c r="C37" s="758">
        <v>5.094986004084975</v>
      </c>
      <c r="D37" s="758">
        <v>10.077475676978434</v>
      </c>
      <c r="E37" s="758">
        <v>2.836574414817048</v>
      </c>
      <c r="F37" s="758">
        <v>-1.0566712227946589</v>
      </c>
      <c r="G37" s="758">
        <v>-1.0566712227946589</v>
      </c>
      <c r="H37" s="758">
        <v>-4.945054945054945</v>
      </c>
      <c r="I37" s="758">
        <v>4.114550716788247</v>
      </c>
      <c r="J37" s="758">
        <v>4.601093367390177</v>
      </c>
      <c r="K37" s="758">
        <v>7.397345570548798</v>
      </c>
      <c r="L37" s="758">
        <v>-4.926856196522219</v>
      </c>
      <c r="M37" s="758">
        <v>5.788655788655789</v>
      </c>
      <c r="N37" s="758">
        <v>0</v>
      </c>
      <c r="O37" s="758">
        <v>30.827927092987334</v>
      </c>
      <c r="P37" s="758" t="s">
        <v>128</v>
      </c>
      <c r="Q37" s="758">
        <v>0</v>
      </c>
      <c r="R37" s="758">
        <v>8187.427466150871</v>
      </c>
      <c r="S37" s="758">
        <v>112.5885608295071</v>
      </c>
      <c r="T37" s="758">
        <v>10.76117986815773</v>
      </c>
      <c r="U37" s="758">
        <v>0</v>
      </c>
      <c r="V37" s="758"/>
      <c r="W37" s="758"/>
      <c r="X37" s="758"/>
      <c r="Y37" s="758"/>
      <c r="Z37" s="758"/>
      <c r="AA37" s="758"/>
      <c r="AB37" s="759"/>
      <c r="AC37" s="466"/>
    </row>
    <row r="38" spans="1:29" s="3" customFormat="1" ht="27" customHeight="1" thickTop="1">
      <c r="A38" s="905" t="s">
        <v>351</v>
      </c>
      <c r="B38" s="44">
        <v>26</v>
      </c>
      <c r="C38" s="751">
        <f>SUM(C10,C14,C18,C22,C26,C30,C34)</f>
        <v>65846762</v>
      </c>
      <c r="D38" s="751">
        <f aca="true" t="shared" si="0" ref="D38:U38">SUM(D10,D14,D18,D22,D26,D30,D34)</f>
        <v>67946359</v>
      </c>
      <c r="E38" s="751">
        <f t="shared" si="0"/>
        <v>61785425</v>
      </c>
      <c r="F38" s="751">
        <f t="shared" si="0"/>
        <v>51067700</v>
      </c>
      <c r="G38" s="751">
        <f t="shared" si="0"/>
        <v>47546428</v>
      </c>
      <c r="H38" s="751">
        <f t="shared" si="0"/>
        <v>4956919</v>
      </c>
      <c r="I38" s="751">
        <f t="shared" si="0"/>
        <v>57688851</v>
      </c>
      <c r="J38" s="751">
        <f t="shared" si="0"/>
        <v>52424619</v>
      </c>
      <c r="K38" s="751">
        <f t="shared" si="0"/>
        <v>18192292</v>
      </c>
      <c r="L38" s="751">
        <f t="shared" si="0"/>
        <v>2955470</v>
      </c>
      <c r="M38" s="751">
        <f t="shared" si="0"/>
        <v>12854057</v>
      </c>
      <c r="N38" s="751">
        <f t="shared" si="0"/>
        <v>5206658</v>
      </c>
      <c r="O38" s="751">
        <f t="shared" si="0"/>
        <v>1110084</v>
      </c>
      <c r="P38" s="751">
        <f t="shared" si="0"/>
        <v>4061337</v>
      </c>
      <c r="Q38" s="751">
        <f t="shared" si="0"/>
        <v>85649</v>
      </c>
      <c r="R38" s="751">
        <f t="shared" si="0"/>
        <v>10257508</v>
      </c>
      <c r="S38" s="751">
        <f t="shared" si="0"/>
        <v>-2099597</v>
      </c>
      <c r="T38" s="751">
        <f t="shared" si="0"/>
        <v>7634193</v>
      </c>
      <c r="U38" s="751">
        <f t="shared" si="0"/>
        <v>395081</v>
      </c>
      <c r="V38" s="766">
        <v>1.071011537393941</v>
      </c>
      <c r="W38" s="766">
        <v>0.1494916160312683</v>
      </c>
      <c r="X38" s="766">
        <v>0.007736416560761499</v>
      </c>
      <c r="Y38" s="751">
        <v>35</v>
      </c>
      <c r="Z38" s="751">
        <v>9</v>
      </c>
      <c r="AA38" s="751">
        <v>11</v>
      </c>
      <c r="AB38" s="767">
        <v>1</v>
      </c>
      <c r="AC38" s="466"/>
    </row>
    <row r="39" spans="1:29" s="3" customFormat="1" ht="27" customHeight="1">
      <c r="A39" s="903"/>
      <c r="B39" s="39">
        <v>25</v>
      </c>
      <c r="C39" s="750">
        <f>SUM(C11,C15,C19,C23,C27,C31,C35)</f>
        <v>59721079</v>
      </c>
      <c r="D39" s="750">
        <f aca="true" t="shared" si="1" ref="D39:U39">SUM(D11,D15,D19,D23,D27,D31,D35)</f>
        <v>57977565</v>
      </c>
      <c r="E39" s="750">
        <f t="shared" si="1"/>
        <v>59498270</v>
      </c>
      <c r="F39" s="750">
        <f t="shared" si="1"/>
        <v>52677836</v>
      </c>
      <c r="G39" s="750">
        <f t="shared" si="1"/>
        <v>49640528</v>
      </c>
      <c r="H39" s="750">
        <f t="shared" si="1"/>
        <v>4908094</v>
      </c>
      <c r="I39" s="750">
        <f t="shared" si="1"/>
        <v>57626976</v>
      </c>
      <c r="J39" s="750">
        <f t="shared" si="1"/>
        <v>52350674</v>
      </c>
      <c r="K39" s="750">
        <f t="shared" si="1"/>
        <v>18644755</v>
      </c>
      <c r="L39" s="750">
        <f t="shared" si="1"/>
        <v>3164536</v>
      </c>
      <c r="M39" s="750">
        <f t="shared" si="1"/>
        <v>11478877</v>
      </c>
      <c r="N39" s="750">
        <f t="shared" si="1"/>
        <v>3552276</v>
      </c>
      <c r="O39" s="750">
        <f t="shared" si="1"/>
        <v>1680982</v>
      </c>
      <c r="P39" s="750">
        <f t="shared" si="1"/>
        <v>222809</v>
      </c>
      <c r="Q39" s="750">
        <f t="shared" si="1"/>
        <v>0</v>
      </c>
      <c r="R39" s="750">
        <f t="shared" si="1"/>
        <v>350589</v>
      </c>
      <c r="S39" s="750">
        <f t="shared" si="1"/>
        <v>1743514</v>
      </c>
      <c r="T39" s="750">
        <f t="shared" si="1"/>
        <v>16365490</v>
      </c>
      <c r="U39" s="750">
        <f t="shared" si="1"/>
        <v>1462531</v>
      </c>
      <c r="V39" s="752">
        <v>1.0324725350849575</v>
      </c>
      <c r="W39" s="752">
        <v>0.3106712659950572</v>
      </c>
      <c r="X39" s="752">
        <v>0.027763687938889517</v>
      </c>
      <c r="Y39" s="750">
        <v>35</v>
      </c>
      <c r="Z39" s="750">
        <v>12</v>
      </c>
      <c r="AA39" s="750">
        <v>13</v>
      </c>
      <c r="AB39" s="757">
        <v>1</v>
      </c>
      <c r="AC39" s="466"/>
    </row>
    <row r="40" spans="1:29" s="3" customFormat="1" ht="27" customHeight="1">
      <c r="A40" s="903"/>
      <c r="B40" s="40" t="s">
        <v>221</v>
      </c>
      <c r="C40" s="750">
        <v>6125683</v>
      </c>
      <c r="D40" s="750">
        <v>9968794</v>
      </c>
      <c r="E40" s="750">
        <v>2287155</v>
      </c>
      <c r="F40" s="750">
        <v>-1610136</v>
      </c>
      <c r="G40" s="750">
        <v>-2094100</v>
      </c>
      <c r="H40" s="750">
        <v>48825</v>
      </c>
      <c r="I40" s="750">
        <v>61875</v>
      </c>
      <c r="J40" s="750">
        <v>73945</v>
      </c>
      <c r="K40" s="750">
        <v>-452463</v>
      </c>
      <c r="L40" s="750">
        <v>-209066</v>
      </c>
      <c r="M40" s="750">
        <v>1375180</v>
      </c>
      <c r="N40" s="750">
        <v>1654382</v>
      </c>
      <c r="O40" s="750">
        <v>-570898</v>
      </c>
      <c r="P40" s="750">
        <v>3838528</v>
      </c>
      <c r="Q40" s="750">
        <v>85649</v>
      </c>
      <c r="R40" s="750">
        <v>9906919</v>
      </c>
      <c r="S40" s="750">
        <v>-3843111</v>
      </c>
      <c r="T40" s="750">
        <v>-8731297</v>
      </c>
      <c r="U40" s="750">
        <v>-1067450</v>
      </c>
      <c r="V40" s="752">
        <v>3.853900230898355</v>
      </c>
      <c r="W40" s="752">
        <v>-16.117964996378888</v>
      </c>
      <c r="X40" s="752">
        <v>-2.0027271378128018</v>
      </c>
      <c r="Y40" s="750">
        <v>0</v>
      </c>
      <c r="Z40" s="750">
        <v>-3</v>
      </c>
      <c r="AA40" s="750">
        <v>-2</v>
      </c>
      <c r="AB40" s="757">
        <v>0</v>
      </c>
      <c r="AC40" s="466"/>
    </row>
    <row r="41" spans="1:29" s="3" customFormat="1" ht="27" customHeight="1" thickBot="1">
      <c r="A41" s="904"/>
      <c r="B41" s="45" t="s">
        <v>45</v>
      </c>
      <c r="C41" s="758">
        <v>10.257153927175361</v>
      </c>
      <c r="D41" s="758">
        <v>17.194226766853696</v>
      </c>
      <c r="E41" s="758">
        <v>3.844069751944048</v>
      </c>
      <c r="F41" s="758">
        <v>-3.056572027749963</v>
      </c>
      <c r="G41" s="758">
        <v>-4.21852886012816</v>
      </c>
      <c r="H41" s="758">
        <v>0.9947853484468716</v>
      </c>
      <c r="I41" s="758">
        <v>0.10737158930567518</v>
      </c>
      <c r="J41" s="758">
        <v>0.14124937531845339</v>
      </c>
      <c r="K41" s="758">
        <v>-2.4267575519227793</v>
      </c>
      <c r="L41" s="758">
        <v>-6.606529361650491</v>
      </c>
      <c r="M41" s="758">
        <v>11.980091780755208</v>
      </c>
      <c r="N41" s="758">
        <v>46.5724510145045</v>
      </c>
      <c r="O41" s="758">
        <v>-33.962172111301605</v>
      </c>
      <c r="P41" s="758">
        <v>1722.788576763057</v>
      </c>
      <c r="Q41" s="758" t="s">
        <v>128</v>
      </c>
      <c r="R41" s="758">
        <v>2825.7928799819733</v>
      </c>
      <c r="S41" s="758">
        <v>-220.4232945648845</v>
      </c>
      <c r="T41" s="758">
        <v>-53.351882528418024</v>
      </c>
      <c r="U41" s="758">
        <v>-72.9864871240336</v>
      </c>
      <c r="V41" s="765"/>
      <c r="W41" s="765"/>
      <c r="X41" s="765"/>
      <c r="Y41" s="765"/>
      <c r="Z41" s="765"/>
      <c r="AA41" s="765"/>
      <c r="AB41" s="768"/>
      <c r="AC41" s="466"/>
    </row>
    <row r="42" spans="1:29" s="4" customFormat="1" ht="27" customHeight="1" thickTop="1">
      <c r="A42" s="906" t="s">
        <v>17</v>
      </c>
      <c r="B42" s="44">
        <v>26</v>
      </c>
      <c r="C42" s="751">
        <v>28339982</v>
      </c>
      <c r="D42" s="751">
        <v>26559956</v>
      </c>
      <c r="E42" s="751">
        <v>28199928</v>
      </c>
      <c r="F42" s="751">
        <v>14109836</v>
      </c>
      <c r="G42" s="751">
        <v>11488924</v>
      </c>
      <c r="H42" s="751">
        <v>9085360</v>
      </c>
      <c r="I42" s="751">
        <v>26103837</v>
      </c>
      <c r="J42" s="751">
        <v>22202952</v>
      </c>
      <c r="K42" s="751">
        <v>1613169</v>
      </c>
      <c r="L42" s="751">
        <v>3676065</v>
      </c>
      <c r="M42" s="751">
        <v>15265259</v>
      </c>
      <c r="N42" s="751">
        <v>2096091</v>
      </c>
      <c r="O42" s="751">
        <v>0</v>
      </c>
      <c r="P42" s="751">
        <v>140054</v>
      </c>
      <c r="Q42" s="751">
        <v>20682</v>
      </c>
      <c r="R42" s="751">
        <v>456119</v>
      </c>
      <c r="S42" s="751">
        <v>1780026</v>
      </c>
      <c r="T42" s="751">
        <v>0</v>
      </c>
      <c r="U42" s="751">
        <v>0</v>
      </c>
      <c r="V42" s="766">
        <v>1.0802981952423316</v>
      </c>
      <c r="W42" s="766">
        <v>0</v>
      </c>
      <c r="X42" s="763">
        <v>0</v>
      </c>
      <c r="Y42" s="751">
        <v>7</v>
      </c>
      <c r="Z42" s="751">
        <v>0</v>
      </c>
      <c r="AA42" s="751">
        <v>0</v>
      </c>
      <c r="AB42" s="767">
        <v>0</v>
      </c>
      <c r="AC42" s="467"/>
    </row>
    <row r="43" spans="1:28" ht="27" customHeight="1">
      <c r="A43" s="903"/>
      <c r="B43" s="39">
        <v>25</v>
      </c>
      <c r="C43" s="750">
        <v>19843499</v>
      </c>
      <c r="D43" s="750">
        <v>19679642</v>
      </c>
      <c r="E43" s="750">
        <v>19816198</v>
      </c>
      <c r="F43" s="750">
        <v>13200237</v>
      </c>
      <c r="G43" s="750">
        <v>10879344</v>
      </c>
      <c r="H43" s="750">
        <v>8692589</v>
      </c>
      <c r="I43" s="750">
        <v>19594205</v>
      </c>
      <c r="J43" s="750">
        <v>15652093</v>
      </c>
      <c r="K43" s="750">
        <v>1467899</v>
      </c>
      <c r="L43" s="750">
        <v>3776810</v>
      </c>
      <c r="M43" s="750">
        <v>9487224</v>
      </c>
      <c r="N43" s="750">
        <v>903143</v>
      </c>
      <c r="O43" s="750">
        <v>681150</v>
      </c>
      <c r="P43" s="750">
        <v>27301</v>
      </c>
      <c r="Q43" s="750">
        <v>0</v>
      </c>
      <c r="R43" s="750">
        <v>85437</v>
      </c>
      <c r="S43" s="750">
        <v>163857</v>
      </c>
      <c r="T43" s="750">
        <v>6116142</v>
      </c>
      <c r="U43" s="750">
        <v>0</v>
      </c>
      <c r="V43" s="752">
        <v>1.0113295231932093</v>
      </c>
      <c r="W43" s="752">
        <v>0.46333577192591313</v>
      </c>
      <c r="X43" s="752">
        <v>0</v>
      </c>
      <c r="Y43" s="750">
        <v>6</v>
      </c>
      <c r="Z43" s="750">
        <v>1</v>
      </c>
      <c r="AA43" s="750">
        <v>1</v>
      </c>
      <c r="AB43" s="757">
        <v>0</v>
      </c>
    </row>
    <row r="44" spans="1:28" ht="27" customHeight="1">
      <c r="A44" s="903"/>
      <c r="B44" s="40" t="s">
        <v>221</v>
      </c>
      <c r="C44" s="750">
        <v>8496483</v>
      </c>
      <c r="D44" s="750">
        <v>6880314</v>
      </c>
      <c r="E44" s="750">
        <v>8383730</v>
      </c>
      <c r="F44" s="750">
        <v>909599</v>
      </c>
      <c r="G44" s="750">
        <v>609580</v>
      </c>
      <c r="H44" s="750">
        <v>392771</v>
      </c>
      <c r="I44" s="750">
        <v>6509632</v>
      </c>
      <c r="J44" s="750">
        <v>6550859</v>
      </c>
      <c r="K44" s="750">
        <v>145270</v>
      </c>
      <c r="L44" s="750">
        <v>-100745</v>
      </c>
      <c r="M44" s="750">
        <v>5778035</v>
      </c>
      <c r="N44" s="750">
        <v>1192948</v>
      </c>
      <c r="O44" s="750">
        <v>-681150</v>
      </c>
      <c r="P44" s="750">
        <v>112753</v>
      </c>
      <c r="Q44" s="750">
        <v>20682</v>
      </c>
      <c r="R44" s="750">
        <v>370682</v>
      </c>
      <c r="S44" s="750">
        <v>1616169</v>
      </c>
      <c r="T44" s="750">
        <v>-6116142</v>
      </c>
      <c r="U44" s="750">
        <v>0</v>
      </c>
      <c r="V44" s="752">
        <v>6.896867204912227</v>
      </c>
      <c r="W44" s="752">
        <v>-46.333577192591314</v>
      </c>
      <c r="X44" s="750">
        <v>0</v>
      </c>
      <c r="Y44" s="750">
        <v>1</v>
      </c>
      <c r="Z44" s="750">
        <v>-1</v>
      </c>
      <c r="AA44" s="750">
        <v>-1</v>
      </c>
      <c r="AB44" s="757">
        <v>0</v>
      </c>
    </row>
    <row r="45" spans="1:29" ht="27" customHeight="1" thickBot="1">
      <c r="A45" s="907"/>
      <c r="B45" s="43" t="s">
        <v>45</v>
      </c>
      <c r="C45" s="758">
        <v>42.817463795069614</v>
      </c>
      <c r="D45" s="758">
        <v>34.96158111006288</v>
      </c>
      <c r="E45" s="758">
        <v>42.307459786180985</v>
      </c>
      <c r="F45" s="758">
        <v>6.890777794368389</v>
      </c>
      <c r="G45" s="758">
        <v>5.603095186621546</v>
      </c>
      <c r="H45" s="758">
        <v>4.518458194675948</v>
      </c>
      <c r="I45" s="758">
        <v>33.22223075649152</v>
      </c>
      <c r="J45" s="758">
        <v>41.85292663415685</v>
      </c>
      <c r="K45" s="758">
        <v>9.896457453816646</v>
      </c>
      <c r="L45" s="758">
        <v>-2.6674627529581842</v>
      </c>
      <c r="M45" s="758">
        <v>60.903326410338785</v>
      </c>
      <c r="N45" s="758">
        <v>132.08849539884605</v>
      </c>
      <c r="O45" s="758" t="s">
        <v>349</v>
      </c>
      <c r="P45" s="758">
        <v>412.999523826966</v>
      </c>
      <c r="Q45" s="758" t="s">
        <v>128</v>
      </c>
      <c r="R45" s="758">
        <v>433.86588948582</v>
      </c>
      <c r="S45" s="758">
        <v>986.3289331551291</v>
      </c>
      <c r="T45" s="758" t="s">
        <v>349</v>
      </c>
      <c r="U45" s="758">
        <v>0</v>
      </c>
      <c r="V45" s="758"/>
      <c r="W45" s="758"/>
      <c r="X45" s="758"/>
      <c r="Y45" s="758"/>
      <c r="Z45" s="758"/>
      <c r="AA45" s="758"/>
      <c r="AB45" s="759"/>
      <c r="AC45" s="469"/>
    </row>
    <row r="46" spans="1:28" ht="27" customHeight="1">
      <c r="A46" s="908" t="s">
        <v>18</v>
      </c>
      <c r="B46" s="38">
        <v>26</v>
      </c>
      <c r="C46" s="754">
        <v>755393</v>
      </c>
      <c r="D46" s="754">
        <v>813477</v>
      </c>
      <c r="E46" s="754">
        <v>755340</v>
      </c>
      <c r="F46" s="754">
        <v>195792</v>
      </c>
      <c r="G46" s="754">
        <v>172032</v>
      </c>
      <c r="H46" s="754">
        <v>345901</v>
      </c>
      <c r="I46" s="754">
        <v>793495</v>
      </c>
      <c r="J46" s="754">
        <v>686992</v>
      </c>
      <c r="K46" s="754">
        <v>47955</v>
      </c>
      <c r="L46" s="754">
        <v>105431</v>
      </c>
      <c r="M46" s="754">
        <v>444396</v>
      </c>
      <c r="N46" s="754">
        <v>4240</v>
      </c>
      <c r="O46" s="754">
        <v>42395</v>
      </c>
      <c r="P46" s="754">
        <v>53</v>
      </c>
      <c r="Q46" s="754">
        <v>45</v>
      </c>
      <c r="R46" s="754">
        <v>19982</v>
      </c>
      <c r="S46" s="754">
        <v>-58084</v>
      </c>
      <c r="T46" s="754">
        <v>156264</v>
      </c>
      <c r="U46" s="754">
        <v>0</v>
      </c>
      <c r="V46" s="755">
        <v>0.9519152609657275</v>
      </c>
      <c r="W46" s="755">
        <v>0.7981122824221623</v>
      </c>
      <c r="X46" s="755">
        <v>0</v>
      </c>
      <c r="Y46" s="754">
        <v>3</v>
      </c>
      <c r="Z46" s="754">
        <v>2</v>
      </c>
      <c r="AA46" s="754">
        <v>1</v>
      </c>
      <c r="AB46" s="756">
        <v>0</v>
      </c>
    </row>
    <row r="47" spans="1:28" ht="27" customHeight="1">
      <c r="A47" s="903"/>
      <c r="B47" s="39">
        <v>25</v>
      </c>
      <c r="C47" s="750">
        <v>574423</v>
      </c>
      <c r="D47" s="750">
        <v>627570</v>
      </c>
      <c r="E47" s="750">
        <v>574423</v>
      </c>
      <c r="F47" s="750">
        <v>197930</v>
      </c>
      <c r="G47" s="750">
        <v>170202</v>
      </c>
      <c r="H47" s="750">
        <v>373303</v>
      </c>
      <c r="I47" s="750">
        <v>627189</v>
      </c>
      <c r="J47" s="750">
        <v>517431</v>
      </c>
      <c r="K47" s="750">
        <v>41877</v>
      </c>
      <c r="L47" s="750">
        <v>109059</v>
      </c>
      <c r="M47" s="750">
        <v>283870</v>
      </c>
      <c r="N47" s="750">
        <v>278</v>
      </c>
      <c r="O47" s="750">
        <v>53044</v>
      </c>
      <c r="P47" s="750">
        <v>0</v>
      </c>
      <c r="Q47" s="750">
        <v>0</v>
      </c>
      <c r="R47" s="750">
        <v>381</v>
      </c>
      <c r="S47" s="750">
        <v>-53147</v>
      </c>
      <c r="T47" s="750">
        <v>186510</v>
      </c>
      <c r="U47" s="750">
        <v>0</v>
      </c>
      <c r="V47" s="752">
        <v>0.9158690602035431</v>
      </c>
      <c r="W47" s="752">
        <v>0.9423028343353711</v>
      </c>
      <c r="X47" s="752">
        <v>0</v>
      </c>
      <c r="Y47" s="750">
        <v>3</v>
      </c>
      <c r="Z47" s="750">
        <v>2</v>
      </c>
      <c r="AA47" s="750">
        <v>2</v>
      </c>
      <c r="AB47" s="757">
        <v>0</v>
      </c>
    </row>
    <row r="48" spans="1:28" ht="27" customHeight="1">
      <c r="A48" s="903"/>
      <c r="B48" s="40" t="s">
        <v>315</v>
      </c>
      <c r="C48" s="750">
        <v>180970</v>
      </c>
      <c r="D48" s="750">
        <v>185907</v>
      </c>
      <c r="E48" s="750">
        <v>180917</v>
      </c>
      <c r="F48" s="750">
        <v>-2138</v>
      </c>
      <c r="G48" s="750">
        <v>1830</v>
      </c>
      <c r="H48" s="750">
        <v>-27402</v>
      </c>
      <c r="I48" s="750">
        <v>166306</v>
      </c>
      <c r="J48" s="750">
        <v>169561</v>
      </c>
      <c r="K48" s="750">
        <v>6078</v>
      </c>
      <c r="L48" s="750">
        <v>-3628</v>
      </c>
      <c r="M48" s="750">
        <v>160526</v>
      </c>
      <c r="N48" s="750">
        <v>3962</v>
      </c>
      <c r="O48" s="750">
        <v>-10649</v>
      </c>
      <c r="P48" s="750">
        <v>53</v>
      </c>
      <c r="Q48" s="750">
        <v>45</v>
      </c>
      <c r="R48" s="750">
        <v>19601</v>
      </c>
      <c r="S48" s="750">
        <v>-4937</v>
      </c>
      <c r="T48" s="750">
        <v>-30246</v>
      </c>
      <c r="U48" s="750">
        <v>0</v>
      </c>
      <c r="V48" s="752">
        <v>3.6046200762184455</v>
      </c>
      <c r="W48" s="752">
        <v>-14.419055191320885</v>
      </c>
      <c r="X48" s="750">
        <v>0</v>
      </c>
      <c r="Y48" s="750">
        <v>0</v>
      </c>
      <c r="Z48" s="750">
        <v>0</v>
      </c>
      <c r="AA48" s="750">
        <v>-1</v>
      </c>
      <c r="AB48" s="757">
        <v>0</v>
      </c>
    </row>
    <row r="49" spans="1:29" ht="27" customHeight="1" thickBot="1">
      <c r="A49" s="907"/>
      <c r="B49" s="43" t="s">
        <v>45</v>
      </c>
      <c r="C49" s="760">
        <v>31.504657717396412</v>
      </c>
      <c r="D49" s="760">
        <v>29.623308953582868</v>
      </c>
      <c r="E49" s="760">
        <v>31.495431067349323</v>
      </c>
      <c r="F49" s="760">
        <v>-1.0801798615672207</v>
      </c>
      <c r="G49" s="760">
        <v>1.0751930059576267</v>
      </c>
      <c r="H49" s="760">
        <v>-7.340417837520727</v>
      </c>
      <c r="I49" s="760">
        <v>26.516090046222114</v>
      </c>
      <c r="J49" s="760">
        <v>32.76977993201026</v>
      </c>
      <c r="K49" s="760">
        <v>14.513933662869832</v>
      </c>
      <c r="L49" s="760">
        <v>-3.3266397087814856</v>
      </c>
      <c r="M49" s="760">
        <v>56.549124599288405</v>
      </c>
      <c r="N49" s="760">
        <v>1425.179856115108</v>
      </c>
      <c r="O49" s="760">
        <v>-20.07578613980846</v>
      </c>
      <c r="P49" s="760" t="s">
        <v>128</v>
      </c>
      <c r="Q49" s="760" t="s">
        <v>128</v>
      </c>
      <c r="R49" s="760">
        <v>5144.619422572178</v>
      </c>
      <c r="S49" s="760">
        <v>9.289329595273486</v>
      </c>
      <c r="T49" s="760">
        <v>-16.216824835129483</v>
      </c>
      <c r="U49" s="760">
        <v>0</v>
      </c>
      <c r="V49" s="760"/>
      <c r="W49" s="760"/>
      <c r="X49" s="760"/>
      <c r="Y49" s="760"/>
      <c r="Z49" s="760"/>
      <c r="AA49" s="760"/>
      <c r="AB49" s="761"/>
      <c r="AC49" s="469"/>
    </row>
    <row r="50" spans="1:29" s="4" customFormat="1" ht="27" customHeight="1">
      <c r="A50" s="902" t="s">
        <v>21</v>
      </c>
      <c r="B50" s="42">
        <v>26</v>
      </c>
      <c r="C50" s="762">
        <v>288524</v>
      </c>
      <c r="D50" s="762">
        <v>288524</v>
      </c>
      <c r="E50" s="762">
        <v>288452</v>
      </c>
      <c r="F50" s="762">
        <v>74089</v>
      </c>
      <c r="G50" s="762">
        <v>74089</v>
      </c>
      <c r="H50" s="762">
        <v>148342</v>
      </c>
      <c r="I50" s="762">
        <v>285058</v>
      </c>
      <c r="J50" s="762">
        <v>241504</v>
      </c>
      <c r="K50" s="762">
        <v>16656</v>
      </c>
      <c r="L50" s="762">
        <v>43554</v>
      </c>
      <c r="M50" s="762">
        <v>145380</v>
      </c>
      <c r="N50" s="762">
        <v>3394</v>
      </c>
      <c r="O50" s="762">
        <v>0</v>
      </c>
      <c r="P50" s="762">
        <v>72</v>
      </c>
      <c r="Q50" s="762">
        <v>72</v>
      </c>
      <c r="R50" s="762">
        <v>3466</v>
      </c>
      <c r="S50" s="762">
        <v>0</v>
      </c>
      <c r="T50" s="762">
        <v>0</v>
      </c>
      <c r="U50" s="762">
        <v>0</v>
      </c>
      <c r="V50" s="763">
        <v>1.011906348883385</v>
      </c>
      <c r="W50" s="763">
        <v>0</v>
      </c>
      <c r="X50" s="763">
        <v>0</v>
      </c>
      <c r="Y50" s="762">
        <v>1</v>
      </c>
      <c r="Z50" s="762">
        <v>0</v>
      </c>
      <c r="AA50" s="762">
        <v>0</v>
      </c>
      <c r="AB50" s="764">
        <v>0</v>
      </c>
      <c r="AC50" s="467"/>
    </row>
    <row r="51" spans="1:28" ht="27" customHeight="1">
      <c r="A51" s="903"/>
      <c r="B51" s="39">
        <v>25</v>
      </c>
      <c r="C51" s="750">
        <v>409188</v>
      </c>
      <c r="D51" s="750">
        <v>449362</v>
      </c>
      <c r="E51" s="750">
        <v>408923</v>
      </c>
      <c r="F51" s="750">
        <v>92721</v>
      </c>
      <c r="G51" s="750">
        <v>92705</v>
      </c>
      <c r="H51" s="750">
        <v>316134</v>
      </c>
      <c r="I51" s="750">
        <v>448955</v>
      </c>
      <c r="J51" s="750">
        <v>361750</v>
      </c>
      <c r="K51" s="750">
        <v>30651</v>
      </c>
      <c r="L51" s="750">
        <v>85223</v>
      </c>
      <c r="M51" s="750">
        <v>196191</v>
      </c>
      <c r="N51" s="750">
        <v>407</v>
      </c>
      <c r="O51" s="750">
        <v>40439</v>
      </c>
      <c r="P51" s="750">
        <v>265</v>
      </c>
      <c r="Q51" s="750">
        <v>0</v>
      </c>
      <c r="R51" s="750">
        <v>407</v>
      </c>
      <c r="S51" s="750">
        <v>-40174</v>
      </c>
      <c r="T51" s="750">
        <v>161271</v>
      </c>
      <c r="U51" s="750">
        <v>0</v>
      </c>
      <c r="V51" s="752">
        <v>0.9108329342584446</v>
      </c>
      <c r="W51" s="752">
        <v>1.7393147183485942</v>
      </c>
      <c r="X51" s="752">
        <v>0</v>
      </c>
      <c r="Y51" s="750">
        <v>2</v>
      </c>
      <c r="Z51" s="750">
        <v>1</v>
      </c>
      <c r="AA51" s="750">
        <v>1</v>
      </c>
      <c r="AB51" s="757">
        <v>0</v>
      </c>
    </row>
    <row r="52" spans="1:28" ht="27" customHeight="1">
      <c r="A52" s="903"/>
      <c r="B52" s="40" t="s">
        <v>315</v>
      </c>
      <c r="C52" s="750">
        <v>-120664</v>
      </c>
      <c r="D52" s="750">
        <v>-160838</v>
      </c>
      <c r="E52" s="750">
        <v>-120471</v>
      </c>
      <c r="F52" s="750">
        <v>-18632</v>
      </c>
      <c r="G52" s="750">
        <v>-18616</v>
      </c>
      <c r="H52" s="750">
        <v>-167792</v>
      </c>
      <c r="I52" s="750">
        <v>-163897</v>
      </c>
      <c r="J52" s="750">
        <v>-120246</v>
      </c>
      <c r="K52" s="750">
        <v>-13995</v>
      </c>
      <c r="L52" s="750">
        <v>-41669</v>
      </c>
      <c r="M52" s="750">
        <v>-50811</v>
      </c>
      <c r="N52" s="750">
        <v>2987</v>
      </c>
      <c r="O52" s="750">
        <v>-40439</v>
      </c>
      <c r="P52" s="750">
        <v>-193</v>
      </c>
      <c r="Q52" s="750">
        <v>72</v>
      </c>
      <c r="R52" s="750">
        <v>3059</v>
      </c>
      <c r="S52" s="750">
        <v>40174</v>
      </c>
      <c r="T52" s="750">
        <v>-161271</v>
      </c>
      <c r="U52" s="750">
        <v>0</v>
      </c>
      <c r="V52" s="752">
        <v>10.107341462494047</v>
      </c>
      <c r="W52" s="752">
        <v>-173.93147183485942</v>
      </c>
      <c r="X52" s="750">
        <v>0</v>
      </c>
      <c r="Y52" s="750">
        <v>-1</v>
      </c>
      <c r="Z52" s="750">
        <v>-1</v>
      </c>
      <c r="AA52" s="750">
        <v>-1</v>
      </c>
      <c r="AB52" s="757">
        <v>0</v>
      </c>
    </row>
    <row r="53" spans="1:29" ht="27" customHeight="1" thickBot="1">
      <c r="A53" s="907"/>
      <c r="B53" s="43" t="s">
        <v>45</v>
      </c>
      <c r="C53" s="760">
        <v>-29.48864580583986</v>
      </c>
      <c r="D53" s="760">
        <v>-35.79252362238017</v>
      </c>
      <c r="E53" s="760">
        <v>-29.460558589269866</v>
      </c>
      <c r="F53" s="760">
        <v>-20.094692680191113</v>
      </c>
      <c r="G53" s="760">
        <v>-20.080901785232726</v>
      </c>
      <c r="H53" s="760">
        <v>-53.07622716949142</v>
      </c>
      <c r="I53" s="760">
        <v>-36.50633136951365</v>
      </c>
      <c r="J53" s="760">
        <v>-33.240082930200415</v>
      </c>
      <c r="K53" s="760">
        <v>-45.659195458549476</v>
      </c>
      <c r="L53" s="760">
        <v>-48.894077889771545</v>
      </c>
      <c r="M53" s="760">
        <v>-25.8987415324862</v>
      </c>
      <c r="N53" s="760">
        <v>733.9066339066339</v>
      </c>
      <c r="O53" s="760" t="s">
        <v>349</v>
      </c>
      <c r="P53" s="760">
        <v>-72.83018867924528</v>
      </c>
      <c r="Q53" s="760" t="s">
        <v>128</v>
      </c>
      <c r="R53" s="760">
        <v>751.5970515970516</v>
      </c>
      <c r="S53" s="760" t="s">
        <v>349</v>
      </c>
      <c r="T53" s="760" t="s">
        <v>349</v>
      </c>
      <c r="U53" s="760">
        <v>0</v>
      </c>
      <c r="V53" s="760"/>
      <c r="W53" s="760"/>
      <c r="X53" s="760"/>
      <c r="Y53" s="760"/>
      <c r="Z53" s="760"/>
      <c r="AA53" s="760"/>
      <c r="AB53" s="761"/>
      <c r="AC53" s="469"/>
    </row>
    <row r="54" spans="1:28" ht="27" customHeight="1">
      <c r="A54" s="902" t="s">
        <v>89</v>
      </c>
      <c r="B54" s="464">
        <v>26</v>
      </c>
      <c r="C54" s="762">
        <v>18050</v>
      </c>
      <c r="D54" s="762">
        <v>18050</v>
      </c>
      <c r="E54" s="762">
        <v>18050</v>
      </c>
      <c r="F54" s="762">
        <v>4592</v>
      </c>
      <c r="G54" s="762">
        <v>4592</v>
      </c>
      <c r="H54" s="762">
        <v>6959</v>
      </c>
      <c r="I54" s="762">
        <v>18046</v>
      </c>
      <c r="J54" s="762">
        <v>15687</v>
      </c>
      <c r="K54" s="762">
        <v>0</v>
      </c>
      <c r="L54" s="762">
        <v>2359</v>
      </c>
      <c r="M54" s="762">
        <v>11758</v>
      </c>
      <c r="N54" s="762">
        <v>4</v>
      </c>
      <c r="O54" s="755">
        <v>0</v>
      </c>
      <c r="P54" s="755">
        <v>0</v>
      </c>
      <c r="Q54" s="755">
        <v>0</v>
      </c>
      <c r="R54" s="762">
        <v>4</v>
      </c>
      <c r="S54" s="755">
        <v>0</v>
      </c>
      <c r="T54" s="755">
        <v>0</v>
      </c>
      <c r="U54" s="755">
        <v>0</v>
      </c>
      <c r="V54" s="755">
        <v>1.0002216557685915</v>
      </c>
      <c r="W54" s="755">
        <v>0</v>
      </c>
      <c r="X54" s="755">
        <v>0</v>
      </c>
      <c r="Y54" s="762">
        <v>1</v>
      </c>
      <c r="Z54" s="755">
        <v>0</v>
      </c>
      <c r="AA54" s="755">
        <v>0</v>
      </c>
      <c r="AB54" s="769">
        <v>0</v>
      </c>
    </row>
    <row r="55" spans="1:28" ht="27" customHeight="1">
      <c r="A55" s="903"/>
      <c r="B55" s="40">
        <v>25</v>
      </c>
      <c r="C55" s="750">
        <v>11460</v>
      </c>
      <c r="D55" s="750">
        <v>11460</v>
      </c>
      <c r="E55" s="750">
        <v>11460</v>
      </c>
      <c r="F55" s="750">
        <v>4594</v>
      </c>
      <c r="G55" s="750">
        <v>4594</v>
      </c>
      <c r="H55" s="750">
        <v>6866</v>
      </c>
      <c r="I55" s="750">
        <v>11460</v>
      </c>
      <c r="J55" s="750">
        <v>8941</v>
      </c>
      <c r="K55" s="750">
        <v>0</v>
      </c>
      <c r="L55" s="750">
        <v>2519</v>
      </c>
      <c r="M55" s="750">
        <v>5505</v>
      </c>
      <c r="N55" s="752">
        <v>0</v>
      </c>
      <c r="O55" s="752">
        <v>0</v>
      </c>
      <c r="P55" s="752">
        <v>0</v>
      </c>
      <c r="Q55" s="752">
        <v>0</v>
      </c>
      <c r="R55" s="752">
        <v>0</v>
      </c>
      <c r="S55" s="752">
        <v>0</v>
      </c>
      <c r="T55" s="752">
        <v>0</v>
      </c>
      <c r="U55" s="752">
        <v>0</v>
      </c>
      <c r="V55" s="752">
        <v>1</v>
      </c>
      <c r="W55" s="752">
        <v>0</v>
      </c>
      <c r="X55" s="752">
        <v>0</v>
      </c>
      <c r="Y55" s="750">
        <v>1</v>
      </c>
      <c r="Z55" s="752">
        <v>0</v>
      </c>
      <c r="AA55" s="752">
        <v>0</v>
      </c>
      <c r="AB55" s="770">
        <v>0</v>
      </c>
    </row>
    <row r="56" spans="1:28" ht="27" customHeight="1">
      <c r="A56" s="903"/>
      <c r="B56" s="40" t="s">
        <v>315</v>
      </c>
      <c r="C56" s="750">
        <v>6590</v>
      </c>
      <c r="D56" s="750">
        <v>6590</v>
      </c>
      <c r="E56" s="750">
        <v>6590</v>
      </c>
      <c r="F56" s="750">
        <v>-2</v>
      </c>
      <c r="G56" s="750">
        <v>-2</v>
      </c>
      <c r="H56" s="750">
        <v>93</v>
      </c>
      <c r="I56" s="750">
        <v>6586</v>
      </c>
      <c r="J56" s="750">
        <v>6746</v>
      </c>
      <c r="K56" s="750">
        <v>0</v>
      </c>
      <c r="L56" s="750">
        <v>-160</v>
      </c>
      <c r="M56" s="750">
        <v>6253</v>
      </c>
      <c r="N56" s="750">
        <v>4</v>
      </c>
      <c r="O56" s="750">
        <v>0</v>
      </c>
      <c r="P56" s="750">
        <v>0</v>
      </c>
      <c r="Q56" s="750">
        <v>0</v>
      </c>
      <c r="R56" s="750">
        <v>4</v>
      </c>
      <c r="S56" s="750">
        <v>0</v>
      </c>
      <c r="T56" s="750">
        <v>0</v>
      </c>
      <c r="U56" s="750">
        <v>0</v>
      </c>
      <c r="V56" s="752">
        <v>0.022165576859145553</v>
      </c>
      <c r="W56" s="752">
        <v>0</v>
      </c>
      <c r="X56" s="750">
        <v>0</v>
      </c>
      <c r="Y56" s="750">
        <v>0</v>
      </c>
      <c r="Z56" s="750">
        <v>0</v>
      </c>
      <c r="AA56" s="750">
        <v>0</v>
      </c>
      <c r="AB56" s="757">
        <v>0</v>
      </c>
    </row>
    <row r="57" spans="1:29" ht="27" customHeight="1" thickBot="1">
      <c r="A57" s="907"/>
      <c r="B57" s="43" t="s">
        <v>45</v>
      </c>
      <c r="C57" s="760">
        <v>57.5043630017452</v>
      </c>
      <c r="D57" s="760">
        <v>57.5043630017452</v>
      </c>
      <c r="E57" s="760">
        <v>57.5043630017452</v>
      </c>
      <c r="F57" s="760">
        <v>-0.043535045711798</v>
      </c>
      <c r="G57" s="760">
        <v>-0.043535045711798</v>
      </c>
      <c r="H57" s="760">
        <v>1.3545004369356248</v>
      </c>
      <c r="I57" s="760">
        <v>57.4694589877836</v>
      </c>
      <c r="J57" s="760">
        <v>75.45017335868471</v>
      </c>
      <c r="K57" s="760">
        <v>0</v>
      </c>
      <c r="L57" s="760">
        <v>-6.351726875744343</v>
      </c>
      <c r="M57" s="760">
        <v>113.58764759309719</v>
      </c>
      <c r="N57" s="760" t="s">
        <v>128</v>
      </c>
      <c r="O57" s="760">
        <v>0</v>
      </c>
      <c r="P57" s="760">
        <v>0</v>
      </c>
      <c r="Q57" s="760">
        <v>0</v>
      </c>
      <c r="R57" s="760" t="s">
        <v>128</v>
      </c>
      <c r="S57" s="760">
        <v>0</v>
      </c>
      <c r="T57" s="760">
        <v>0</v>
      </c>
      <c r="U57" s="760">
        <v>0</v>
      </c>
      <c r="V57" s="760"/>
      <c r="W57" s="760"/>
      <c r="X57" s="760"/>
      <c r="Y57" s="760"/>
      <c r="Z57" s="760"/>
      <c r="AA57" s="760"/>
      <c r="AB57" s="761"/>
      <c r="AC57" s="469"/>
    </row>
    <row r="58" spans="1:28" ht="27" customHeight="1">
      <c r="A58" s="902" t="s">
        <v>19</v>
      </c>
      <c r="B58" s="42">
        <v>26</v>
      </c>
      <c r="C58" s="762">
        <v>0</v>
      </c>
      <c r="D58" s="762">
        <v>0</v>
      </c>
      <c r="E58" s="762">
        <v>0</v>
      </c>
      <c r="F58" s="762">
        <v>0</v>
      </c>
      <c r="G58" s="762">
        <v>0</v>
      </c>
      <c r="H58" s="762">
        <v>0</v>
      </c>
      <c r="I58" s="762">
        <v>0</v>
      </c>
      <c r="J58" s="762">
        <v>0</v>
      </c>
      <c r="K58" s="762">
        <v>0</v>
      </c>
      <c r="L58" s="762">
        <v>0</v>
      </c>
      <c r="M58" s="762">
        <v>0</v>
      </c>
      <c r="N58" s="762">
        <v>0</v>
      </c>
      <c r="O58" s="762">
        <v>0</v>
      </c>
      <c r="P58" s="762">
        <v>0</v>
      </c>
      <c r="Q58" s="762">
        <v>0</v>
      </c>
      <c r="R58" s="762">
        <v>0</v>
      </c>
      <c r="S58" s="762">
        <v>0</v>
      </c>
      <c r="T58" s="762">
        <v>0</v>
      </c>
      <c r="U58" s="762">
        <v>0</v>
      </c>
      <c r="V58" s="763">
        <v>0</v>
      </c>
      <c r="W58" s="763">
        <v>0</v>
      </c>
      <c r="X58" s="763">
        <v>0</v>
      </c>
      <c r="Y58" s="762">
        <v>0</v>
      </c>
      <c r="Z58" s="762">
        <v>0</v>
      </c>
      <c r="AA58" s="762">
        <v>0</v>
      </c>
      <c r="AB58" s="764">
        <v>0</v>
      </c>
    </row>
    <row r="59" spans="1:28" ht="27" customHeight="1">
      <c r="A59" s="903"/>
      <c r="B59" s="39">
        <v>25</v>
      </c>
      <c r="C59" s="750">
        <v>23869</v>
      </c>
      <c r="D59" s="750">
        <v>35075</v>
      </c>
      <c r="E59" s="750">
        <v>23869</v>
      </c>
      <c r="F59" s="750">
        <v>3328</v>
      </c>
      <c r="G59" s="750">
        <v>3324</v>
      </c>
      <c r="H59" s="750">
        <v>20540</v>
      </c>
      <c r="I59" s="750">
        <v>35075</v>
      </c>
      <c r="J59" s="750">
        <v>34458</v>
      </c>
      <c r="K59" s="750">
        <v>7576</v>
      </c>
      <c r="L59" s="750">
        <v>617</v>
      </c>
      <c r="M59" s="750">
        <v>13764</v>
      </c>
      <c r="N59" s="750">
        <v>0</v>
      </c>
      <c r="O59" s="750">
        <v>11206</v>
      </c>
      <c r="P59" s="750">
        <v>0</v>
      </c>
      <c r="Q59" s="750">
        <v>0</v>
      </c>
      <c r="R59" s="750">
        <v>0</v>
      </c>
      <c r="S59" s="750">
        <v>-11206</v>
      </c>
      <c r="T59" s="750">
        <v>50060</v>
      </c>
      <c r="U59" s="750">
        <v>0</v>
      </c>
      <c r="V59" s="752">
        <v>0.6805131860299358</v>
      </c>
      <c r="W59" s="752">
        <v>15.042067307692308</v>
      </c>
      <c r="X59" s="752">
        <v>0</v>
      </c>
      <c r="Y59" s="750">
        <v>1</v>
      </c>
      <c r="Z59" s="750">
        <v>1</v>
      </c>
      <c r="AA59" s="750">
        <v>1</v>
      </c>
      <c r="AB59" s="757">
        <v>0</v>
      </c>
    </row>
    <row r="60" spans="1:28" ht="27" customHeight="1">
      <c r="A60" s="903"/>
      <c r="B60" s="40" t="s">
        <v>315</v>
      </c>
      <c r="C60" s="750">
        <v>-23869</v>
      </c>
      <c r="D60" s="750">
        <v>-35075</v>
      </c>
      <c r="E60" s="750">
        <v>-23869</v>
      </c>
      <c r="F60" s="750">
        <v>-3328</v>
      </c>
      <c r="G60" s="750">
        <v>-3324</v>
      </c>
      <c r="H60" s="750">
        <v>-20540</v>
      </c>
      <c r="I60" s="750">
        <v>-35075</v>
      </c>
      <c r="J60" s="750">
        <v>-34458</v>
      </c>
      <c r="K60" s="750">
        <v>-7576</v>
      </c>
      <c r="L60" s="750">
        <v>-617</v>
      </c>
      <c r="M60" s="750">
        <v>-13764</v>
      </c>
      <c r="N60" s="750">
        <v>0</v>
      </c>
      <c r="O60" s="750">
        <v>-11206</v>
      </c>
      <c r="P60" s="750">
        <v>0</v>
      </c>
      <c r="Q60" s="750">
        <v>0</v>
      </c>
      <c r="R60" s="750">
        <v>0</v>
      </c>
      <c r="S60" s="750">
        <v>11206</v>
      </c>
      <c r="T60" s="750">
        <v>-50060</v>
      </c>
      <c r="U60" s="750">
        <v>0</v>
      </c>
      <c r="V60" s="752">
        <v>-68.05131860299358</v>
      </c>
      <c r="W60" s="752">
        <v>-1504.206730769231</v>
      </c>
      <c r="X60" s="750">
        <v>0</v>
      </c>
      <c r="Y60" s="750">
        <v>-1</v>
      </c>
      <c r="Z60" s="750">
        <v>-1</v>
      </c>
      <c r="AA60" s="750">
        <v>-1</v>
      </c>
      <c r="AB60" s="757">
        <v>0</v>
      </c>
    </row>
    <row r="61" spans="1:29" ht="27" customHeight="1" thickBot="1">
      <c r="A61" s="904"/>
      <c r="B61" s="45" t="s">
        <v>45</v>
      </c>
      <c r="C61" s="765" t="s">
        <v>140</v>
      </c>
      <c r="D61" s="765" t="s">
        <v>140</v>
      </c>
      <c r="E61" s="765" t="s">
        <v>140</v>
      </c>
      <c r="F61" s="765" t="s">
        <v>140</v>
      </c>
      <c r="G61" s="765" t="s">
        <v>140</v>
      </c>
      <c r="H61" s="765" t="s">
        <v>140</v>
      </c>
      <c r="I61" s="765" t="s">
        <v>140</v>
      </c>
      <c r="J61" s="765" t="s">
        <v>140</v>
      </c>
      <c r="K61" s="765" t="s">
        <v>140</v>
      </c>
      <c r="L61" s="765" t="s">
        <v>140</v>
      </c>
      <c r="M61" s="765" t="s">
        <v>140</v>
      </c>
      <c r="N61" s="765">
        <v>0</v>
      </c>
      <c r="O61" s="765" t="s">
        <v>140</v>
      </c>
      <c r="P61" s="765">
        <v>0</v>
      </c>
      <c r="Q61" s="765">
        <v>0</v>
      </c>
      <c r="R61" s="765">
        <v>0</v>
      </c>
      <c r="S61" s="765" t="s">
        <v>140</v>
      </c>
      <c r="T61" s="765" t="s">
        <v>140</v>
      </c>
      <c r="U61" s="765">
        <v>0</v>
      </c>
      <c r="V61" s="765"/>
      <c r="W61" s="765"/>
      <c r="X61" s="765"/>
      <c r="Y61" s="765"/>
      <c r="Z61" s="765"/>
      <c r="AA61" s="765"/>
      <c r="AB61" s="768"/>
      <c r="AC61" s="469"/>
    </row>
    <row r="62" spans="1:28" ht="27" customHeight="1" thickTop="1">
      <c r="A62" s="902" t="s">
        <v>20</v>
      </c>
      <c r="B62" s="42">
        <v>26</v>
      </c>
      <c r="C62" s="762">
        <f>SUM(C42,C46,C50,C54,C58)</f>
        <v>29401949</v>
      </c>
      <c r="D62" s="762">
        <f aca="true" t="shared" si="2" ref="D62:U62">SUM(D42,D46,D50,D54,D58)</f>
        <v>27680007</v>
      </c>
      <c r="E62" s="762">
        <f t="shared" si="2"/>
        <v>29261770</v>
      </c>
      <c r="F62" s="762">
        <f t="shared" si="2"/>
        <v>14384309</v>
      </c>
      <c r="G62" s="762">
        <f t="shared" si="2"/>
        <v>11739637</v>
      </c>
      <c r="H62" s="762">
        <f t="shared" si="2"/>
        <v>9586562</v>
      </c>
      <c r="I62" s="762">
        <f t="shared" si="2"/>
        <v>27200436</v>
      </c>
      <c r="J62" s="762">
        <f t="shared" si="2"/>
        <v>23147135</v>
      </c>
      <c r="K62" s="762">
        <f t="shared" si="2"/>
        <v>1677780</v>
      </c>
      <c r="L62" s="762">
        <f t="shared" si="2"/>
        <v>3827409</v>
      </c>
      <c r="M62" s="762">
        <f t="shared" si="2"/>
        <v>15866793</v>
      </c>
      <c r="N62" s="762">
        <f t="shared" si="2"/>
        <v>2103729</v>
      </c>
      <c r="O62" s="762">
        <f t="shared" si="2"/>
        <v>42395</v>
      </c>
      <c r="P62" s="762">
        <f t="shared" si="2"/>
        <v>140179</v>
      </c>
      <c r="Q62" s="762">
        <f t="shared" si="2"/>
        <v>20799</v>
      </c>
      <c r="R62" s="762">
        <f t="shared" si="2"/>
        <v>479571</v>
      </c>
      <c r="S62" s="762">
        <f t="shared" si="2"/>
        <v>1721942</v>
      </c>
      <c r="T62" s="762">
        <f t="shared" si="2"/>
        <v>156264</v>
      </c>
      <c r="U62" s="762">
        <f t="shared" si="2"/>
        <v>0</v>
      </c>
      <c r="V62" s="763">
        <v>1.075783123476403</v>
      </c>
      <c r="W62" s="763">
        <v>0.010863504114100997</v>
      </c>
      <c r="X62" s="763">
        <v>0</v>
      </c>
      <c r="Y62" s="762">
        <v>12</v>
      </c>
      <c r="Z62" s="762">
        <v>2</v>
      </c>
      <c r="AA62" s="762">
        <v>1</v>
      </c>
      <c r="AB62" s="764">
        <v>0</v>
      </c>
    </row>
    <row r="63" spans="1:28" ht="27" customHeight="1">
      <c r="A63" s="903"/>
      <c r="B63" s="39">
        <v>25</v>
      </c>
      <c r="C63" s="750">
        <f>SUM(C43,C47,C51,C55,C59)</f>
        <v>20862439</v>
      </c>
      <c r="D63" s="750">
        <f aca="true" t="shared" si="3" ref="D63:U63">SUM(D43,D47,D51,D55,D59)</f>
        <v>20803109</v>
      </c>
      <c r="E63" s="750">
        <f t="shared" si="3"/>
        <v>20834873</v>
      </c>
      <c r="F63" s="750">
        <f t="shared" si="3"/>
        <v>13498810</v>
      </c>
      <c r="G63" s="750">
        <f t="shared" si="3"/>
        <v>11150169</v>
      </c>
      <c r="H63" s="750">
        <f t="shared" si="3"/>
        <v>9409432</v>
      </c>
      <c r="I63" s="750">
        <f t="shared" si="3"/>
        <v>20716884</v>
      </c>
      <c r="J63" s="750">
        <f t="shared" si="3"/>
        <v>16574673</v>
      </c>
      <c r="K63" s="750">
        <f t="shared" si="3"/>
        <v>1548003</v>
      </c>
      <c r="L63" s="750">
        <f t="shared" si="3"/>
        <v>3974228</v>
      </c>
      <c r="M63" s="750">
        <f t="shared" si="3"/>
        <v>9986554</v>
      </c>
      <c r="N63" s="750">
        <f t="shared" si="3"/>
        <v>903828</v>
      </c>
      <c r="O63" s="750">
        <f t="shared" si="3"/>
        <v>785839</v>
      </c>
      <c r="P63" s="750">
        <f t="shared" si="3"/>
        <v>27566</v>
      </c>
      <c r="Q63" s="750">
        <f t="shared" si="3"/>
        <v>0</v>
      </c>
      <c r="R63" s="750">
        <f t="shared" si="3"/>
        <v>86225</v>
      </c>
      <c r="S63" s="750">
        <f t="shared" si="3"/>
        <v>59330</v>
      </c>
      <c r="T63" s="750">
        <f t="shared" si="3"/>
        <v>6513983</v>
      </c>
      <c r="U63" s="750">
        <f t="shared" si="3"/>
        <v>0</v>
      </c>
      <c r="V63" s="752">
        <v>1.005695306301855</v>
      </c>
      <c r="W63" s="752">
        <v>0.48255979601164845</v>
      </c>
      <c r="X63" s="752">
        <v>0</v>
      </c>
      <c r="Y63" s="750">
        <v>13</v>
      </c>
      <c r="Z63" s="750">
        <v>5</v>
      </c>
      <c r="AA63" s="750">
        <v>5</v>
      </c>
      <c r="AB63" s="757">
        <v>0</v>
      </c>
    </row>
    <row r="64" spans="1:28" ht="27" customHeight="1">
      <c r="A64" s="903"/>
      <c r="B64" s="40" t="s">
        <v>221</v>
      </c>
      <c r="C64" s="750">
        <v>8539510</v>
      </c>
      <c r="D64" s="750">
        <v>6876898</v>
      </c>
      <c r="E64" s="750">
        <v>8426897</v>
      </c>
      <c r="F64" s="750">
        <v>885499</v>
      </c>
      <c r="G64" s="750">
        <v>589468</v>
      </c>
      <c r="H64" s="750">
        <v>177130</v>
      </c>
      <c r="I64" s="750">
        <v>6483552</v>
      </c>
      <c r="J64" s="750">
        <v>6572462</v>
      </c>
      <c r="K64" s="750">
        <v>129777</v>
      </c>
      <c r="L64" s="750">
        <v>-146819</v>
      </c>
      <c r="M64" s="750">
        <v>5880239</v>
      </c>
      <c r="N64" s="750">
        <v>1199901</v>
      </c>
      <c r="O64" s="750">
        <v>-743444</v>
      </c>
      <c r="P64" s="750">
        <v>112613</v>
      </c>
      <c r="Q64" s="750">
        <v>20799</v>
      </c>
      <c r="R64" s="750">
        <v>393346</v>
      </c>
      <c r="S64" s="750">
        <v>1662612</v>
      </c>
      <c r="T64" s="750">
        <v>-6357719</v>
      </c>
      <c r="U64" s="750">
        <v>0</v>
      </c>
      <c r="V64" s="752">
        <v>7.008781717454804</v>
      </c>
      <c r="W64" s="752">
        <v>-47.169629189754744</v>
      </c>
      <c r="X64" s="750">
        <v>0</v>
      </c>
      <c r="Y64" s="750">
        <v>-1</v>
      </c>
      <c r="Z64" s="750">
        <v>-3</v>
      </c>
      <c r="AA64" s="750">
        <v>-4</v>
      </c>
      <c r="AB64" s="757">
        <v>0</v>
      </c>
    </row>
    <row r="65" spans="1:29" ht="27" customHeight="1" thickBot="1">
      <c r="A65" s="904"/>
      <c r="B65" s="45" t="s">
        <v>45</v>
      </c>
      <c r="C65" s="765">
        <v>40.932462402885875</v>
      </c>
      <c r="D65" s="765">
        <v>33.05706853720759</v>
      </c>
      <c r="E65" s="765">
        <v>40.44611647020839</v>
      </c>
      <c r="F65" s="765">
        <v>6.55983008872634</v>
      </c>
      <c r="G65" s="765">
        <v>5.286628391013625</v>
      </c>
      <c r="H65" s="765">
        <v>1.8824728208886574</v>
      </c>
      <c r="I65" s="765">
        <v>31.295980611756093</v>
      </c>
      <c r="J65" s="765">
        <v>39.653645052303595</v>
      </c>
      <c r="K65" s="765">
        <v>8.383510884668828</v>
      </c>
      <c r="L65" s="765">
        <v>-3.6942772281811713</v>
      </c>
      <c r="M65" s="765">
        <v>58.88156214846483</v>
      </c>
      <c r="N65" s="765">
        <v>132.75767070725846</v>
      </c>
      <c r="O65" s="765">
        <v>-94.60512904042686</v>
      </c>
      <c r="P65" s="765">
        <v>408.52136690125513</v>
      </c>
      <c r="Q65" s="765">
        <v>0</v>
      </c>
      <c r="R65" s="765">
        <v>456.1855610321833</v>
      </c>
      <c r="S65" s="765">
        <v>2802.3124894657003</v>
      </c>
      <c r="T65" s="765">
        <v>-97.60109905107213</v>
      </c>
      <c r="U65" s="765">
        <v>0</v>
      </c>
      <c r="V65" s="765"/>
      <c r="W65" s="765"/>
      <c r="X65" s="765"/>
      <c r="Y65" s="765"/>
      <c r="Z65" s="765"/>
      <c r="AA65" s="765"/>
      <c r="AB65" s="768"/>
      <c r="AC65" s="469"/>
    </row>
    <row r="66" spans="1:29" ht="34.5" customHeight="1" thickBot="1" thickTop="1">
      <c r="A66" s="47" t="s">
        <v>313</v>
      </c>
      <c r="B66" s="46">
        <v>26</v>
      </c>
      <c r="C66" s="753">
        <v>95248711</v>
      </c>
      <c r="D66" s="753">
        <v>95626366</v>
      </c>
      <c r="E66" s="753">
        <v>91047195</v>
      </c>
      <c r="F66" s="753">
        <v>65452009</v>
      </c>
      <c r="G66" s="753">
        <v>59286065</v>
      </c>
      <c r="H66" s="753">
        <v>14543481</v>
      </c>
      <c r="I66" s="753">
        <v>84889287</v>
      </c>
      <c r="J66" s="753">
        <v>75571754</v>
      </c>
      <c r="K66" s="753">
        <v>19870072</v>
      </c>
      <c r="L66" s="753">
        <v>6782879</v>
      </c>
      <c r="M66" s="753">
        <v>28720850</v>
      </c>
      <c r="N66" s="753">
        <v>7310387</v>
      </c>
      <c r="O66" s="753">
        <v>1152479</v>
      </c>
      <c r="P66" s="753">
        <v>4201516</v>
      </c>
      <c r="Q66" s="753">
        <v>106448</v>
      </c>
      <c r="R66" s="753">
        <v>10737079</v>
      </c>
      <c r="S66" s="753">
        <v>-377655</v>
      </c>
      <c r="T66" s="753">
        <v>7790457</v>
      </c>
      <c r="U66" s="753">
        <v>395081</v>
      </c>
      <c r="V66" s="771">
        <v>1.0725404608475508</v>
      </c>
      <c r="W66" s="771">
        <v>0.1190254832361219</v>
      </c>
      <c r="X66" s="771">
        <v>0.006036193633109107</v>
      </c>
      <c r="Y66" s="753">
        <v>47</v>
      </c>
      <c r="Z66" s="753">
        <v>11</v>
      </c>
      <c r="AA66" s="753">
        <v>12</v>
      </c>
      <c r="AB66" s="772">
        <v>1</v>
      </c>
      <c r="AC66" s="469"/>
    </row>
  </sheetData>
  <sheetProtection/>
  <mergeCells count="16">
    <mergeCell ref="B6:B9"/>
    <mergeCell ref="A50:A53"/>
    <mergeCell ref="A22:A25"/>
    <mergeCell ref="A26:A29"/>
    <mergeCell ref="A30:A33"/>
    <mergeCell ref="A34:A37"/>
    <mergeCell ref="A6:A9"/>
    <mergeCell ref="A10:A13"/>
    <mergeCell ref="A14:A17"/>
    <mergeCell ref="A18:A21"/>
    <mergeCell ref="A58:A61"/>
    <mergeCell ref="A62:A65"/>
    <mergeCell ref="A38:A41"/>
    <mergeCell ref="A42:A45"/>
    <mergeCell ref="A46:A49"/>
    <mergeCell ref="A54:A57"/>
  </mergeCells>
  <printOptions horizontalCentered="1"/>
  <pageMargins left="0" right="0" top="0.7874015748031497" bottom="0.7874015748031497" header="0.5118110236220472" footer="0.5118110236220472"/>
  <pageSetup fitToWidth="2" horizontalDpi="400" verticalDpi="400" orientation="landscape" paperSize="9" scale="30" r:id="rId1"/>
  <colBreaks count="1" manualBreakCount="1">
    <brk id="15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6"/>
  <sheetViews>
    <sheetView showGridLines="0" showZeros="0" view="pageBreakPreview" zoomScale="75" zoomScaleNormal="75" zoomScaleSheetLayoutView="75" zoomScalePageLayoutView="0" workbookViewId="0" topLeftCell="A1">
      <selection activeCell="A1" sqref="A1"/>
    </sheetView>
  </sheetViews>
  <sheetFormatPr defaultColWidth="13.54296875" defaultRowHeight="18"/>
  <cols>
    <col min="1" max="1" width="13.453125" style="157" customWidth="1"/>
    <col min="2" max="11" width="12.36328125" style="157" customWidth="1"/>
    <col min="12" max="16" width="10.72265625" style="157" customWidth="1"/>
    <col min="17" max="16384" width="13.453125" style="157" customWidth="1"/>
  </cols>
  <sheetData>
    <row r="1" spans="1:2" ht="34.5" customHeight="1">
      <c r="A1" s="52"/>
      <c r="B1" s="52" t="s">
        <v>15</v>
      </c>
    </row>
    <row r="2" spans="1:2" ht="34.5" customHeight="1">
      <c r="A2" s="33"/>
      <c r="B2" s="33" t="s">
        <v>0</v>
      </c>
    </row>
    <row r="3" spans="1:11" s="70" customFormat="1" ht="34.5" customHeight="1">
      <c r="A3" s="68"/>
      <c r="B3" s="68" t="s">
        <v>156</v>
      </c>
      <c r="C3" s="69"/>
      <c r="D3" s="69"/>
      <c r="E3" s="69"/>
      <c r="F3" s="69"/>
      <c r="G3" s="69"/>
      <c r="H3" s="69"/>
      <c r="I3" s="69"/>
      <c r="K3"/>
    </row>
    <row r="4" spans="1:11" ht="33.75" customHeight="1" thickBot="1">
      <c r="A4" s="153"/>
      <c r="B4" s="154"/>
      <c r="C4" s="154"/>
      <c r="D4" s="154"/>
      <c r="E4" s="155"/>
      <c r="F4" s="155"/>
      <c r="G4" s="155"/>
      <c r="H4" s="156"/>
      <c r="I4" s="155"/>
      <c r="J4" s="155"/>
      <c r="K4" s="788" t="s">
        <v>133</v>
      </c>
    </row>
    <row r="5" spans="1:11" s="158" customFormat="1" ht="33.75" customHeight="1">
      <c r="A5" s="829" t="s">
        <v>325</v>
      </c>
      <c r="B5" s="931" t="s">
        <v>214</v>
      </c>
      <c r="C5" s="931" t="s">
        <v>215</v>
      </c>
      <c r="D5" s="931" t="s">
        <v>216</v>
      </c>
      <c r="E5" s="931" t="s">
        <v>219</v>
      </c>
      <c r="F5" s="931" t="s">
        <v>220</v>
      </c>
      <c r="G5" s="928" t="s">
        <v>340</v>
      </c>
      <c r="H5" s="929"/>
      <c r="I5" s="929"/>
      <c r="J5" s="929"/>
      <c r="K5" s="930"/>
    </row>
    <row r="6" spans="1:11" s="158" customFormat="1" ht="33.75" customHeight="1">
      <c r="A6" s="830" t="s">
        <v>228</v>
      </c>
      <c r="B6" s="932"/>
      <c r="C6" s="932"/>
      <c r="D6" s="932"/>
      <c r="E6" s="932"/>
      <c r="F6" s="932"/>
      <c r="G6" s="108" t="s">
        <v>214</v>
      </c>
      <c r="H6" s="109" t="s">
        <v>215</v>
      </c>
      <c r="I6" s="109" t="s">
        <v>216</v>
      </c>
      <c r="J6" s="110" t="s">
        <v>219</v>
      </c>
      <c r="K6" s="111" t="s">
        <v>220</v>
      </c>
    </row>
    <row r="7" spans="1:12" s="158" customFormat="1" ht="33.75" customHeight="1">
      <c r="A7" s="159" t="s">
        <v>27</v>
      </c>
      <c r="B7" s="77">
        <v>3075019</v>
      </c>
      <c r="C7" s="77">
        <v>3128564</v>
      </c>
      <c r="D7" s="77">
        <v>754326</v>
      </c>
      <c r="E7" s="77">
        <v>792683</v>
      </c>
      <c r="F7" s="77">
        <v>135394</v>
      </c>
      <c r="G7" s="97">
        <v>4.0798366955143734</v>
      </c>
      <c r="H7" s="97">
        <v>1.7412900538175538</v>
      </c>
      <c r="I7" s="97">
        <v>-75.88906603796502</v>
      </c>
      <c r="J7" s="97">
        <v>5.084936751484107</v>
      </c>
      <c r="K7" s="78">
        <v>-82.91952773050512</v>
      </c>
      <c r="L7" s="160"/>
    </row>
    <row r="8" spans="1:11" s="158" customFormat="1" ht="33.75" customHeight="1">
      <c r="A8" s="159" t="s">
        <v>28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97">
        <v>0</v>
      </c>
      <c r="H8" s="97">
        <v>0</v>
      </c>
      <c r="I8" s="97">
        <v>0</v>
      </c>
      <c r="J8" s="97">
        <v>0</v>
      </c>
      <c r="K8" s="78">
        <v>0</v>
      </c>
    </row>
    <row r="9" spans="1:11" s="158" customFormat="1" ht="33.75" customHeight="1">
      <c r="A9" s="159" t="s">
        <v>29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97">
        <v>0</v>
      </c>
      <c r="H9" s="99">
        <v>0</v>
      </c>
      <c r="I9" s="99">
        <v>0</v>
      </c>
      <c r="J9" s="97">
        <v>0</v>
      </c>
      <c r="K9" s="78">
        <v>0</v>
      </c>
    </row>
    <row r="10" spans="1:11" s="158" customFormat="1" ht="33.75" customHeight="1">
      <c r="A10" s="159" t="s">
        <v>30</v>
      </c>
      <c r="B10" s="77">
        <v>0</v>
      </c>
      <c r="C10" s="77">
        <v>0</v>
      </c>
      <c r="D10" s="77">
        <v>72732</v>
      </c>
      <c r="E10" s="77">
        <v>46389</v>
      </c>
      <c r="F10" s="77">
        <v>139828</v>
      </c>
      <c r="G10" s="97">
        <v>0</v>
      </c>
      <c r="H10" s="97">
        <v>0</v>
      </c>
      <c r="I10" s="99" t="s">
        <v>128</v>
      </c>
      <c r="J10" s="97">
        <v>-36.21927074740142</v>
      </c>
      <c r="K10" s="130">
        <v>201.42490676669036</v>
      </c>
    </row>
    <row r="11" spans="1:11" s="158" customFormat="1" ht="33.75" customHeight="1">
      <c r="A11" s="159" t="s">
        <v>31</v>
      </c>
      <c r="B11" s="77">
        <v>1032185</v>
      </c>
      <c r="C11" s="77">
        <v>1152912</v>
      </c>
      <c r="D11" s="77">
        <v>1068198</v>
      </c>
      <c r="E11" s="77">
        <v>1085323</v>
      </c>
      <c r="F11" s="77">
        <v>0</v>
      </c>
      <c r="G11" s="97">
        <v>13.097449079659146</v>
      </c>
      <c r="H11" s="97">
        <v>11.696256000620044</v>
      </c>
      <c r="I11" s="97">
        <v>-7.34782880219826</v>
      </c>
      <c r="J11" s="97">
        <v>1.6031672030840722</v>
      </c>
      <c r="K11" s="130" t="s">
        <v>140</v>
      </c>
    </row>
    <row r="12" spans="1:11" s="158" customFormat="1" ht="33.75" customHeight="1">
      <c r="A12" s="159" t="s">
        <v>32</v>
      </c>
      <c r="B12" s="77">
        <v>20756748</v>
      </c>
      <c r="C12" s="77">
        <v>21207847</v>
      </c>
      <c r="D12" s="77">
        <v>13192563</v>
      </c>
      <c r="E12" s="77">
        <v>14199746</v>
      </c>
      <c r="F12" s="77">
        <v>7091650</v>
      </c>
      <c r="G12" s="97">
        <v>6.105351619778662</v>
      </c>
      <c r="H12" s="97">
        <v>2.1732643283042217</v>
      </c>
      <c r="I12" s="97">
        <v>-37.79395428493991</v>
      </c>
      <c r="J12" s="97">
        <v>7.634475575367727</v>
      </c>
      <c r="K12" s="78">
        <v>-50.05790948654997</v>
      </c>
    </row>
    <row r="13" spans="1:11" s="158" customFormat="1" ht="33.75" customHeight="1">
      <c r="A13" s="159" t="s">
        <v>33</v>
      </c>
      <c r="B13" s="77">
        <v>218301</v>
      </c>
      <c r="C13" s="77">
        <v>224837</v>
      </c>
      <c r="D13" s="77">
        <v>230391</v>
      </c>
      <c r="E13" s="77">
        <v>241349</v>
      </c>
      <c r="F13" s="77">
        <v>267321</v>
      </c>
      <c r="G13" s="97">
        <v>2.791799295575688</v>
      </c>
      <c r="H13" s="97">
        <v>2.994031177136156</v>
      </c>
      <c r="I13" s="97">
        <v>2.4702339917362357</v>
      </c>
      <c r="J13" s="97">
        <v>4.75626218038031</v>
      </c>
      <c r="K13" s="78">
        <v>10.76117986815773</v>
      </c>
    </row>
    <row r="14" spans="1:11" s="158" customFormat="1" ht="33.75" customHeight="1">
      <c r="A14" s="161" t="s">
        <v>43</v>
      </c>
      <c r="B14" s="86">
        <v>3735486</v>
      </c>
      <c r="C14" s="86">
        <v>4885261</v>
      </c>
      <c r="D14" s="86">
        <v>5701968</v>
      </c>
      <c r="E14" s="86">
        <v>6513983</v>
      </c>
      <c r="F14" s="86">
        <v>156264</v>
      </c>
      <c r="G14" s="50">
        <v>33.73255751094334</v>
      </c>
      <c r="H14" s="124">
        <v>30.779796792171087</v>
      </c>
      <c r="I14" s="124">
        <v>16.717776184322595</v>
      </c>
      <c r="J14" s="124">
        <v>14.240960314052971</v>
      </c>
      <c r="K14" s="87">
        <v>-97.60109905107213</v>
      </c>
    </row>
    <row r="15" spans="1:11" s="158" customFormat="1" ht="33.75" customHeight="1" thickBot="1">
      <c r="A15" s="162" t="s">
        <v>34</v>
      </c>
      <c r="B15" s="89">
        <v>28817739</v>
      </c>
      <c r="C15" s="89">
        <v>30599421</v>
      </c>
      <c r="D15" s="89">
        <v>21020178</v>
      </c>
      <c r="E15" s="89">
        <v>22879473</v>
      </c>
      <c r="F15" s="89">
        <v>7790457</v>
      </c>
      <c r="G15" s="101">
        <v>9.01295812582868</v>
      </c>
      <c r="H15" s="101">
        <v>6.18258774569372</v>
      </c>
      <c r="I15" s="101">
        <v>-31.30530803180884</v>
      </c>
      <c r="J15" s="101">
        <v>8.845286657420314</v>
      </c>
      <c r="K15" s="90">
        <v>-65.9500155445014</v>
      </c>
    </row>
    <row r="16" spans="1:11" ht="13.5" customHeight="1">
      <c r="A16" s="163"/>
      <c r="B16" s="164"/>
      <c r="C16" s="164"/>
      <c r="D16" s="164"/>
      <c r="E16" s="164"/>
      <c r="F16" s="164"/>
      <c r="G16" s="165"/>
      <c r="H16" s="165"/>
      <c r="I16" s="165"/>
      <c r="J16" s="165"/>
      <c r="K16" s="165"/>
    </row>
  </sheetData>
  <sheetProtection/>
  <mergeCells count="6">
    <mergeCell ref="C5:C6"/>
    <mergeCell ref="F5:F6"/>
    <mergeCell ref="G5:K5"/>
    <mergeCell ref="E5:E6"/>
    <mergeCell ref="B5:B6"/>
    <mergeCell ref="D5:D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6"/>
  <sheetViews>
    <sheetView showGridLines="0" showZeros="0" view="pageBreakPreview" zoomScale="75" zoomScaleNormal="80" zoomScaleSheetLayoutView="75" zoomScalePageLayoutView="0" workbookViewId="0" topLeftCell="A1">
      <selection activeCell="A1" sqref="A1"/>
    </sheetView>
  </sheetViews>
  <sheetFormatPr defaultColWidth="13.54296875" defaultRowHeight="18"/>
  <cols>
    <col min="1" max="1" width="13.6328125" style="157" customWidth="1"/>
    <col min="2" max="11" width="12.2734375" style="157" customWidth="1"/>
    <col min="12" max="31" width="5.8125" style="157" customWidth="1"/>
    <col min="32" max="16384" width="13.453125" style="157" customWidth="1"/>
  </cols>
  <sheetData>
    <row r="1" spans="1:2" ht="34.5" customHeight="1">
      <c r="A1" s="52"/>
      <c r="B1" s="52" t="s">
        <v>15</v>
      </c>
    </row>
    <row r="2" spans="1:2" ht="34.5" customHeight="1">
      <c r="A2" s="33"/>
      <c r="B2" s="33" t="s">
        <v>0</v>
      </c>
    </row>
    <row r="3" spans="1:11" s="70" customFormat="1" ht="34.5" customHeight="1">
      <c r="A3" s="68"/>
      <c r="B3" s="68" t="s">
        <v>157</v>
      </c>
      <c r="C3" s="69"/>
      <c r="D3" s="69"/>
      <c r="E3" s="69"/>
      <c r="F3" s="69"/>
      <c r="G3" s="69"/>
      <c r="H3" s="69"/>
      <c r="I3" s="69"/>
      <c r="K3"/>
    </row>
    <row r="4" spans="1:11" ht="33.75" customHeight="1" thickBot="1">
      <c r="A4" s="153"/>
      <c r="B4" s="154"/>
      <c r="C4" s="154"/>
      <c r="D4" s="154"/>
      <c r="E4" s="154"/>
      <c r="F4" s="154"/>
      <c r="G4" s="166"/>
      <c r="H4" s="167"/>
      <c r="I4" s="166"/>
      <c r="J4" s="166"/>
      <c r="K4" s="789" t="s">
        <v>133</v>
      </c>
    </row>
    <row r="5" spans="1:11" s="158" customFormat="1" ht="33.75" customHeight="1">
      <c r="A5" s="829" t="s">
        <v>325</v>
      </c>
      <c r="B5" s="931" t="s">
        <v>214</v>
      </c>
      <c r="C5" s="931" t="s">
        <v>215</v>
      </c>
      <c r="D5" s="931" t="s">
        <v>216</v>
      </c>
      <c r="E5" s="931" t="s">
        <v>219</v>
      </c>
      <c r="F5" s="931" t="s">
        <v>220</v>
      </c>
      <c r="G5" s="928" t="s">
        <v>339</v>
      </c>
      <c r="H5" s="929"/>
      <c r="I5" s="929"/>
      <c r="J5" s="929"/>
      <c r="K5" s="930"/>
    </row>
    <row r="6" spans="1:11" s="158" customFormat="1" ht="33.75" customHeight="1">
      <c r="A6" s="830" t="s">
        <v>228</v>
      </c>
      <c r="B6" s="932"/>
      <c r="C6" s="932"/>
      <c r="D6" s="932"/>
      <c r="E6" s="932"/>
      <c r="F6" s="932"/>
      <c r="G6" s="108" t="s">
        <v>214</v>
      </c>
      <c r="H6" s="109" t="s">
        <v>215</v>
      </c>
      <c r="I6" s="109" t="s">
        <v>216</v>
      </c>
      <c r="J6" s="110" t="s">
        <v>219</v>
      </c>
      <c r="K6" s="111" t="s">
        <v>220</v>
      </c>
    </row>
    <row r="7" spans="1:11" s="158" customFormat="1" ht="33.75" customHeight="1">
      <c r="A7" s="159" t="s">
        <v>27</v>
      </c>
      <c r="B7" s="77">
        <v>0</v>
      </c>
      <c r="C7" s="77">
        <v>0</v>
      </c>
      <c r="D7" s="77">
        <v>0</v>
      </c>
      <c r="E7" s="77">
        <v>0</v>
      </c>
      <c r="F7" s="77">
        <v>0</v>
      </c>
      <c r="G7" s="97">
        <v>0</v>
      </c>
      <c r="H7" s="97">
        <v>0</v>
      </c>
      <c r="I7" s="97">
        <v>0</v>
      </c>
      <c r="J7" s="97">
        <v>0</v>
      </c>
      <c r="K7" s="78">
        <v>0</v>
      </c>
    </row>
    <row r="8" spans="1:11" s="158" customFormat="1" ht="33.75" customHeight="1">
      <c r="A8" s="159" t="s">
        <v>28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97">
        <v>0</v>
      </c>
      <c r="H8" s="97">
        <v>0</v>
      </c>
      <c r="I8" s="97">
        <v>0</v>
      </c>
      <c r="J8" s="97">
        <v>0</v>
      </c>
      <c r="K8" s="78">
        <v>0</v>
      </c>
    </row>
    <row r="9" spans="1:11" s="158" customFormat="1" ht="33.75" customHeight="1">
      <c r="A9" s="159" t="s">
        <v>29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97">
        <v>0</v>
      </c>
      <c r="H9" s="97">
        <v>0</v>
      </c>
      <c r="I9" s="97">
        <v>0</v>
      </c>
      <c r="J9" s="97">
        <v>0</v>
      </c>
      <c r="K9" s="78">
        <v>0</v>
      </c>
    </row>
    <row r="10" spans="1:11" s="158" customFormat="1" ht="33.75" customHeight="1">
      <c r="A10" s="159" t="s">
        <v>30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97">
        <v>0</v>
      </c>
      <c r="H10" s="97">
        <v>0</v>
      </c>
      <c r="I10" s="97">
        <v>0</v>
      </c>
      <c r="J10" s="97">
        <v>0</v>
      </c>
      <c r="K10" s="78">
        <v>0</v>
      </c>
    </row>
    <row r="11" spans="1:11" s="158" customFormat="1" ht="33.75" customHeight="1">
      <c r="A11" s="159" t="s">
        <v>31</v>
      </c>
      <c r="B11" s="77">
        <v>0</v>
      </c>
      <c r="C11" s="77">
        <v>0</v>
      </c>
      <c r="D11" s="77">
        <v>0</v>
      </c>
      <c r="E11" s="77">
        <v>1462531</v>
      </c>
      <c r="F11" s="77">
        <v>0</v>
      </c>
      <c r="G11" s="97">
        <v>0</v>
      </c>
      <c r="H11" s="97">
        <v>0</v>
      </c>
      <c r="I11" s="97">
        <v>0</v>
      </c>
      <c r="J11" s="99" t="s">
        <v>128</v>
      </c>
      <c r="K11" s="130" t="s">
        <v>140</v>
      </c>
    </row>
    <row r="12" spans="1:11" s="158" customFormat="1" ht="33.75" customHeight="1">
      <c r="A12" s="159" t="s">
        <v>32</v>
      </c>
      <c r="B12" s="77">
        <v>0</v>
      </c>
      <c r="C12" s="77">
        <v>0</v>
      </c>
      <c r="D12" s="77">
        <v>0</v>
      </c>
      <c r="E12" s="77">
        <v>0</v>
      </c>
      <c r="F12" s="77">
        <v>395081</v>
      </c>
      <c r="G12" s="99">
        <v>0</v>
      </c>
      <c r="H12" s="99">
        <v>0</v>
      </c>
      <c r="I12" s="97">
        <v>0</v>
      </c>
      <c r="J12" s="97">
        <v>0</v>
      </c>
      <c r="K12" s="130" t="s">
        <v>128</v>
      </c>
    </row>
    <row r="13" spans="1:11" s="158" customFormat="1" ht="33.75" customHeight="1">
      <c r="A13" s="159" t="s">
        <v>33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99">
        <v>0</v>
      </c>
      <c r="H13" s="99">
        <v>0</v>
      </c>
      <c r="I13" s="97">
        <v>0</v>
      </c>
      <c r="J13" s="97">
        <v>0</v>
      </c>
      <c r="K13" s="78">
        <v>0</v>
      </c>
    </row>
    <row r="14" spans="1:11" s="158" customFormat="1" ht="33.75" customHeight="1">
      <c r="A14" s="161" t="s">
        <v>43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50">
        <v>0</v>
      </c>
      <c r="H14" s="124">
        <v>0</v>
      </c>
      <c r="I14" s="124">
        <v>0</v>
      </c>
      <c r="J14" s="124">
        <v>0</v>
      </c>
      <c r="K14" s="87">
        <v>0</v>
      </c>
    </row>
    <row r="15" spans="1:11" s="158" customFormat="1" ht="33.75" customHeight="1" thickBot="1">
      <c r="A15" s="162" t="s">
        <v>34</v>
      </c>
      <c r="B15" s="89">
        <v>0</v>
      </c>
      <c r="C15" s="89">
        <v>0</v>
      </c>
      <c r="D15" s="89">
        <v>0</v>
      </c>
      <c r="E15" s="89">
        <v>1462531</v>
      </c>
      <c r="F15" s="89">
        <v>395081</v>
      </c>
      <c r="G15" s="51">
        <v>0</v>
      </c>
      <c r="H15" s="51">
        <v>0</v>
      </c>
      <c r="I15" s="101">
        <v>0</v>
      </c>
      <c r="J15" s="51" t="s">
        <v>128</v>
      </c>
      <c r="K15" s="90">
        <v>-72.9864871240336</v>
      </c>
    </row>
    <row r="16" spans="1:11" ht="36.75" customHeight="1">
      <c r="A16" s="163"/>
      <c r="B16" s="164"/>
      <c r="C16" s="164"/>
      <c r="D16" s="164"/>
      <c r="E16" s="164"/>
      <c r="F16" s="164"/>
      <c r="G16" s="165"/>
      <c r="H16" s="165"/>
      <c r="I16" s="165"/>
      <c r="J16" s="165"/>
      <c r="K16" s="165"/>
    </row>
  </sheetData>
  <sheetProtection/>
  <mergeCells count="6">
    <mergeCell ref="B5:B6"/>
    <mergeCell ref="D5:D6"/>
    <mergeCell ref="G5:K5"/>
    <mergeCell ref="E5:E6"/>
    <mergeCell ref="C5:C6"/>
    <mergeCell ref="F5:F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1"/>
  <sheetViews>
    <sheetView showGridLines="0" showZeros="0" view="pageBreakPreview" zoomScale="75" zoomScaleNormal="75" zoomScaleSheetLayoutView="75" zoomScalePageLayoutView="0" workbookViewId="0" topLeftCell="A1">
      <selection activeCell="B39" sqref="B39"/>
    </sheetView>
  </sheetViews>
  <sheetFormatPr defaultColWidth="13.54296875" defaultRowHeight="18"/>
  <cols>
    <col min="1" max="1" width="13.453125" style="157" customWidth="1"/>
    <col min="2" max="13" width="12.453125" style="157" customWidth="1"/>
    <col min="14" max="24" width="5.8125" style="157" customWidth="1"/>
    <col min="25" max="16384" width="13.453125" style="157" customWidth="1"/>
  </cols>
  <sheetData>
    <row r="1" spans="1:2" ht="34.5" customHeight="1">
      <c r="A1" s="52"/>
      <c r="B1" s="52" t="s">
        <v>15</v>
      </c>
    </row>
    <row r="2" spans="1:2" ht="34.5" customHeight="1">
      <c r="A2" s="33"/>
      <c r="B2" s="33" t="s">
        <v>0</v>
      </c>
    </row>
    <row r="3" spans="1:12" s="70" customFormat="1" ht="34.5" customHeight="1">
      <c r="A3" s="68"/>
      <c r="B3" s="68" t="s">
        <v>158</v>
      </c>
      <c r="C3" s="69"/>
      <c r="D3" s="69"/>
      <c r="E3" s="69"/>
      <c r="F3" s="69"/>
      <c r="G3" s="69"/>
      <c r="H3" s="69"/>
      <c r="I3" s="69"/>
      <c r="J3" s="69"/>
      <c r="L3"/>
    </row>
    <row r="4" spans="1:13" s="169" customFormat="1" ht="33.75" customHeight="1" thickBot="1">
      <c r="A4" s="168"/>
      <c r="G4" s="170"/>
      <c r="H4" s="170"/>
      <c r="I4" s="170"/>
      <c r="J4" s="171"/>
      <c r="K4" s="170"/>
      <c r="L4" s="172"/>
      <c r="M4" s="790" t="s">
        <v>136</v>
      </c>
    </row>
    <row r="5" spans="1:13" s="544" customFormat="1" ht="33.75" customHeight="1">
      <c r="A5" s="831" t="s">
        <v>326</v>
      </c>
      <c r="B5" s="944" t="s">
        <v>394</v>
      </c>
      <c r="C5" s="945"/>
      <c r="D5" s="946"/>
      <c r="E5" s="944" t="s">
        <v>395</v>
      </c>
      <c r="F5" s="945"/>
      <c r="G5" s="946"/>
      <c r="H5" s="543"/>
      <c r="I5" s="543"/>
      <c r="J5" s="941" t="s">
        <v>396</v>
      </c>
      <c r="K5" s="942"/>
      <c r="L5" s="941" t="s">
        <v>397</v>
      </c>
      <c r="M5" s="943"/>
    </row>
    <row r="6" spans="1:13" s="544" customFormat="1" ht="33.75" customHeight="1">
      <c r="A6" s="545"/>
      <c r="B6" s="833" t="s">
        <v>244</v>
      </c>
      <c r="C6" s="833" t="s">
        <v>246</v>
      </c>
      <c r="D6" s="948" t="s">
        <v>229</v>
      </c>
      <c r="E6" s="833" t="s">
        <v>244</v>
      </c>
      <c r="F6" s="833" t="s">
        <v>246</v>
      </c>
      <c r="G6" s="948" t="s">
        <v>229</v>
      </c>
      <c r="H6" s="834" t="s">
        <v>248</v>
      </c>
      <c r="I6" s="834" t="s">
        <v>249</v>
      </c>
      <c r="J6" s="835" t="s">
        <v>201</v>
      </c>
      <c r="K6" s="835" t="s">
        <v>205</v>
      </c>
      <c r="L6" s="835" t="s">
        <v>201</v>
      </c>
      <c r="M6" s="836" t="s">
        <v>205</v>
      </c>
    </row>
    <row r="7" spans="1:13" s="544" customFormat="1" ht="33.75" customHeight="1">
      <c r="A7" s="545"/>
      <c r="B7" s="833" t="s">
        <v>245</v>
      </c>
      <c r="C7" s="833" t="s">
        <v>245</v>
      </c>
      <c r="D7" s="949"/>
      <c r="E7" s="833" t="s">
        <v>247</v>
      </c>
      <c r="F7" s="833" t="s">
        <v>245</v>
      </c>
      <c r="G7" s="949"/>
      <c r="H7" s="548"/>
      <c r="I7" s="548"/>
      <c r="J7" s="834" t="s">
        <v>244</v>
      </c>
      <c r="K7" s="834" t="s">
        <v>250</v>
      </c>
      <c r="L7" s="834" t="s">
        <v>244</v>
      </c>
      <c r="M7" s="837" t="s">
        <v>246</v>
      </c>
    </row>
    <row r="8" spans="1:13" s="544" customFormat="1" ht="33.75" customHeight="1">
      <c r="A8" s="832" t="s">
        <v>228</v>
      </c>
      <c r="B8" s="896" t="s">
        <v>201</v>
      </c>
      <c r="C8" s="896" t="s">
        <v>205</v>
      </c>
      <c r="D8" s="896" t="s">
        <v>191</v>
      </c>
      <c r="E8" s="896" t="s">
        <v>193</v>
      </c>
      <c r="F8" s="896" t="s">
        <v>196</v>
      </c>
      <c r="G8" s="896" t="s">
        <v>197</v>
      </c>
      <c r="H8" s="835" t="s">
        <v>390</v>
      </c>
      <c r="I8" s="835" t="s">
        <v>391</v>
      </c>
      <c r="J8" s="835" t="s">
        <v>245</v>
      </c>
      <c r="K8" s="835" t="s">
        <v>245</v>
      </c>
      <c r="L8" s="835" t="s">
        <v>245</v>
      </c>
      <c r="M8" s="836" t="s">
        <v>245</v>
      </c>
    </row>
    <row r="9" spans="1:13" s="544" customFormat="1" ht="7.5" customHeight="1">
      <c r="A9" s="550"/>
      <c r="B9" s="551"/>
      <c r="C9" s="551"/>
      <c r="D9" s="551"/>
      <c r="E9" s="551"/>
      <c r="F9" s="551"/>
      <c r="G9" s="551"/>
      <c r="H9" s="552"/>
      <c r="I9" s="552"/>
      <c r="J9" s="547"/>
      <c r="K9" s="547"/>
      <c r="L9" s="547"/>
      <c r="M9" s="549"/>
    </row>
    <row r="10" spans="1:13" s="544" customFormat="1" ht="30" customHeight="1">
      <c r="A10" s="947" t="s">
        <v>27</v>
      </c>
      <c r="B10" s="553">
        <v>85649</v>
      </c>
      <c r="C10" s="554"/>
      <c r="D10" s="555">
        <v>85649</v>
      </c>
      <c r="E10" s="554"/>
      <c r="F10" s="554"/>
      <c r="G10" s="555">
        <v>0</v>
      </c>
      <c r="H10" s="555">
        <v>85649</v>
      </c>
      <c r="I10" s="556" t="s">
        <v>160</v>
      </c>
      <c r="J10" s="547"/>
      <c r="K10" s="547"/>
      <c r="L10" s="547"/>
      <c r="M10" s="549"/>
    </row>
    <row r="11" spans="1:13" s="544" customFormat="1" ht="30" customHeight="1">
      <c r="A11" s="952"/>
      <c r="B11" s="96">
        <v>1157386</v>
      </c>
      <c r="C11" s="96">
        <v>1089773</v>
      </c>
      <c r="D11" s="96">
        <v>2247159</v>
      </c>
      <c r="E11" s="96">
        <v>1112087</v>
      </c>
      <c r="F11" s="96">
        <v>1366399</v>
      </c>
      <c r="G11" s="96">
        <v>2478486</v>
      </c>
      <c r="H11" s="96">
        <v>-231327</v>
      </c>
      <c r="I11" s="191">
        <v>-9.33339950276096</v>
      </c>
      <c r="J11" s="191">
        <v>3.5145213372954927</v>
      </c>
      <c r="K11" s="191">
        <v>16.83161481243513</v>
      </c>
      <c r="L11" s="191">
        <v>3.749402275041578</v>
      </c>
      <c r="M11" s="557">
        <v>21.57079857320682</v>
      </c>
    </row>
    <row r="12" spans="1:13" s="544" customFormat="1" ht="7.5" customHeight="1">
      <c r="A12" s="558"/>
      <c r="B12" s="96"/>
      <c r="C12" s="96"/>
      <c r="D12" s="96"/>
      <c r="E12" s="96"/>
      <c r="F12" s="96"/>
      <c r="G12" s="96"/>
      <c r="H12" s="96"/>
      <c r="I12" s="191"/>
      <c r="J12" s="191"/>
      <c r="K12" s="191"/>
      <c r="L12" s="191"/>
      <c r="M12" s="557"/>
    </row>
    <row r="13" spans="1:13" s="544" customFormat="1" ht="30" customHeight="1">
      <c r="A13" s="947" t="s">
        <v>28</v>
      </c>
      <c r="B13" s="96"/>
      <c r="C13" s="96"/>
      <c r="D13" s="96"/>
      <c r="E13" s="96"/>
      <c r="F13" s="96"/>
      <c r="G13" s="96"/>
      <c r="H13" s="96"/>
      <c r="I13" s="191"/>
      <c r="J13" s="191"/>
      <c r="K13" s="191"/>
      <c r="L13" s="191"/>
      <c r="M13" s="557"/>
    </row>
    <row r="14" spans="1:13" s="544" customFormat="1" ht="30" customHeight="1">
      <c r="A14" s="927"/>
      <c r="B14" s="96">
        <v>26147</v>
      </c>
      <c r="C14" s="96">
        <v>2969</v>
      </c>
      <c r="D14" s="96">
        <v>29116</v>
      </c>
      <c r="E14" s="96">
        <v>20545</v>
      </c>
      <c r="F14" s="96">
        <v>2406</v>
      </c>
      <c r="G14" s="96">
        <v>22951</v>
      </c>
      <c r="H14" s="96">
        <v>6165</v>
      </c>
      <c r="I14" s="191">
        <v>26.86157465905625</v>
      </c>
      <c r="J14" s="191">
        <v>83.6008440977107</v>
      </c>
      <c r="K14" s="191">
        <v>4.648577557187368</v>
      </c>
      <c r="L14" s="191">
        <v>87.91937692571037</v>
      </c>
      <c r="M14" s="557">
        <v>4.626389262777372</v>
      </c>
    </row>
    <row r="15" spans="1:13" s="544" customFormat="1" ht="8.25" customHeight="1">
      <c r="A15" s="892"/>
      <c r="B15" s="96"/>
      <c r="C15" s="96"/>
      <c r="D15" s="96"/>
      <c r="E15" s="96"/>
      <c r="F15" s="96"/>
      <c r="G15" s="96"/>
      <c r="H15" s="96"/>
      <c r="I15" s="191"/>
      <c r="J15" s="191"/>
      <c r="K15" s="191"/>
      <c r="L15" s="191"/>
      <c r="M15" s="557"/>
    </row>
    <row r="16" spans="1:13" s="544" customFormat="1" ht="30" customHeight="1">
      <c r="A16" s="947" t="s">
        <v>29</v>
      </c>
      <c r="B16" s="96"/>
      <c r="C16" s="96"/>
      <c r="D16" s="96"/>
      <c r="E16" s="96"/>
      <c r="F16" s="96"/>
      <c r="G16" s="96"/>
      <c r="H16" s="96"/>
      <c r="I16" s="191"/>
      <c r="J16" s="191"/>
      <c r="K16" s="191"/>
      <c r="L16" s="191"/>
      <c r="M16" s="557"/>
    </row>
    <row r="17" spans="1:13" s="544" customFormat="1" ht="33.75" customHeight="1">
      <c r="A17" s="927"/>
      <c r="B17" s="96">
        <v>1944</v>
      </c>
      <c r="C17" s="96">
        <v>0</v>
      </c>
      <c r="D17" s="96">
        <v>1944</v>
      </c>
      <c r="E17" s="96">
        <v>1116</v>
      </c>
      <c r="F17" s="96">
        <v>0</v>
      </c>
      <c r="G17" s="96">
        <v>1116</v>
      </c>
      <c r="H17" s="96">
        <v>828</v>
      </c>
      <c r="I17" s="191">
        <v>74.19354838709677</v>
      </c>
      <c r="J17" s="191">
        <v>0.17220760583592443</v>
      </c>
      <c r="K17" s="191">
        <v>0</v>
      </c>
      <c r="L17" s="191">
        <v>0.10986511989178875</v>
      </c>
      <c r="M17" s="557">
        <v>0</v>
      </c>
    </row>
    <row r="18" spans="1:13" s="544" customFormat="1" ht="7.5" customHeight="1">
      <c r="A18" s="892"/>
      <c r="B18" s="96"/>
      <c r="C18" s="96"/>
      <c r="D18" s="96"/>
      <c r="E18" s="96"/>
      <c r="F18" s="96"/>
      <c r="G18" s="96"/>
      <c r="H18" s="96"/>
      <c r="I18" s="191"/>
      <c r="J18" s="191"/>
      <c r="K18" s="191"/>
      <c r="L18" s="191"/>
      <c r="M18" s="557"/>
    </row>
    <row r="19" spans="1:13" s="544" customFormat="1" ht="30" customHeight="1">
      <c r="A19" s="947" t="s">
        <v>30</v>
      </c>
      <c r="B19" s="96"/>
      <c r="C19" s="96"/>
      <c r="D19" s="96"/>
      <c r="E19" s="96"/>
      <c r="F19" s="96"/>
      <c r="G19" s="96"/>
      <c r="H19" s="96"/>
      <c r="I19" s="191"/>
      <c r="J19" s="191"/>
      <c r="K19" s="191"/>
      <c r="L19" s="191"/>
      <c r="M19" s="557"/>
    </row>
    <row r="20" spans="1:13" s="544" customFormat="1" ht="30" customHeight="1">
      <c r="A20" s="927"/>
      <c r="B20" s="96">
        <v>343871</v>
      </c>
      <c r="C20" s="96">
        <v>0</v>
      </c>
      <c r="D20" s="96">
        <v>343871</v>
      </c>
      <c r="E20" s="96">
        <v>379645</v>
      </c>
      <c r="F20" s="96">
        <v>420</v>
      </c>
      <c r="G20" s="96">
        <v>380065</v>
      </c>
      <c r="H20" s="96">
        <v>-36194</v>
      </c>
      <c r="I20" s="191">
        <v>-9.523107889439965</v>
      </c>
      <c r="J20" s="191">
        <v>26.929995684885434</v>
      </c>
      <c r="K20" s="191">
        <v>0</v>
      </c>
      <c r="L20" s="191">
        <v>27.819383033946472</v>
      </c>
      <c r="M20" s="557">
        <v>0.9476961956767002</v>
      </c>
    </row>
    <row r="21" spans="1:13" s="544" customFormat="1" ht="7.5" customHeight="1">
      <c r="A21" s="892"/>
      <c r="B21" s="96"/>
      <c r="C21" s="96"/>
      <c r="D21" s="96"/>
      <c r="E21" s="96"/>
      <c r="F21" s="96"/>
      <c r="G21" s="96"/>
      <c r="H21" s="96"/>
      <c r="I21" s="191"/>
      <c r="J21" s="191"/>
      <c r="K21" s="191"/>
      <c r="L21" s="191"/>
      <c r="M21" s="557"/>
    </row>
    <row r="22" spans="1:13" s="544" customFormat="1" ht="30" customHeight="1">
      <c r="A22" s="947" t="s">
        <v>31</v>
      </c>
      <c r="B22" s="96"/>
      <c r="C22" s="96"/>
      <c r="D22" s="96"/>
      <c r="E22" s="96"/>
      <c r="F22" s="96"/>
      <c r="G22" s="96"/>
      <c r="H22" s="96"/>
      <c r="I22" s="191"/>
      <c r="J22" s="191"/>
      <c r="K22" s="191"/>
      <c r="L22" s="191"/>
      <c r="M22" s="557"/>
    </row>
    <row r="23" spans="1:13" s="544" customFormat="1" ht="30" customHeight="1">
      <c r="A23" s="927"/>
      <c r="B23" s="96">
        <v>0</v>
      </c>
      <c r="C23" s="96">
        <v>0</v>
      </c>
      <c r="D23" s="96">
        <v>0</v>
      </c>
      <c r="E23" s="96">
        <v>11762</v>
      </c>
      <c r="F23" s="96">
        <v>22940</v>
      </c>
      <c r="G23" s="96">
        <v>34702</v>
      </c>
      <c r="H23" s="96">
        <v>-34702</v>
      </c>
      <c r="I23" s="893" t="s">
        <v>349</v>
      </c>
      <c r="J23" s="191">
        <v>0</v>
      </c>
      <c r="K23" s="191">
        <v>0</v>
      </c>
      <c r="L23" s="191">
        <v>0.8788111766371614</v>
      </c>
      <c r="M23" s="557">
        <v>73.06896002548177</v>
      </c>
    </row>
    <row r="24" spans="1:13" s="544" customFormat="1" ht="7.5" customHeight="1">
      <c r="A24" s="558"/>
      <c r="B24" s="559"/>
      <c r="C24" s="546"/>
      <c r="D24" s="559">
        <v>0</v>
      </c>
      <c r="E24" s="559"/>
      <c r="F24" s="546"/>
      <c r="G24" s="559">
        <v>0</v>
      </c>
      <c r="H24" s="559">
        <v>0</v>
      </c>
      <c r="I24" s="560"/>
      <c r="J24" s="191"/>
      <c r="K24" s="191"/>
      <c r="L24" s="560"/>
      <c r="M24" s="561"/>
    </row>
    <row r="25" spans="1:13" s="563" customFormat="1" ht="30" customHeight="1">
      <c r="A25" s="947" t="s">
        <v>32</v>
      </c>
      <c r="B25" s="553"/>
      <c r="C25" s="562"/>
      <c r="D25" s="555">
        <v>0</v>
      </c>
      <c r="E25" s="553"/>
      <c r="F25" s="562"/>
      <c r="G25" s="555">
        <v>0</v>
      </c>
      <c r="H25" s="555">
        <v>0</v>
      </c>
      <c r="I25" s="556"/>
      <c r="J25" s="191"/>
      <c r="K25" s="191"/>
      <c r="L25" s="560"/>
      <c r="M25" s="561"/>
    </row>
    <row r="26" spans="1:13" s="563" customFormat="1" ht="30" customHeight="1">
      <c r="A26" s="950"/>
      <c r="B26" s="96">
        <v>3418402</v>
      </c>
      <c r="C26" s="96">
        <v>2070085</v>
      </c>
      <c r="D26" s="96">
        <v>5488487</v>
      </c>
      <c r="E26" s="96">
        <v>3373293</v>
      </c>
      <c r="F26" s="96">
        <v>1267632</v>
      </c>
      <c r="G26" s="96">
        <v>4640925</v>
      </c>
      <c r="H26" s="564">
        <v>847562</v>
      </c>
      <c r="I26" s="191">
        <v>18.26278166529302</v>
      </c>
      <c r="J26" s="191">
        <v>12.833167938332354</v>
      </c>
      <c r="K26" s="191">
        <v>27.731021741701902</v>
      </c>
      <c r="L26" s="191">
        <v>13.15542693588712</v>
      </c>
      <c r="M26" s="557">
        <v>20.473772719079665</v>
      </c>
    </row>
    <row r="27" spans="1:13" s="563" customFormat="1" ht="7.5" customHeight="1">
      <c r="A27" s="565"/>
      <c r="B27" s="96"/>
      <c r="C27" s="96"/>
      <c r="D27" s="96"/>
      <c r="E27" s="96"/>
      <c r="F27" s="96"/>
      <c r="G27" s="96"/>
      <c r="H27" s="96"/>
      <c r="I27" s="191"/>
      <c r="J27" s="191"/>
      <c r="K27" s="191"/>
      <c r="L27" s="191"/>
      <c r="M27" s="557"/>
    </row>
    <row r="28" spans="1:13" s="563" customFormat="1" ht="29.25" customHeight="1">
      <c r="A28" s="947" t="s">
        <v>33</v>
      </c>
      <c r="B28" s="96"/>
      <c r="C28" s="96"/>
      <c r="D28" s="96"/>
      <c r="E28" s="96"/>
      <c r="F28" s="96"/>
      <c r="G28" s="96"/>
      <c r="H28" s="96"/>
      <c r="I28" s="191"/>
      <c r="J28" s="191"/>
      <c r="K28" s="191"/>
      <c r="L28" s="191"/>
      <c r="M28" s="557"/>
    </row>
    <row r="29" spans="1:13" s="544" customFormat="1" ht="29.25" customHeight="1">
      <c r="A29" s="927"/>
      <c r="B29" s="96">
        <v>9169</v>
      </c>
      <c r="C29" s="96">
        <v>77397</v>
      </c>
      <c r="D29" s="96">
        <v>86566</v>
      </c>
      <c r="E29" s="96">
        <v>9646</v>
      </c>
      <c r="F29" s="96">
        <v>76045</v>
      </c>
      <c r="G29" s="96">
        <v>85691</v>
      </c>
      <c r="H29" s="96">
        <v>875</v>
      </c>
      <c r="I29" s="191">
        <v>1.021110735083031</v>
      </c>
      <c r="J29" s="191">
        <v>1.2894107720433132</v>
      </c>
      <c r="K29" s="191">
        <v>99.98062315920012</v>
      </c>
      <c r="L29" s="191">
        <v>1.4256029180078802</v>
      </c>
      <c r="M29" s="557">
        <v>99.97633540617646</v>
      </c>
    </row>
    <row r="30" spans="1:13" s="544" customFormat="1" ht="7.5" customHeight="1">
      <c r="A30" s="558"/>
      <c r="B30" s="96"/>
      <c r="C30" s="96"/>
      <c r="D30" s="96"/>
      <c r="E30" s="96"/>
      <c r="F30" s="96"/>
      <c r="G30" s="96"/>
      <c r="H30" s="96"/>
      <c r="I30" s="191"/>
      <c r="J30" s="191"/>
      <c r="K30" s="191"/>
      <c r="L30" s="191"/>
      <c r="M30" s="557"/>
    </row>
    <row r="31" spans="1:13" s="544" customFormat="1" ht="30" customHeight="1">
      <c r="A31" s="953" t="s">
        <v>43</v>
      </c>
      <c r="B31" s="566">
        <v>20799</v>
      </c>
      <c r="C31" s="566"/>
      <c r="D31" s="555">
        <v>20799</v>
      </c>
      <c r="E31" s="566"/>
      <c r="F31" s="566"/>
      <c r="G31" s="566"/>
      <c r="H31" s="555">
        <v>20799</v>
      </c>
      <c r="I31" s="556" t="s">
        <v>160</v>
      </c>
      <c r="J31" s="191"/>
      <c r="K31" s="191"/>
      <c r="L31" s="191"/>
      <c r="M31" s="557"/>
    </row>
    <row r="32" spans="1:13" s="563" customFormat="1" ht="30" customHeight="1">
      <c r="A32" s="952"/>
      <c r="B32" s="564">
        <v>9586562</v>
      </c>
      <c r="C32" s="564">
        <v>2176704</v>
      </c>
      <c r="D32" s="564">
        <v>11763266</v>
      </c>
      <c r="E32" s="564">
        <v>9409432</v>
      </c>
      <c r="F32" s="564">
        <v>2405833</v>
      </c>
      <c r="G32" s="564">
        <v>11815265</v>
      </c>
      <c r="H32" s="96">
        <v>-51999</v>
      </c>
      <c r="I32" s="191">
        <v>-0.44010015856605844</v>
      </c>
      <c r="J32" s="191">
        <v>32.60519226123411</v>
      </c>
      <c r="K32" s="191">
        <v>12.578539884247828</v>
      </c>
      <c r="L32" s="191">
        <v>45.10226249193587</v>
      </c>
      <c r="M32" s="557">
        <v>14.207073913210365</v>
      </c>
    </row>
    <row r="33" spans="1:13" s="563" customFormat="1" ht="7.5" customHeight="1">
      <c r="A33" s="567"/>
      <c r="B33" s="564"/>
      <c r="C33" s="564"/>
      <c r="D33" s="564"/>
      <c r="E33" s="564"/>
      <c r="F33" s="564"/>
      <c r="G33" s="564"/>
      <c r="H33" s="96"/>
      <c r="I33" s="191"/>
      <c r="J33" s="191"/>
      <c r="K33" s="191"/>
      <c r="L33" s="191"/>
      <c r="M33" s="557"/>
    </row>
    <row r="34" spans="1:13" s="544" customFormat="1" ht="7.5" customHeight="1">
      <c r="A34" s="568"/>
      <c r="B34" s="569"/>
      <c r="C34" s="569"/>
      <c r="D34" s="569"/>
      <c r="E34" s="569"/>
      <c r="F34" s="569"/>
      <c r="G34" s="569">
        <v>0</v>
      </c>
      <c r="H34" s="570">
        <v>0</v>
      </c>
      <c r="I34" s="571"/>
      <c r="J34" s="572"/>
      <c r="K34" s="572"/>
      <c r="L34" s="572"/>
      <c r="M34" s="573"/>
    </row>
    <row r="35" spans="1:13" s="563" customFormat="1" ht="30" customHeight="1">
      <c r="A35" s="951" t="s">
        <v>34</v>
      </c>
      <c r="B35" s="574">
        <v>106448</v>
      </c>
      <c r="C35" s="574">
        <v>0</v>
      </c>
      <c r="D35" s="574">
        <v>106448</v>
      </c>
      <c r="E35" s="574">
        <v>0</v>
      </c>
      <c r="F35" s="574">
        <v>0</v>
      </c>
      <c r="G35" s="575">
        <v>0</v>
      </c>
      <c r="H35" s="555">
        <v>106448</v>
      </c>
      <c r="I35" s="556" t="s">
        <v>160</v>
      </c>
      <c r="J35" s="560"/>
      <c r="K35" s="560"/>
      <c r="L35" s="560"/>
      <c r="M35" s="561"/>
    </row>
    <row r="36" spans="1:13" s="563" customFormat="1" ht="30" customHeight="1">
      <c r="A36" s="951"/>
      <c r="B36" s="564">
        <v>14543481</v>
      </c>
      <c r="C36" s="564">
        <v>5416928</v>
      </c>
      <c r="D36" s="564">
        <v>19960409</v>
      </c>
      <c r="E36" s="564">
        <v>14317526</v>
      </c>
      <c r="F36" s="564">
        <v>5141675</v>
      </c>
      <c r="G36" s="564">
        <v>19459201</v>
      </c>
      <c r="H36" s="564">
        <v>501208</v>
      </c>
      <c r="I36" s="191">
        <v>2.575686432346323</v>
      </c>
      <c r="J36" s="191">
        <v>15.268953088509512</v>
      </c>
      <c r="K36" s="191">
        <v>17.223491170164664</v>
      </c>
      <c r="L36" s="191">
        <v>17.767313161979352</v>
      </c>
      <c r="M36" s="557">
        <v>17.333149630337612</v>
      </c>
    </row>
    <row r="37" spans="1:13" s="563" customFormat="1" ht="7.5" customHeight="1" thickBot="1">
      <c r="A37" s="576"/>
      <c r="B37" s="577"/>
      <c r="C37" s="577"/>
      <c r="D37" s="577"/>
      <c r="E37" s="577"/>
      <c r="F37" s="577"/>
      <c r="G37" s="577"/>
      <c r="H37" s="577"/>
      <c r="I37" s="578"/>
      <c r="J37" s="578"/>
      <c r="K37" s="578"/>
      <c r="L37" s="578"/>
      <c r="M37" s="579"/>
    </row>
    <row r="38" spans="1:13" s="169" customFormat="1" ht="33.75" customHeight="1">
      <c r="A38" s="791"/>
      <c r="B38" s="493" t="s">
        <v>92</v>
      </c>
      <c r="C38" s="164"/>
      <c r="D38" s="164"/>
      <c r="E38" s="164"/>
      <c r="F38" s="164"/>
      <c r="G38" s="164"/>
      <c r="H38" s="164"/>
      <c r="I38" s="165"/>
      <c r="J38" s="165"/>
      <c r="K38" s="165"/>
      <c r="L38" s="165"/>
      <c r="M38" s="165"/>
    </row>
    <row r="39" spans="1:2" s="169" customFormat="1" ht="33.75" customHeight="1">
      <c r="A39" s="168"/>
      <c r="B39" s="168" t="s">
        <v>93</v>
      </c>
    </row>
    <row r="40" spans="1:2" s="169" customFormat="1" ht="33.75" customHeight="1">
      <c r="A40" s="168"/>
      <c r="B40" s="168" t="s">
        <v>159</v>
      </c>
    </row>
    <row r="41" spans="1:2" s="169" customFormat="1" ht="33.75" customHeight="1">
      <c r="A41" s="168"/>
      <c r="B41" s="168" t="s">
        <v>46</v>
      </c>
    </row>
  </sheetData>
  <sheetProtection/>
  <mergeCells count="15">
    <mergeCell ref="A19:A20"/>
    <mergeCell ref="A22:A23"/>
    <mergeCell ref="A25:A26"/>
    <mergeCell ref="A35:A36"/>
    <mergeCell ref="A10:A11"/>
    <mergeCell ref="A31:A32"/>
    <mergeCell ref="A28:A29"/>
    <mergeCell ref="J5:K5"/>
    <mergeCell ref="L5:M5"/>
    <mergeCell ref="B5:D5"/>
    <mergeCell ref="E5:G5"/>
    <mergeCell ref="A13:A14"/>
    <mergeCell ref="A16:A17"/>
    <mergeCell ref="D6:D7"/>
    <mergeCell ref="G6:G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5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28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3.54296875" defaultRowHeight="18"/>
  <cols>
    <col min="1" max="1" width="13.453125" style="157" customWidth="1"/>
    <col min="2" max="19" width="6.453125" style="157" customWidth="1"/>
    <col min="20" max="16384" width="13.453125" style="157" customWidth="1"/>
  </cols>
  <sheetData>
    <row r="1" spans="1:2" ht="33.75" customHeight="1">
      <c r="A1" s="52"/>
      <c r="B1" s="52" t="s">
        <v>15</v>
      </c>
    </row>
    <row r="2" spans="1:2" ht="33.75" customHeight="1">
      <c r="A2" s="33"/>
      <c r="B2" s="33" t="s">
        <v>0</v>
      </c>
    </row>
    <row r="3" spans="1:12" s="70" customFormat="1" ht="33.75" customHeight="1">
      <c r="A3" s="68"/>
      <c r="B3" s="68" t="s">
        <v>161</v>
      </c>
      <c r="C3" s="69"/>
      <c r="D3" s="69"/>
      <c r="E3" s="69"/>
      <c r="F3" s="69"/>
      <c r="G3" s="69"/>
      <c r="H3" s="69"/>
      <c r="I3" s="69"/>
      <c r="J3" s="69"/>
      <c r="L3"/>
    </row>
    <row r="4" spans="2:14" ht="33.75" customHeight="1" thickBot="1">
      <c r="B4" s="492"/>
      <c r="C4" s="154"/>
      <c r="D4" s="154"/>
      <c r="J4" s="154"/>
      <c r="K4" s="154"/>
      <c r="L4" s="154"/>
      <c r="M4" s="154"/>
      <c r="N4" s="154"/>
    </row>
    <row r="5" spans="1:19" ht="33.75" customHeight="1">
      <c r="A5" s="829" t="s">
        <v>325</v>
      </c>
      <c r="B5" s="954" t="s">
        <v>251</v>
      </c>
      <c r="C5" s="954" t="s">
        <v>252</v>
      </c>
      <c r="D5" s="954" t="s">
        <v>253</v>
      </c>
      <c r="E5" s="954" t="s">
        <v>254</v>
      </c>
      <c r="F5" s="954" t="s">
        <v>255</v>
      </c>
      <c r="G5" s="954" t="s">
        <v>256</v>
      </c>
      <c r="H5" s="954" t="s">
        <v>257</v>
      </c>
      <c r="I5" s="954" t="s">
        <v>258</v>
      </c>
      <c r="J5" s="954" t="s">
        <v>259</v>
      </c>
      <c r="K5" s="954" t="s">
        <v>47</v>
      </c>
      <c r="L5" s="954" t="s">
        <v>260</v>
      </c>
      <c r="M5" s="954" t="s">
        <v>261</v>
      </c>
      <c r="N5" s="954" t="s">
        <v>262</v>
      </c>
      <c r="O5" s="958" t="s">
        <v>263</v>
      </c>
      <c r="P5" s="958" t="s">
        <v>264</v>
      </c>
      <c r="Q5" s="958" t="s">
        <v>265</v>
      </c>
      <c r="R5" s="958" t="s">
        <v>266</v>
      </c>
      <c r="S5" s="956" t="s">
        <v>267</v>
      </c>
    </row>
    <row r="6" spans="1:19" ht="33.75" customHeight="1">
      <c r="A6" s="830" t="s">
        <v>228</v>
      </c>
      <c r="B6" s="955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32"/>
      <c r="P6" s="932"/>
      <c r="Q6" s="932"/>
      <c r="R6" s="932"/>
      <c r="S6" s="957"/>
    </row>
    <row r="7" spans="1:19" s="158" customFormat="1" ht="33.75" customHeight="1">
      <c r="A7" s="159" t="s">
        <v>27</v>
      </c>
      <c r="B7" s="174">
        <v>91.3</v>
      </c>
      <c r="C7" s="174">
        <v>106</v>
      </c>
      <c r="D7" s="174">
        <v>107.3</v>
      </c>
      <c r="E7" s="174">
        <v>105.1</v>
      </c>
      <c r="F7" s="174">
        <v>102.6</v>
      </c>
      <c r="G7" s="174">
        <v>99.8</v>
      </c>
      <c r="H7" s="174">
        <v>99.5</v>
      </c>
      <c r="I7" s="174">
        <v>100.1</v>
      </c>
      <c r="J7" s="174">
        <v>104.2</v>
      </c>
      <c r="K7" s="174">
        <v>105.9</v>
      </c>
      <c r="L7" s="174">
        <v>107.3</v>
      </c>
      <c r="M7" s="174">
        <v>102.2</v>
      </c>
      <c r="N7" s="174">
        <v>100.5</v>
      </c>
      <c r="O7" s="174">
        <v>97.6</v>
      </c>
      <c r="P7" s="174">
        <v>99.2</v>
      </c>
      <c r="Q7" s="174">
        <v>98.4</v>
      </c>
      <c r="R7" s="536">
        <v>103.9</v>
      </c>
      <c r="S7" s="177">
        <v>102.7</v>
      </c>
    </row>
    <row r="8" spans="1:19" s="158" customFormat="1" ht="33.75" customHeight="1">
      <c r="A8" s="159" t="s">
        <v>28</v>
      </c>
      <c r="B8" s="97">
        <v>120.7</v>
      </c>
      <c r="C8" s="97">
        <v>89</v>
      </c>
      <c r="D8" s="97">
        <v>160</v>
      </c>
      <c r="E8" s="97">
        <v>113.7</v>
      </c>
      <c r="F8" s="97">
        <v>72.6</v>
      </c>
      <c r="G8" s="97">
        <v>91.3</v>
      </c>
      <c r="H8" s="97">
        <v>98.2</v>
      </c>
      <c r="I8" s="97">
        <v>97.6</v>
      </c>
      <c r="J8" s="97">
        <v>96.9</v>
      </c>
      <c r="K8" s="97">
        <v>98.3</v>
      </c>
      <c r="L8" s="97">
        <v>98.9</v>
      </c>
      <c r="M8" s="97">
        <v>97.7</v>
      </c>
      <c r="N8" s="97">
        <v>98</v>
      </c>
      <c r="O8" s="97">
        <v>99.5</v>
      </c>
      <c r="P8" s="97">
        <v>97.3</v>
      </c>
      <c r="Q8" s="97">
        <v>96.7</v>
      </c>
      <c r="R8" s="537">
        <v>97.2</v>
      </c>
      <c r="S8" s="78">
        <v>96.5</v>
      </c>
    </row>
    <row r="9" spans="1:19" s="158" customFormat="1" ht="33.75" customHeight="1">
      <c r="A9" s="159" t="s">
        <v>29</v>
      </c>
      <c r="B9" s="97">
        <v>101.4</v>
      </c>
      <c r="C9" s="97">
        <v>102.9</v>
      </c>
      <c r="D9" s="97">
        <v>106.9</v>
      </c>
      <c r="E9" s="97">
        <v>106.5</v>
      </c>
      <c r="F9" s="97">
        <v>103.9</v>
      </c>
      <c r="G9" s="97">
        <v>106.5</v>
      </c>
      <c r="H9" s="97">
        <v>109.2</v>
      </c>
      <c r="I9" s="97">
        <v>106.6</v>
      </c>
      <c r="J9" s="97">
        <v>107.8</v>
      </c>
      <c r="K9" s="97">
        <v>109.7</v>
      </c>
      <c r="L9" s="97">
        <v>105.5</v>
      </c>
      <c r="M9" s="97">
        <v>107.8</v>
      </c>
      <c r="N9" s="97">
        <v>105.6</v>
      </c>
      <c r="O9" s="97">
        <v>102.7</v>
      </c>
      <c r="P9" s="97">
        <v>103.8</v>
      </c>
      <c r="Q9" s="97">
        <v>104.4</v>
      </c>
      <c r="R9" s="537">
        <v>109.3</v>
      </c>
      <c r="S9" s="78">
        <v>107.6</v>
      </c>
    </row>
    <row r="10" spans="1:19" s="158" customFormat="1" ht="33.75" customHeight="1">
      <c r="A10" s="159" t="s">
        <v>30</v>
      </c>
      <c r="B10" s="97">
        <v>87.7</v>
      </c>
      <c r="C10" s="97">
        <v>83</v>
      </c>
      <c r="D10" s="97">
        <v>86.3</v>
      </c>
      <c r="E10" s="97">
        <v>86.4</v>
      </c>
      <c r="F10" s="97">
        <v>88.4</v>
      </c>
      <c r="G10" s="97">
        <v>86.6</v>
      </c>
      <c r="H10" s="97">
        <v>75.8</v>
      </c>
      <c r="I10" s="97">
        <v>100.3</v>
      </c>
      <c r="J10" s="97">
        <v>105.1</v>
      </c>
      <c r="K10" s="97">
        <v>105.6</v>
      </c>
      <c r="L10" s="97">
        <v>100.1</v>
      </c>
      <c r="M10" s="97">
        <v>95.4</v>
      </c>
      <c r="N10" s="97">
        <v>98.7</v>
      </c>
      <c r="O10" s="97">
        <v>90.6</v>
      </c>
      <c r="P10" s="97">
        <v>92</v>
      </c>
      <c r="Q10" s="97">
        <v>96</v>
      </c>
      <c r="R10" s="537">
        <v>90.9</v>
      </c>
      <c r="S10" s="78">
        <v>93.1</v>
      </c>
    </row>
    <row r="11" spans="1:19" s="158" customFormat="1" ht="33.75" customHeight="1">
      <c r="A11" s="159" t="s">
        <v>31</v>
      </c>
      <c r="B11" s="97">
        <v>108.2</v>
      </c>
      <c r="C11" s="97">
        <v>110</v>
      </c>
      <c r="D11" s="97">
        <v>104.4</v>
      </c>
      <c r="E11" s="97">
        <v>107.3</v>
      </c>
      <c r="F11" s="97">
        <v>103</v>
      </c>
      <c r="G11" s="97">
        <v>106.4</v>
      </c>
      <c r="H11" s="97">
        <v>112.2</v>
      </c>
      <c r="I11" s="97">
        <v>105.7</v>
      </c>
      <c r="J11" s="97">
        <v>110</v>
      </c>
      <c r="K11" s="97">
        <v>108.8</v>
      </c>
      <c r="L11" s="97">
        <v>105.7</v>
      </c>
      <c r="M11" s="97">
        <v>105</v>
      </c>
      <c r="N11" s="97">
        <v>103.6</v>
      </c>
      <c r="O11" s="97">
        <v>104.8</v>
      </c>
      <c r="P11" s="97">
        <v>99.1</v>
      </c>
      <c r="Q11" s="97">
        <v>101.2</v>
      </c>
      <c r="R11" s="537">
        <v>97.2</v>
      </c>
      <c r="S11" s="78">
        <v>101.6</v>
      </c>
    </row>
    <row r="12" spans="1:19" s="158" customFormat="1" ht="33.75" customHeight="1">
      <c r="A12" s="159" t="s">
        <v>32</v>
      </c>
      <c r="B12" s="97">
        <v>101.8</v>
      </c>
      <c r="C12" s="97">
        <v>99</v>
      </c>
      <c r="D12" s="97">
        <v>100.2</v>
      </c>
      <c r="E12" s="97">
        <v>102.1</v>
      </c>
      <c r="F12" s="97">
        <v>101.7</v>
      </c>
      <c r="G12" s="97">
        <v>103.7</v>
      </c>
      <c r="H12" s="97">
        <v>102.6</v>
      </c>
      <c r="I12" s="97">
        <v>103.4</v>
      </c>
      <c r="J12" s="97">
        <v>98.4</v>
      </c>
      <c r="K12" s="97">
        <v>99.2</v>
      </c>
      <c r="L12" s="97">
        <v>99.2</v>
      </c>
      <c r="M12" s="97">
        <v>97.6</v>
      </c>
      <c r="N12" s="97">
        <v>97.7</v>
      </c>
      <c r="O12" s="97">
        <v>96.8</v>
      </c>
      <c r="P12" s="97">
        <v>97.7</v>
      </c>
      <c r="Q12" s="97">
        <v>98.9</v>
      </c>
      <c r="R12" s="537">
        <v>100</v>
      </c>
      <c r="S12" s="78">
        <v>99.1</v>
      </c>
    </row>
    <row r="13" spans="1:19" s="158" customFormat="1" ht="33.75" customHeight="1">
      <c r="A13" s="159" t="s">
        <v>48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537">
        <v>0</v>
      </c>
      <c r="S13" s="78">
        <v>0</v>
      </c>
    </row>
    <row r="14" spans="1:19" s="158" customFormat="1" ht="33.75" customHeight="1">
      <c r="A14" s="159" t="s">
        <v>43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537">
        <v>0</v>
      </c>
      <c r="S14" s="78">
        <v>0</v>
      </c>
    </row>
    <row r="15" spans="1:19" s="158" customFormat="1" ht="33.75" customHeight="1" thickBot="1">
      <c r="A15" s="179" t="s">
        <v>34</v>
      </c>
      <c r="B15" s="180">
        <v>95.4</v>
      </c>
      <c r="C15" s="180">
        <v>100.5</v>
      </c>
      <c r="D15" s="180">
        <v>102.2</v>
      </c>
      <c r="E15" s="180">
        <v>102</v>
      </c>
      <c r="F15" s="180">
        <v>100.7</v>
      </c>
      <c r="G15" s="180">
        <v>100.3</v>
      </c>
      <c r="H15" s="180">
        <v>98.7</v>
      </c>
      <c r="I15" s="180">
        <v>101.8</v>
      </c>
      <c r="J15" s="180">
        <v>102</v>
      </c>
      <c r="K15" s="180">
        <v>103.1</v>
      </c>
      <c r="L15" s="180">
        <v>103</v>
      </c>
      <c r="M15" s="180">
        <v>99.8</v>
      </c>
      <c r="N15" s="180">
        <v>99.3</v>
      </c>
      <c r="O15" s="180">
        <v>97</v>
      </c>
      <c r="P15" s="180">
        <v>98.2</v>
      </c>
      <c r="Q15" s="180">
        <v>98.7</v>
      </c>
      <c r="R15" s="538">
        <v>101.4</v>
      </c>
      <c r="S15" s="183">
        <v>100.6</v>
      </c>
    </row>
    <row r="16" spans="1:19" ht="33" customHeight="1">
      <c r="A16" s="156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</row>
    <row r="17" spans="1:19" ht="33" customHeight="1" thickBot="1">
      <c r="A17" s="156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790" t="s">
        <v>162</v>
      </c>
      <c r="S17" s="165"/>
    </row>
    <row r="18" spans="1:18" ht="33.75" customHeight="1">
      <c r="A18" s="829" t="s">
        <v>218</v>
      </c>
      <c r="B18" s="954" t="s">
        <v>294</v>
      </c>
      <c r="C18" s="954" t="s">
        <v>295</v>
      </c>
      <c r="D18" s="954" t="s">
        <v>296</v>
      </c>
      <c r="E18" s="954" t="s">
        <v>297</v>
      </c>
      <c r="F18" s="954" t="s">
        <v>298</v>
      </c>
      <c r="G18" s="954" t="s">
        <v>299</v>
      </c>
      <c r="H18" s="954" t="s">
        <v>300</v>
      </c>
      <c r="I18" s="954" t="s">
        <v>301</v>
      </c>
      <c r="J18" s="954" t="s">
        <v>302</v>
      </c>
      <c r="K18" s="954" t="s">
        <v>303</v>
      </c>
      <c r="L18" s="954" t="s">
        <v>304</v>
      </c>
      <c r="M18" s="954" t="s">
        <v>305</v>
      </c>
      <c r="N18" s="954" t="s">
        <v>214</v>
      </c>
      <c r="O18" s="954" t="s">
        <v>215</v>
      </c>
      <c r="P18" s="954" t="s">
        <v>216</v>
      </c>
      <c r="Q18" s="958" t="s">
        <v>219</v>
      </c>
      <c r="R18" s="959" t="s">
        <v>220</v>
      </c>
    </row>
    <row r="19" spans="1:18" ht="33.75" customHeight="1">
      <c r="A19" s="830" t="s">
        <v>293</v>
      </c>
      <c r="B19" s="955"/>
      <c r="C19" s="955"/>
      <c r="D19" s="955"/>
      <c r="E19" s="955"/>
      <c r="F19" s="955"/>
      <c r="G19" s="955"/>
      <c r="H19" s="955"/>
      <c r="I19" s="955"/>
      <c r="J19" s="955"/>
      <c r="K19" s="955"/>
      <c r="L19" s="955"/>
      <c r="M19" s="955"/>
      <c r="N19" s="955"/>
      <c r="O19" s="955"/>
      <c r="P19" s="955"/>
      <c r="Q19" s="932"/>
      <c r="R19" s="960"/>
    </row>
    <row r="20" spans="1:18" ht="33.75" customHeight="1">
      <c r="A20" s="159" t="s">
        <v>27</v>
      </c>
      <c r="B20" s="174">
        <v>105.1</v>
      </c>
      <c r="C20" s="174">
        <v>104.9</v>
      </c>
      <c r="D20" s="174">
        <v>104.3</v>
      </c>
      <c r="E20" s="174">
        <v>102.2</v>
      </c>
      <c r="F20" s="175">
        <v>103.4</v>
      </c>
      <c r="G20" s="175">
        <v>104.3</v>
      </c>
      <c r="H20" s="175">
        <v>104.99396133368725</v>
      </c>
      <c r="I20" s="174">
        <v>106.205393446131</v>
      </c>
      <c r="J20" s="176">
        <v>106.5</v>
      </c>
      <c r="K20" s="174">
        <v>105</v>
      </c>
      <c r="L20" s="174">
        <v>105.8</v>
      </c>
      <c r="M20" s="175">
        <v>106.1</v>
      </c>
      <c r="N20" s="174">
        <v>108.2</v>
      </c>
      <c r="O20" s="174">
        <v>110.9</v>
      </c>
      <c r="P20" s="174">
        <v>110.8</v>
      </c>
      <c r="Q20" s="174">
        <v>112.2</v>
      </c>
      <c r="R20" s="533">
        <v>115.1</v>
      </c>
    </row>
    <row r="21" spans="1:18" ht="33.75" customHeight="1">
      <c r="A21" s="159" t="s">
        <v>28</v>
      </c>
      <c r="B21" s="97">
        <v>98.6</v>
      </c>
      <c r="C21" s="97">
        <v>97.8</v>
      </c>
      <c r="D21" s="97">
        <v>98.2</v>
      </c>
      <c r="E21" s="97">
        <v>99.8</v>
      </c>
      <c r="F21" s="113">
        <v>104.9</v>
      </c>
      <c r="G21" s="113">
        <v>105.3</v>
      </c>
      <c r="H21" s="113">
        <v>101.51872836008813</v>
      </c>
      <c r="I21" s="97">
        <v>107.313310951819</v>
      </c>
      <c r="J21" s="178">
        <v>104.7</v>
      </c>
      <c r="K21" s="97">
        <v>105.5</v>
      </c>
      <c r="L21" s="97">
        <v>108.3</v>
      </c>
      <c r="M21" s="113">
        <v>105.2</v>
      </c>
      <c r="N21" s="97">
        <v>106.2</v>
      </c>
      <c r="O21" s="97">
        <v>108.5</v>
      </c>
      <c r="P21" s="97">
        <v>105.6</v>
      </c>
      <c r="Q21" s="97">
        <v>106.9</v>
      </c>
      <c r="R21" s="534">
        <v>147.3</v>
      </c>
    </row>
    <row r="22" spans="1:18" ht="33.75" customHeight="1">
      <c r="A22" s="159" t="s">
        <v>29</v>
      </c>
      <c r="B22" s="97">
        <v>108.4</v>
      </c>
      <c r="C22" s="97">
        <v>110.7</v>
      </c>
      <c r="D22" s="97">
        <v>111.7</v>
      </c>
      <c r="E22" s="97">
        <v>111.2</v>
      </c>
      <c r="F22" s="113">
        <v>107.6</v>
      </c>
      <c r="G22" s="113">
        <v>93</v>
      </c>
      <c r="H22" s="113">
        <v>103.21404537056738</v>
      </c>
      <c r="I22" s="97">
        <v>112.659009413474</v>
      </c>
      <c r="J22" s="178">
        <v>116.5</v>
      </c>
      <c r="K22" s="97">
        <v>108.3</v>
      </c>
      <c r="L22" s="97">
        <v>107.5</v>
      </c>
      <c r="M22" s="113">
        <v>107.8</v>
      </c>
      <c r="N22" s="97">
        <v>111.3</v>
      </c>
      <c r="O22" s="97">
        <v>111.4</v>
      </c>
      <c r="P22" s="97">
        <v>110.1</v>
      </c>
      <c r="Q22" s="97">
        <v>110.8</v>
      </c>
      <c r="R22" s="534">
        <v>125.7</v>
      </c>
    </row>
    <row r="23" spans="1:18" ht="33.75" customHeight="1">
      <c r="A23" s="159" t="s">
        <v>30</v>
      </c>
      <c r="B23" s="97">
        <v>78.7</v>
      </c>
      <c r="C23" s="97">
        <v>98.1</v>
      </c>
      <c r="D23" s="97">
        <v>96.2</v>
      </c>
      <c r="E23" s="97">
        <v>97.7</v>
      </c>
      <c r="F23" s="113">
        <v>95.9</v>
      </c>
      <c r="G23" s="113">
        <v>95.1</v>
      </c>
      <c r="H23" s="113">
        <v>91.45013479151068</v>
      </c>
      <c r="I23" s="97">
        <v>93.8612242153157</v>
      </c>
      <c r="J23" s="178">
        <v>97</v>
      </c>
      <c r="K23" s="97">
        <v>96.8</v>
      </c>
      <c r="L23" s="97">
        <v>95.9</v>
      </c>
      <c r="M23" s="113">
        <v>95.4</v>
      </c>
      <c r="N23" s="97">
        <v>95.7</v>
      </c>
      <c r="O23" s="97">
        <v>96.4</v>
      </c>
      <c r="P23" s="97">
        <v>92</v>
      </c>
      <c r="Q23" s="97">
        <v>91.8</v>
      </c>
      <c r="R23" s="534">
        <v>92.3</v>
      </c>
    </row>
    <row r="24" spans="1:18" ht="33.75" customHeight="1">
      <c r="A24" s="159" t="s">
        <v>31</v>
      </c>
      <c r="B24" s="97">
        <v>103.5</v>
      </c>
      <c r="C24" s="97">
        <v>102.9</v>
      </c>
      <c r="D24" s="97">
        <v>100.5</v>
      </c>
      <c r="E24" s="97">
        <v>104.4</v>
      </c>
      <c r="F24" s="113">
        <v>101.3</v>
      </c>
      <c r="G24" s="113">
        <v>103.4</v>
      </c>
      <c r="H24" s="113">
        <v>99.57442238242915</v>
      </c>
      <c r="I24" s="97">
        <v>84.1505094228698</v>
      </c>
      <c r="J24" s="178">
        <v>99.5</v>
      </c>
      <c r="K24" s="97">
        <v>83.5</v>
      </c>
      <c r="L24" s="97">
        <v>83.9</v>
      </c>
      <c r="M24" s="113">
        <v>85.7</v>
      </c>
      <c r="N24" s="97">
        <v>91.2</v>
      </c>
      <c r="O24" s="97">
        <v>91.2</v>
      </c>
      <c r="P24" s="97">
        <v>106.8</v>
      </c>
      <c r="Q24" s="97">
        <v>99.1</v>
      </c>
      <c r="R24" s="534">
        <v>143.8</v>
      </c>
    </row>
    <row r="25" spans="1:18" ht="33.75" customHeight="1">
      <c r="A25" s="159" t="s">
        <v>32</v>
      </c>
      <c r="B25" s="97">
        <v>97.5</v>
      </c>
      <c r="C25" s="97">
        <v>96.1</v>
      </c>
      <c r="D25" s="97">
        <v>94.5</v>
      </c>
      <c r="E25" s="97">
        <v>97</v>
      </c>
      <c r="F25" s="113">
        <v>96.2</v>
      </c>
      <c r="G25" s="113">
        <v>98.1</v>
      </c>
      <c r="H25" s="113">
        <v>97.11853688233221</v>
      </c>
      <c r="I25" s="97">
        <v>97.4586120185481</v>
      </c>
      <c r="J25" s="178">
        <v>95.8</v>
      </c>
      <c r="K25" s="97">
        <v>95.7</v>
      </c>
      <c r="L25" s="97">
        <v>95</v>
      </c>
      <c r="M25" s="113">
        <v>95.6</v>
      </c>
      <c r="N25" s="97">
        <v>96.2</v>
      </c>
      <c r="O25" s="97">
        <v>97.2</v>
      </c>
      <c r="P25" s="97">
        <v>98.6</v>
      </c>
      <c r="Q25" s="97">
        <v>95.2</v>
      </c>
      <c r="R25" s="534">
        <v>99.2</v>
      </c>
    </row>
    <row r="26" spans="1:18" ht="33.75" customHeight="1">
      <c r="A26" s="159" t="s">
        <v>48</v>
      </c>
      <c r="B26" s="97">
        <v>0</v>
      </c>
      <c r="C26" s="97">
        <v>74</v>
      </c>
      <c r="D26" s="97">
        <v>100.1</v>
      </c>
      <c r="E26" s="97">
        <v>104.5</v>
      </c>
      <c r="F26" s="113">
        <v>100.1</v>
      </c>
      <c r="G26" s="113">
        <v>106.5</v>
      </c>
      <c r="H26" s="113">
        <v>89.84022794839936</v>
      </c>
      <c r="I26" s="97">
        <v>94.8154192177554</v>
      </c>
      <c r="J26" s="178">
        <v>97.1</v>
      </c>
      <c r="K26" s="97">
        <v>97.5</v>
      </c>
      <c r="L26" s="97">
        <v>96</v>
      </c>
      <c r="M26" s="113">
        <v>103.5</v>
      </c>
      <c r="N26" s="97">
        <v>101.2</v>
      </c>
      <c r="O26" s="97">
        <v>99.3</v>
      </c>
      <c r="P26" s="97">
        <v>98.1</v>
      </c>
      <c r="Q26" s="97">
        <v>95.4</v>
      </c>
      <c r="R26" s="534">
        <v>94.3</v>
      </c>
    </row>
    <row r="27" spans="1:18" ht="33.75" customHeight="1">
      <c r="A27" s="159" t="s">
        <v>43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113">
        <v>0</v>
      </c>
      <c r="K27" s="97">
        <v>87.2</v>
      </c>
      <c r="L27" s="97">
        <v>87.9</v>
      </c>
      <c r="M27" s="113">
        <v>94.6</v>
      </c>
      <c r="N27" s="97">
        <v>98.9</v>
      </c>
      <c r="O27" s="97">
        <v>98.2</v>
      </c>
      <c r="P27" s="97">
        <v>100.8</v>
      </c>
      <c r="Q27" s="97">
        <v>100.6</v>
      </c>
      <c r="R27" s="534">
        <v>107.6</v>
      </c>
    </row>
    <row r="28" spans="1:18" ht="33.75" customHeight="1" thickBot="1">
      <c r="A28" s="179" t="s">
        <v>34</v>
      </c>
      <c r="B28" s="180">
        <v>100.2</v>
      </c>
      <c r="C28" s="180">
        <v>100.3</v>
      </c>
      <c r="D28" s="180">
        <v>99</v>
      </c>
      <c r="E28" s="180">
        <v>99.5</v>
      </c>
      <c r="F28" s="181">
        <v>99.4</v>
      </c>
      <c r="G28" s="181">
        <v>100.6</v>
      </c>
      <c r="H28" s="181">
        <v>100.19193641182451</v>
      </c>
      <c r="I28" s="180">
        <v>100.652362454165</v>
      </c>
      <c r="J28" s="182">
        <v>100.4</v>
      </c>
      <c r="K28" s="180">
        <v>98.2</v>
      </c>
      <c r="L28" s="180">
        <v>98.1</v>
      </c>
      <c r="M28" s="181">
        <v>99</v>
      </c>
      <c r="N28" s="180">
        <v>100.6</v>
      </c>
      <c r="O28" s="180">
        <v>101.74</v>
      </c>
      <c r="P28" s="180">
        <v>103.5</v>
      </c>
      <c r="Q28" s="180">
        <v>102.5</v>
      </c>
      <c r="R28" s="535">
        <v>107.3</v>
      </c>
    </row>
  </sheetData>
  <sheetProtection/>
  <mergeCells count="35">
    <mergeCell ref="N18:N19"/>
    <mergeCell ref="O18:O19"/>
    <mergeCell ref="P18:P19"/>
    <mergeCell ref="Q18:Q19"/>
    <mergeCell ref="R18:R19"/>
    <mergeCell ref="H18:H19"/>
    <mergeCell ref="I18:I19"/>
    <mergeCell ref="J18:J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B5:B6"/>
    <mergeCell ref="C5:C6"/>
    <mergeCell ref="D5:D6"/>
    <mergeCell ref="E5:E6"/>
    <mergeCell ref="G5:G6"/>
    <mergeCell ref="P5:P6"/>
    <mergeCell ref="N5:N6"/>
    <mergeCell ref="F5:F6"/>
    <mergeCell ref="H5:H6"/>
    <mergeCell ref="K5:K6"/>
    <mergeCell ref="I5:I6"/>
    <mergeCell ref="S5:S6"/>
    <mergeCell ref="R5:R6"/>
    <mergeCell ref="J5:J6"/>
    <mergeCell ref="M5:M6"/>
    <mergeCell ref="Q5:Q6"/>
    <mergeCell ref="L5:L6"/>
    <mergeCell ref="O5:O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400" verticalDpi="400" orientation="landscape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16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13.54296875" defaultRowHeight="18"/>
  <cols>
    <col min="1" max="1" width="13.453125" style="157" customWidth="1"/>
    <col min="2" max="5" width="12.453125" style="157" customWidth="1"/>
    <col min="6" max="6" width="6.72265625" style="157" customWidth="1"/>
    <col min="7" max="16384" width="13.453125" style="157" customWidth="1"/>
  </cols>
  <sheetData>
    <row r="1" spans="1:2" ht="33.75" customHeight="1">
      <c r="A1" s="52"/>
      <c r="B1" s="52" t="s">
        <v>15</v>
      </c>
    </row>
    <row r="2" spans="1:2" ht="33.75" customHeight="1">
      <c r="A2" s="33"/>
      <c r="B2" s="33" t="s">
        <v>0</v>
      </c>
    </row>
    <row r="3" spans="1:8" s="70" customFormat="1" ht="33.75" customHeight="1">
      <c r="A3" s="68"/>
      <c r="B3" s="68" t="s">
        <v>163</v>
      </c>
      <c r="C3" s="69"/>
      <c r="D3" s="69"/>
      <c r="E3" s="69"/>
      <c r="F3" s="69"/>
      <c r="H3"/>
    </row>
    <row r="4" spans="1:6" s="185" customFormat="1" ht="33.75" customHeight="1" thickBot="1">
      <c r="A4" s="494"/>
      <c r="B4" s="184"/>
      <c r="C4" s="184"/>
      <c r="D4" s="184"/>
      <c r="E4" s="184"/>
      <c r="F4" s="184"/>
    </row>
    <row r="5" spans="1:5" s="173" customFormat="1" ht="33.75" customHeight="1">
      <c r="A5" s="838" t="s">
        <v>326</v>
      </c>
      <c r="B5" s="961" t="s">
        <v>398</v>
      </c>
      <c r="C5" s="962"/>
      <c r="D5" s="963" t="s">
        <v>399</v>
      </c>
      <c r="E5" s="964"/>
    </row>
    <row r="6" spans="1:5" s="173" customFormat="1" ht="33.75" customHeight="1">
      <c r="A6" s="839" t="s">
        <v>268</v>
      </c>
      <c r="B6" s="840" t="s">
        <v>49</v>
      </c>
      <c r="C6" s="841" t="s">
        <v>50</v>
      </c>
      <c r="D6" s="842" t="s">
        <v>49</v>
      </c>
      <c r="E6" s="843" t="s">
        <v>50</v>
      </c>
    </row>
    <row r="7" spans="1:5" s="173" customFormat="1" ht="33.75" customHeight="1">
      <c r="A7" s="491" t="s">
        <v>27</v>
      </c>
      <c r="B7" s="187">
        <v>16</v>
      </c>
      <c r="C7" s="739">
        <v>0</v>
      </c>
      <c r="D7" s="580">
        <v>16</v>
      </c>
      <c r="E7" s="581">
        <v>2</v>
      </c>
    </row>
    <row r="8" spans="1:5" s="173" customFormat="1" ht="33.75" customHeight="1">
      <c r="A8" s="491" t="s">
        <v>28</v>
      </c>
      <c r="B8" s="188">
        <v>1</v>
      </c>
      <c r="C8" s="96">
        <v>0</v>
      </c>
      <c r="D8" s="582">
        <v>1</v>
      </c>
      <c r="E8" s="581">
        <v>0</v>
      </c>
    </row>
    <row r="9" spans="1:5" s="173" customFormat="1" ht="33.75" customHeight="1">
      <c r="A9" s="491" t="s">
        <v>29</v>
      </c>
      <c r="B9" s="188">
        <v>5</v>
      </c>
      <c r="C9" s="96">
        <v>0</v>
      </c>
      <c r="D9" s="582">
        <v>5</v>
      </c>
      <c r="E9" s="581">
        <v>0</v>
      </c>
    </row>
    <row r="10" spans="1:5" s="173" customFormat="1" ht="33.75" customHeight="1">
      <c r="A10" s="491" t="s">
        <v>30</v>
      </c>
      <c r="B10" s="188">
        <v>2</v>
      </c>
      <c r="C10" s="96">
        <v>0</v>
      </c>
      <c r="D10" s="582">
        <v>2</v>
      </c>
      <c r="E10" s="581">
        <v>0</v>
      </c>
    </row>
    <row r="11" spans="1:5" s="173" customFormat="1" ht="33.75" customHeight="1">
      <c r="A11" s="491" t="s">
        <v>31</v>
      </c>
      <c r="B11" s="188">
        <v>1</v>
      </c>
      <c r="C11" s="96">
        <v>0</v>
      </c>
      <c r="D11" s="582">
        <v>1</v>
      </c>
      <c r="E11" s="581">
        <v>0</v>
      </c>
    </row>
    <row r="12" spans="1:5" s="173" customFormat="1" ht="33.75" customHeight="1">
      <c r="A12" s="491" t="s">
        <v>32</v>
      </c>
      <c r="B12" s="188">
        <v>8</v>
      </c>
      <c r="C12" s="96">
        <v>0</v>
      </c>
      <c r="D12" s="582">
        <v>8</v>
      </c>
      <c r="E12" s="581">
        <v>0</v>
      </c>
    </row>
    <row r="13" spans="1:5" s="173" customFormat="1" ht="33.75" customHeight="1">
      <c r="A13" s="491" t="s">
        <v>48</v>
      </c>
      <c r="B13" s="188">
        <v>2</v>
      </c>
      <c r="C13" s="96">
        <v>0</v>
      </c>
      <c r="D13" s="582">
        <v>2</v>
      </c>
      <c r="E13" s="581">
        <v>0</v>
      </c>
    </row>
    <row r="14" spans="1:5" s="173" customFormat="1" ht="33.75" customHeight="1">
      <c r="A14" s="737" t="s">
        <v>43</v>
      </c>
      <c r="B14" s="189">
        <v>12</v>
      </c>
      <c r="C14" s="740">
        <v>0</v>
      </c>
      <c r="D14" s="583">
        <v>13</v>
      </c>
      <c r="E14" s="584">
        <v>4</v>
      </c>
    </row>
    <row r="15" spans="1:5" s="173" customFormat="1" ht="33.75" customHeight="1" thickBot="1">
      <c r="A15" s="738" t="s">
        <v>34</v>
      </c>
      <c r="B15" s="190">
        <f>SUM(B7:B14)</f>
        <v>47</v>
      </c>
      <c r="C15" s="741">
        <f>SUM(C7:C14)</f>
        <v>0</v>
      </c>
      <c r="D15" s="585">
        <f>SUM(D7:D14)</f>
        <v>48</v>
      </c>
      <c r="E15" s="586">
        <f>SUM(E7:E14)</f>
        <v>6</v>
      </c>
    </row>
    <row r="16" spans="1:2" s="186" customFormat="1" ht="33.75" customHeight="1">
      <c r="A16" s="493"/>
      <c r="B16" s="493" t="s">
        <v>51</v>
      </c>
    </row>
    <row r="17" ht="33" customHeight="1"/>
  </sheetData>
  <sheetProtection/>
  <mergeCells count="2">
    <mergeCell ref="B5:C5"/>
    <mergeCell ref="D5:E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15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0.72265625" defaultRowHeight="18"/>
  <cols>
    <col min="1" max="1" width="13.453125" style="157" customWidth="1"/>
    <col min="2" max="6" width="12.453125" style="157" customWidth="1"/>
    <col min="7" max="7" width="12.72265625" style="157" customWidth="1"/>
    <col min="8" max="16384" width="10.72265625" style="157" customWidth="1"/>
  </cols>
  <sheetData>
    <row r="1" spans="1:2" ht="33.75" customHeight="1">
      <c r="A1" s="52"/>
      <c r="B1" s="52" t="s">
        <v>15</v>
      </c>
    </row>
    <row r="2" spans="1:2" ht="33.75" customHeight="1">
      <c r="A2" s="33"/>
      <c r="B2" s="33" t="s">
        <v>0</v>
      </c>
    </row>
    <row r="3" spans="1:8" s="70" customFormat="1" ht="33.75" customHeight="1">
      <c r="A3" s="68"/>
      <c r="B3" s="68" t="s">
        <v>164</v>
      </c>
      <c r="C3" s="69"/>
      <c r="D3" s="69"/>
      <c r="E3" s="69"/>
      <c r="F3" s="69"/>
      <c r="G3" s="69"/>
      <c r="H3"/>
    </row>
    <row r="4" spans="1:7" s="185" customFormat="1" ht="33.75" customHeight="1" thickBot="1">
      <c r="A4" s="494"/>
      <c r="B4" s="184"/>
      <c r="C4" s="184"/>
      <c r="D4" s="184"/>
      <c r="E4" s="184"/>
      <c r="F4" s="794" t="s">
        <v>137</v>
      </c>
      <c r="G4" s="184"/>
    </row>
    <row r="5" spans="1:6" s="173" customFormat="1" ht="33.75" customHeight="1">
      <c r="A5" s="829" t="s">
        <v>327</v>
      </c>
      <c r="B5" s="965" t="s">
        <v>214</v>
      </c>
      <c r="C5" s="965" t="s">
        <v>215</v>
      </c>
      <c r="D5" s="965" t="s">
        <v>216</v>
      </c>
      <c r="E5" s="969" t="s">
        <v>219</v>
      </c>
      <c r="F5" s="967" t="s">
        <v>220</v>
      </c>
    </row>
    <row r="6" spans="1:6" s="173" customFormat="1" ht="33.75" customHeight="1">
      <c r="A6" s="830" t="s">
        <v>268</v>
      </c>
      <c r="B6" s="966"/>
      <c r="C6" s="966"/>
      <c r="D6" s="966"/>
      <c r="E6" s="970"/>
      <c r="F6" s="968"/>
    </row>
    <row r="7" spans="1:6" s="173" customFormat="1" ht="33.75" customHeight="1">
      <c r="A7" s="792" t="s">
        <v>52</v>
      </c>
      <c r="B7" s="176">
        <v>22</v>
      </c>
      <c r="C7" s="175">
        <v>21</v>
      </c>
      <c r="D7" s="174">
        <v>20.38525691729253</v>
      </c>
      <c r="E7" s="176">
        <v>20.06122096758883</v>
      </c>
      <c r="F7" s="177">
        <v>30.229098744906917</v>
      </c>
    </row>
    <row r="8" spans="1:6" s="173" customFormat="1" ht="33.75" customHeight="1">
      <c r="A8" s="491" t="s">
        <v>53</v>
      </c>
      <c r="B8" s="178">
        <v>0</v>
      </c>
      <c r="C8" s="113">
        <v>0</v>
      </c>
      <c r="D8" s="97">
        <v>0</v>
      </c>
      <c r="E8" s="178">
        <v>0</v>
      </c>
      <c r="F8" s="78">
        <v>0</v>
      </c>
    </row>
    <row r="9" spans="1:6" s="173" customFormat="1" ht="33.75" customHeight="1">
      <c r="A9" s="491" t="s">
        <v>54</v>
      </c>
      <c r="B9" s="178">
        <v>38.3</v>
      </c>
      <c r="C9" s="113">
        <v>37.1</v>
      </c>
      <c r="D9" s="191">
        <v>36.0328721022105</v>
      </c>
      <c r="E9" s="178">
        <v>35.82342472211869</v>
      </c>
      <c r="F9" s="78">
        <v>42.595639937581105</v>
      </c>
    </row>
    <row r="10" spans="1:6" s="173" customFormat="1" ht="33.75" customHeight="1">
      <c r="A10" s="491" t="s">
        <v>55</v>
      </c>
      <c r="B10" s="178">
        <v>98.7</v>
      </c>
      <c r="C10" s="113">
        <v>99.1</v>
      </c>
      <c r="D10" s="97">
        <v>116.71497174038359</v>
      </c>
      <c r="E10" s="178">
        <v>121.5110741451243</v>
      </c>
      <c r="F10" s="78">
        <v>131.4667254404314</v>
      </c>
    </row>
    <row r="11" spans="1:6" s="173" customFormat="1" ht="33.75" customHeight="1">
      <c r="A11" s="491" t="s">
        <v>56</v>
      </c>
      <c r="B11" s="178">
        <v>28.2</v>
      </c>
      <c r="C11" s="113">
        <v>27.7</v>
      </c>
      <c r="D11" s="97">
        <v>26.69480867257455</v>
      </c>
      <c r="E11" s="178">
        <v>30.065458254215784</v>
      </c>
      <c r="F11" s="78">
        <v>0</v>
      </c>
    </row>
    <row r="12" spans="1:6" s="173" customFormat="1" ht="33.75" customHeight="1">
      <c r="A12" s="491" t="s">
        <v>57</v>
      </c>
      <c r="B12" s="192">
        <v>51.1</v>
      </c>
      <c r="C12" s="193">
        <v>58.1</v>
      </c>
      <c r="D12" s="97">
        <v>56.448867017402314</v>
      </c>
      <c r="E12" s="178">
        <v>57.76145886285759</v>
      </c>
      <c r="F12" s="78">
        <v>83.64835894458942</v>
      </c>
    </row>
    <row r="13" spans="1:6" s="173" customFormat="1" ht="33.75" customHeight="1">
      <c r="A13" s="491" t="s">
        <v>48</v>
      </c>
      <c r="B13" s="178">
        <v>36.1</v>
      </c>
      <c r="C13" s="113">
        <v>36.5</v>
      </c>
      <c r="D13" s="97">
        <v>33.4858803886947</v>
      </c>
      <c r="E13" s="178">
        <v>35.21876924463403</v>
      </c>
      <c r="F13" s="78">
        <v>44.72678694771039</v>
      </c>
    </row>
    <row r="14" spans="1:6" s="173" customFormat="1" ht="33.75" customHeight="1">
      <c r="A14" s="737" t="s">
        <v>58</v>
      </c>
      <c r="B14" s="194">
        <v>17.1</v>
      </c>
      <c r="C14" s="195">
        <v>14.8</v>
      </c>
      <c r="D14" s="124">
        <v>14.851307288371252</v>
      </c>
      <c r="E14" s="194">
        <v>13.883224550228789</v>
      </c>
      <c r="F14" s="87">
        <v>16.98979278490468</v>
      </c>
    </row>
    <row r="15" spans="1:6" s="173" customFormat="1" ht="33.75" customHeight="1" thickBot="1">
      <c r="A15" s="793" t="s">
        <v>34</v>
      </c>
      <c r="B15" s="196">
        <v>36.1</v>
      </c>
      <c r="C15" s="115">
        <v>36.2</v>
      </c>
      <c r="D15" s="101">
        <v>33.1</v>
      </c>
      <c r="E15" s="196">
        <v>33.2</v>
      </c>
      <c r="F15" s="90">
        <v>46.99027334669623</v>
      </c>
    </row>
    <row r="16" s="186" customFormat="1" ht="26.25" customHeight="1"/>
    <row r="17" s="186" customFormat="1" ht="26.25" customHeight="1"/>
    <row r="18" s="186" customFormat="1" ht="26.25" customHeight="1"/>
    <row r="19" s="169" customFormat="1" ht="33" customHeight="1"/>
    <row r="20" ht="33" customHeight="1"/>
  </sheetData>
  <sheetProtection/>
  <mergeCells count="5">
    <mergeCell ref="C5:C6"/>
    <mergeCell ref="B5:B6"/>
    <mergeCell ref="D5:D6"/>
    <mergeCell ref="F5:F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9"/>
  <sheetViews>
    <sheetView showGridLines="0" showZeros="0" view="pageBreakPreview" zoomScale="75" zoomScaleSheetLayoutView="75" zoomScalePageLayoutView="0" workbookViewId="0" topLeftCell="A1">
      <selection activeCell="A1" sqref="A1"/>
    </sheetView>
  </sheetViews>
  <sheetFormatPr defaultColWidth="11.0859375" defaultRowHeight="18"/>
  <cols>
    <col min="1" max="1" width="4.6328125" style="213" customWidth="1"/>
    <col min="2" max="2" width="13.453125" style="213" customWidth="1"/>
    <col min="3" max="9" width="12.453125" style="213" customWidth="1"/>
    <col min="10" max="10" width="8.8125" style="213" customWidth="1"/>
    <col min="11" max="16384" width="11.0859375" style="213" customWidth="1"/>
  </cols>
  <sheetData>
    <row r="1" spans="1:3" s="197" customFormat="1" ht="33.75" customHeight="1">
      <c r="A1" s="52"/>
      <c r="C1" s="52" t="s">
        <v>15</v>
      </c>
    </row>
    <row r="2" spans="1:3" s="197" customFormat="1" ht="33.75" customHeight="1">
      <c r="A2" s="33"/>
      <c r="C2" s="33" t="s">
        <v>0</v>
      </c>
    </row>
    <row r="3" spans="1:3" s="157" customFormat="1" ht="33.75" customHeight="1">
      <c r="A3" s="68"/>
      <c r="C3" s="68" t="s">
        <v>165</v>
      </c>
    </row>
    <row r="4" spans="1:10" s="198" customFormat="1" ht="33.75" customHeight="1">
      <c r="A4" s="796"/>
      <c r="C4" s="796" t="s">
        <v>166</v>
      </c>
      <c r="J4" s="199"/>
    </row>
    <row r="5" spans="1:10" s="198" customFormat="1" ht="33.75" customHeight="1" thickBot="1">
      <c r="A5" s="797"/>
      <c r="B5" s="200"/>
      <c r="C5" s="201"/>
      <c r="D5" s="201"/>
      <c r="E5" s="201"/>
      <c r="F5" s="201"/>
      <c r="G5" s="201"/>
      <c r="H5" s="201"/>
      <c r="I5" s="73" t="s">
        <v>131</v>
      </c>
      <c r="J5" s="199"/>
    </row>
    <row r="6" spans="1:11" s="198" customFormat="1" ht="33.75" customHeight="1">
      <c r="A6" s="202"/>
      <c r="B6" s="844" t="s">
        <v>269</v>
      </c>
      <c r="C6" s="845" t="s">
        <v>270</v>
      </c>
      <c r="D6" s="845" t="s">
        <v>271</v>
      </c>
      <c r="E6" s="845" t="s">
        <v>274</v>
      </c>
      <c r="F6" s="845" t="s">
        <v>276</v>
      </c>
      <c r="G6" s="845" t="s">
        <v>279</v>
      </c>
      <c r="H6" s="845" t="s">
        <v>400</v>
      </c>
      <c r="I6" s="203"/>
      <c r="J6" s="199"/>
      <c r="K6" s="539"/>
    </row>
    <row r="7" spans="1:10" s="198" customFormat="1" ht="33.75" customHeight="1">
      <c r="A7" s="204"/>
      <c r="B7" s="205"/>
      <c r="C7" s="206"/>
      <c r="D7" s="846" t="s">
        <v>272</v>
      </c>
      <c r="E7" s="846" t="s">
        <v>275</v>
      </c>
      <c r="F7" s="846" t="s">
        <v>277</v>
      </c>
      <c r="G7" s="846" t="s">
        <v>280</v>
      </c>
      <c r="H7" s="846"/>
      <c r="I7" s="847" t="s">
        <v>281</v>
      </c>
      <c r="J7" s="199"/>
    </row>
    <row r="8" spans="1:10" s="198" customFormat="1" ht="33.75" customHeight="1">
      <c r="A8" s="207" t="s">
        <v>404</v>
      </c>
      <c r="B8" s="201"/>
      <c r="C8" s="208" t="s">
        <v>59</v>
      </c>
      <c r="D8" s="208" t="s">
        <v>273</v>
      </c>
      <c r="E8" s="208" t="s">
        <v>59</v>
      </c>
      <c r="F8" s="208" t="s">
        <v>278</v>
      </c>
      <c r="G8" s="208" t="s">
        <v>59</v>
      </c>
      <c r="H8" s="208" t="s">
        <v>401</v>
      </c>
      <c r="I8" s="209"/>
      <c r="J8" s="199"/>
    </row>
    <row r="9" spans="1:10" s="214" customFormat="1" ht="33.75" customHeight="1">
      <c r="A9" s="973">
        <v>22</v>
      </c>
      <c r="B9" s="210" t="s">
        <v>4</v>
      </c>
      <c r="C9" s="211">
        <v>3</v>
      </c>
      <c r="D9" s="211">
        <v>3</v>
      </c>
      <c r="E9" s="211">
        <v>2</v>
      </c>
      <c r="F9" s="211">
        <v>3</v>
      </c>
      <c r="G9" s="211">
        <v>3</v>
      </c>
      <c r="H9" s="211">
        <v>0</v>
      </c>
      <c r="I9" s="212">
        <v>14</v>
      </c>
      <c r="J9" s="213"/>
    </row>
    <row r="10" spans="1:10" s="214" customFormat="1" ht="33.75" customHeight="1">
      <c r="A10" s="974"/>
      <c r="B10" s="215" t="s">
        <v>26</v>
      </c>
      <c r="C10" s="216">
        <v>21.428571428571427</v>
      </c>
      <c r="D10" s="216">
        <v>21.428571428571427</v>
      </c>
      <c r="E10" s="216">
        <v>14.285714285714285</v>
      </c>
      <c r="F10" s="216">
        <v>21.428571428571427</v>
      </c>
      <c r="G10" s="216">
        <v>21.428571428571427</v>
      </c>
      <c r="H10" s="216">
        <v>0</v>
      </c>
      <c r="I10" s="217">
        <v>100</v>
      </c>
      <c r="J10" s="213"/>
    </row>
    <row r="11" spans="1:10" s="214" customFormat="1" ht="33.75" customHeight="1">
      <c r="A11" s="973">
        <v>23</v>
      </c>
      <c r="B11" s="218" t="s">
        <v>4</v>
      </c>
      <c r="C11" s="219">
        <v>3</v>
      </c>
      <c r="D11" s="219">
        <v>3</v>
      </c>
      <c r="E11" s="219">
        <v>3</v>
      </c>
      <c r="F11" s="219">
        <v>2</v>
      </c>
      <c r="G11" s="219">
        <v>3</v>
      </c>
      <c r="H11" s="219">
        <v>0</v>
      </c>
      <c r="I11" s="220">
        <v>14</v>
      </c>
      <c r="J11" s="213"/>
    </row>
    <row r="12" spans="1:10" s="214" customFormat="1" ht="33.75" customHeight="1">
      <c r="A12" s="974"/>
      <c r="B12" s="210" t="s">
        <v>26</v>
      </c>
      <c r="C12" s="221">
        <v>21.428571428571427</v>
      </c>
      <c r="D12" s="221">
        <v>21.428571428571427</v>
      </c>
      <c r="E12" s="221">
        <v>21.428571428571427</v>
      </c>
      <c r="F12" s="221">
        <v>14.285714285714285</v>
      </c>
      <c r="G12" s="221">
        <v>21.428571428571427</v>
      </c>
      <c r="H12" s="221">
        <v>0</v>
      </c>
      <c r="I12" s="222">
        <v>100</v>
      </c>
      <c r="J12" s="213"/>
    </row>
    <row r="13" spans="1:10" s="214" customFormat="1" ht="33.75" customHeight="1">
      <c r="A13" s="973">
        <v>24</v>
      </c>
      <c r="B13" s="210" t="s">
        <v>4</v>
      </c>
      <c r="C13" s="211">
        <v>3</v>
      </c>
      <c r="D13" s="211">
        <v>3</v>
      </c>
      <c r="E13" s="211">
        <v>2</v>
      </c>
      <c r="F13" s="211">
        <v>3</v>
      </c>
      <c r="G13" s="211">
        <v>3</v>
      </c>
      <c r="H13" s="211">
        <v>0</v>
      </c>
      <c r="I13" s="212">
        <v>14</v>
      </c>
      <c r="J13" s="213"/>
    </row>
    <row r="14" spans="1:10" s="214" customFormat="1" ht="33.75" customHeight="1">
      <c r="A14" s="974"/>
      <c r="B14" s="215" t="s">
        <v>26</v>
      </c>
      <c r="C14" s="216">
        <v>21.428571428571427</v>
      </c>
      <c r="D14" s="216">
        <v>21.428571428571427</v>
      </c>
      <c r="E14" s="216">
        <v>14.285714285714285</v>
      </c>
      <c r="F14" s="216">
        <v>21.428571428571427</v>
      </c>
      <c r="G14" s="216">
        <v>21.428571428571427</v>
      </c>
      <c r="H14" s="216">
        <v>0</v>
      </c>
      <c r="I14" s="217">
        <v>100</v>
      </c>
      <c r="J14" s="213"/>
    </row>
    <row r="15" spans="1:10" s="214" customFormat="1" ht="33.75" customHeight="1">
      <c r="A15" s="973">
        <v>25</v>
      </c>
      <c r="B15" s="218" t="s">
        <v>4</v>
      </c>
      <c r="C15" s="219">
        <v>3</v>
      </c>
      <c r="D15" s="219">
        <v>3</v>
      </c>
      <c r="E15" s="219">
        <v>2</v>
      </c>
      <c r="F15" s="219">
        <v>3</v>
      </c>
      <c r="G15" s="219">
        <v>3</v>
      </c>
      <c r="H15" s="219">
        <v>0</v>
      </c>
      <c r="I15" s="220">
        <v>14</v>
      </c>
      <c r="J15" s="213"/>
    </row>
    <row r="16" spans="1:10" s="214" customFormat="1" ht="33.75" customHeight="1">
      <c r="A16" s="974"/>
      <c r="B16" s="210" t="s">
        <v>26</v>
      </c>
      <c r="C16" s="221">
        <v>21.428571428571427</v>
      </c>
      <c r="D16" s="221">
        <v>21.428571428571427</v>
      </c>
      <c r="E16" s="221">
        <v>14.285714285714285</v>
      </c>
      <c r="F16" s="221">
        <v>21.428571428571427</v>
      </c>
      <c r="G16" s="221">
        <v>21.428571428571427</v>
      </c>
      <c r="H16" s="221">
        <v>0</v>
      </c>
      <c r="I16" s="222">
        <v>100</v>
      </c>
      <c r="J16" s="213"/>
    </row>
    <row r="17" spans="1:10" s="214" customFormat="1" ht="33.75" customHeight="1">
      <c r="A17" s="971">
        <v>26</v>
      </c>
      <c r="B17" s="210" t="s">
        <v>4</v>
      </c>
      <c r="C17" s="211">
        <v>3</v>
      </c>
      <c r="D17" s="211">
        <v>3</v>
      </c>
      <c r="E17" s="211">
        <v>2</v>
      </c>
      <c r="F17" s="211">
        <v>3</v>
      </c>
      <c r="G17" s="211">
        <v>3</v>
      </c>
      <c r="H17" s="211">
        <v>0</v>
      </c>
      <c r="I17" s="212">
        <v>14</v>
      </c>
      <c r="J17" s="213"/>
    </row>
    <row r="18" spans="1:10" s="214" customFormat="1" ht="33.75" customHeight="1" thickBot="1">
      <c r="A18" s="972"/>
      <c r="B18" s="223" t="s">
        <v>26</v>
      </c>
      <c r="C18" s="224">
        <f aca="true" t="shared" si="0" ref="C18:I18">C17/$I$17*100</f>
        <v>21.428571428571427</v>
      </c>
      <c r="D18" s="224">
        <f t="shared" si="0"/>
        <v>21.428571428571427</v>
      </c>
      <c r="E18" s="224">
        <f t="shared" si="0"/>
        <v>14.285714285714285</v>
      </c>
      <c r="F18" s="224">
        <f t="shared" si="0"/>
        <v>21.428571428571427</v>
      </c>
      <c r="G18" s="224">
        <f t="shared" si="0"/>
        <v>21.428571428571427</v>
      </c>
      <c r="H18" s="224">
        <f t="shared" si="0"/>
        <v>0</v>
      </c>
      <c r="I18" s="225">
        <f t="shared" si="0"/>
        <v>100</v>
      </c>
      <c r="J18" s="213"/>
    </row>
    <row r="19" spans="1:10" s="214" customFormat="1" ht="33.75" customHeight="1">
      <c r="A19" s="795"/>
      <c r="B19" s="226"/>
      <c r="C19" s="795" t="s">
        <v>60</v>
      </c>
      <c r="J19" s="213"/>
    </row>
  </sheetData>
  <sheetProtection/>
  <mergeCells count="5">
    <mergeCell ref="A17:A18"/>
    <mergeCell ref="A9:A10"/>
    <mergeCell ref="A15:A16"/>
    <mergeCell ref="A11:A12"/>
    <mergeCell ref="A13:A1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4"/>
  <sheetViews>
    <sheetView showGridLines="0" showZeros="0" view="pageBreakPreview" zoomScale="75" zoomScaleNormal="80" zoomScaleSheetLayoutView="75" zoomScalePageLayoutView="0" workbookViewId="0" topLeftCell="A1">
      <selection activeCell="A1" sqref="A1"/>
    </sheetView>
  </sheetViews>
  <sheetFormatPr defaultColWidth="11.0859375" defaultRowHeight="18"/>
  <cols>
    <col min="1" max="1" width="4.6328125" style="232" customWidth="1"/>
    <col min="2" max="2" width="13.453125" style="232" customWidth="1"/>
    <col min="3" max="6" width="12.6328125" style="232" customWidth="1"/>
    <col min="7" max="9" width="9.72265625" style="232" customWidth="1"/>
    <col min="10" max="10" width="8.8125" style="232" customWidth="1"/>
    <col min="11" max="16384" width="11.0859375" style="232" customWidth="1"/>
  </cols>
  <sheetData>
    <row r="1" spans="1:2" s="227" customFormat="1" ht="33.75" customHeight="1">
      <c r="A1" s="52"/>
      <c r="B1" s="52" t="s">
        <v>15</v>
      </c>
    </row>
    <row r="2" spans="1:2" s="227" customFormat="1" ht="33.75" customHeight="1">
      <c r="A2" s="33"/>
      <c r="B2" s="33" t="s">
        <v>0</v>
      </c>
    </row>
    <row r="3" spans="1:2" s="157" customFormat="1" ht="33.75" customHeight="1">
      <c r="A3" s="68"/>
      <c r="B3" s="68" t="s">
        <v>165</v>
      </c>
    </row>
    <row r="4" spans="1:10" s="228" customFormat="1" ht="33.75" customHeight="1">
      <c r="A4" s="796"/>
      <c r="B4" s="796" t="s">
        <v>167</v>
      </c>
      <c r="J4" s="229"/>
    </row>
    <row r="5" spans="1:10" s="228" customFormat="1" ht="33.75" customHeight="1" thickBot="1">
      <c r="A5" s="233"/>
      <c r="B5" s="234"/>
      <c r="F5" s="73" t="s">
        <v>405</v>
      </c>
      <c r="J5" s="229"/>
    </row>
    <row r="6" spans="1:10" s="228" customFormat="1" ht="33.75" customHeight="1">
      <c r="A6" s="235"/>
      <c r="B6" s="848" t="s">
        <v>402</v>
      </c>
      <c r="C6" s="236"/>
      <c r="D6" s="236"/>
      <c r="E6" s="236"/>
      <c r="F6" s="237"/>
      <c r="J6" s="229"/>
    </row>
    <row r="7" spans="1:10" s="228" customFormat="1" ht="33.75" customHeight="1">
      <c r="A7" s="238"/>
      <c r="B7" s="239"/>
      <c r="C7" s="849" t="s">
        <v>94</v>
      </c>
      <c r="D7" s="849" t="s">
        <v>95</v>
      </c>
      <c r="E7" s="849" t="s">
        <v>282</v>
      </c>
      <c r="F7" s="850" t="s">
        <v>281</v>
      </c>
      <c r="J7" s="229"/>
    </row>
    <row r="8" spans="1:10" s="228" customFormat="1" ht="33.75" customHeight="1">
      <c r="A8" s="240" t="s">
        <v>403</v>
      </c>
      <c r="B8" s="241"/>
      <c r="C8" s="242"/>
      <c r="D8" s="242"/>
      <c r="E8" s="242"/>
      <c r="F8" s="243"/>
      <c r="J8" s="229"/>
    </row>
    <row r="9" spans="1:10" s="228" customFormat="1" ht="33.75" customHeight="1">
      <c r="A9" s="244" t="s">
        <v>63</v>
      </c>
      <c r="B9" s="245"/>
      <c r="C9" s="246">
        <v>13</v>
      </c>
      <c r="D9" s="246">
        <v>0</v>
      </c>
      <c r="E9" s="246">
        <v>3</v>
      </c>
      <c r="F9" s="247">
        <f>SUM(C9:E9)</f>
        <v>16</v>
      </c>
      <c r="J9" s="229"/>
    </row>
    <row r="10" spans="1:10" s="228" customFormat="1" ht="33.75" customHeight="1">
      <c r="A10" s="975" t="s">
        <v>61</v>
      </c>
      <c r="B10" s="976"/>
      <c r="C10" s="248">
        <v>5</v>
      </c>
      <c r="D10" s="248">
        <v>0</v>
      </c>
      <c r="E10" s="249"/>
      <c r="F10" s="250">
        <v>5</v>
      </c>
      <c r="J10" s="229"/>
    </row>
    <row r="11" spans="1:10" s="228" customFormat="1" ht="33.75" customHeight="1">
      <c r="A11" s="977"/>
      <c r="B11" s="978"/>
      <c r="C11" s="251">
        <v>1</v>
      </c>
      <c r="D11" s="251">
        <v>0</v>
      </c>
      <c r="E11" s="251">
        <v>0</v>
      </c>
      <c r="F11" s="252">
        <f>SUM(C11:E11)</f>
        <v>1</v>
      </c>
      <c r="J11" s="229"/>
    </row>
    <row r="12" spans="1:10" s="228" customFormat="1" ht="33.75" customHeight="1">
      <c r="A12" s="244" t="s">
        <v>62</v>
      </c>
      <c r="B12" s="245"/>
      <c r="C12" s="743">
        <v>6</v>
      </c>
      <c r="D12" s="743">
        <v>4</v>
      </c>
      <c r="E12" s="743">
        <v>0</v>
      </c>
      <c r="F12" s="744">
        <f>SUM(C12:E12)</f>
        <v>10</v>
      </c>
      <c r="J12" s="229"/>
    </row>
    <row r="13" spans="1:10" s="228" customFormat="1" ht="33.75" customHeight="1" thickBot="1">
      <c r="A13" s="253" t="s">
        <v>34</v>
      </c>
      <c r="B13" s="254"/>
      <c r="C13" s="255">
        <f>SUM(C9,C11,C12)</f>
        <v>20</v>
      </c>
      <c r="D13" s="255">
        <f>SUM(D9,D11,D12)</f>
        <v>4</v>
      </c>
      <c r="E13" s="255">
        <f>SUM(E9,E11,E12)</f>
        <v>3</v>
      </c>
      <c r="F13" s="256">
        <f>SUM(F9,F11,F12)</f>
        <v>27</v>
      </c>
      <c r="J13" s="229"/>
    </row>
    <row r="14" spans="1:10" s="231" customFormat="1" ht="33.75" customHeight="1">
      <c r="A14" s="798"/>
      <c r="B14" s="230"/>
      <c r="C14" s="798" t="s">
        <v>64</v>
      </c>
      <c r="J14" s="232"/>
    </row>
    <row r="15" ht="18" customHeight="1"/>
  </sheetData>
  <sheetProtection/>
  <mergeCells count="1">
    <mergeCell ref="A10:B1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32"/>
  <sheetViews>
    <sheetView showGridLines="0" showZeros="0" view="pageBreakPreview" zoomScale="75" zoomScaleNormal="80" zoomScaleSheetLayoutView="75" zoomScalePageLayoutView="0" workbookViewId="0" topLeftCell="A1">
      <selection activeCell="A1" sqref="A1"/>
    </sheetView>
  </sheetViews>
  <sheetFormatPr defaultColWidth="11.0859375" defaultRowHeight="18"/>
  <cols>
    <col min="1" max="1" width="6.99609375" style="291" customWidth="1"/>
    <col min="2" max="2" width="13.453125" style="291" customWidth="1"/>
    <col min="3" max="8" width="12.453125" style="291" customWidth="1"/>
    <col min="9" max="9" width="9.72265625" style="291" customWidth="1"/>
    <col min="10" max="10" width="8.8125" style="291" customWidth="1"/>
    <col min="11" max="16384" width="11.0859375" style="291" customWidth="1"/>
  </cols>
  <sheetData>
    <row r="1" spans="1:3" s="257" customFormat="1" ht="33.75" customHeight="1">
      <c r="A1" s="52"/>
      <c r="C1" s="52" t="s">
        <v>15</v>
      </c>
    </row>
    <row r="2" spans="1:3" s="257" customFormat="1" ht="33.75" customHeight="1">
      <c r="A2" s="33"/>
      <c r="C2" s="33" t="s">
        <v>0</v>
      </c>
    </row>
    <row r="3" spans="1:3" s="157" customFormat="1" ht="33.75" customHeight="1">
      <c r="A3" s="68"/>
      <c r="C3" s="68" t="s">
        <v>165</v>
      </c>
    </row>
    <row r="4" spans="1:10" s="258" customFormat="1" ht="33.75" customHeight="1">
      <c r="A4" s="796"/>
      <c r="C4" s="796" t="s">
        <v>168</v>
      </c>
      <c r="J4" s="259"/>
    </row>
    <row r="5" spans="1:8" s="259" customFormat="1" ht="33.75" customHeight="1" thickBot="1">
      <c r="A5" s="260"/>
      <c r="B5" s="261"/>
      <c r="C5" s="262"/>
      <c r="D5" s="262"/>
      <c r="E5" s="262"/>
      <c r="F5" s="262"/>
      <c r="G5" s="262"/>
      <c r="H5" s="262"/>
    </row>
    <row r="6" spans="1:8" s="259" customFormat="1" ht="33.75" customHeight="1">
      <c r="A6" s="263"/>
      <c r="B6" s="851" t="s">
        <v>328</v>
      </c>
      <c r="C6" s="264"/>
      <c r="D6" s="264"/>
      <c r="E6" s="264"/>
      <c r="F6" s="264"/>
      <c r="G6" s="853" t="s">
        <v>415</v>
      </c>
      <c r="H6" s="854" t="s">
        <v>284</v>
      </c>
    </row>
    <row r="7" spans="1:8" s="259" customFormat="1" ht="33.75" customHeight="1">
      <c r="A7" s="265"/>
      <c r="B7" s="266"/>
      <c r="C7" s="852" t="s">
        <v>283</v>
      </c>
      <c r="D7" s="852" t="s">
        <v>269</v>
      </c>
      <c r="E7" s="852" t="s">
        <v>65</v>
      </c>
      <c r="F7" s="852" t="s">
        <v>66</v>
      </c>
      <c r="G7" s="852" t="s">
        <v>416</v>
      </c>
      <c r="H7" s="855" t="s">
        <v>285</v>
      </c>
    </row>
    <row r="8" spans="1:8" s="259" customFormat="1" ht="33.75" customHeight="1">
      <c r="A8" s="496" t="s">
        <v>329</v>
      </c>
      <c r="B8" s="267" t="s">
        <v>406</v>
      </c>
      <c r="C8" s="897" t="s">
        <v>407</v>
      </c>
      <c r="D8" s="897" t="s">
        <v>408</v>
      </c>
      <c r="E8" s="898" t="s">
        <v>409</v>
      </c>
      <c r="F8" s="897" t="s">
        <v>410</v>
      </c>
      <c r="G8" s="897" t="s">
        <v>417</v>
      </c>
      <c r="H8" s="899" t="s">
        <v>411</v>
      </c>
    </row>
    <row r="9" spans="1:8" s="259" customFormat="1" ht="33.75" customHeight="1">
      <c r="A9" s="277"/>
      <c r="B9" s="278" t="s">
        <v>67</v>
      </c>
      <c r="C9" s="268"/>
      <c r="D9" s="275">
        <v>1264239</v>
      </c>
      <c r="E9" s="274"/>
      <c r="F9" s="279">
        <v>158663.31</v>
      </c>
      <c r="G9" s="275">
        <f>F9*1000/D9</f>
        <v>125.5010405469219</v>
      </c>
      <c r="H9" s="746">
        <f>G9/365*1000</f>
        <v>343.8384672518408</v>
      </c>
    </row>
    <row r="10" spans="1:8" s="259" customFormat="1" ht="33.75" customHeight="1">
      <c r="A10" s="979">
        <v>22</v>
      </c>
      <c r="B10" s="281" t="s">
        <v>61</v>
      </c>
      <c r="C10" s="273">
        <v>1469398</v>
      </c>
      <c r="D10" s="269">
        <v>346</v>
      </c>
      <c r="E10" s="274">
        <f>D12/C10*100</f>
        <v>91.53558123803082</v>
      </c>
      <c r="F10" s="271">
        <v>35.74</v>
      </c>
      <c r="G10" s="269">
        <f aca="true" t="shared" si="0" ref="G10:G24">F10*1000/D10</f>
        <v>103.29479768786128</v>
      </c>
      <c r="H10" s="746">
        <f>G10/365*1000</f>
        <v>282.9994457201679</v>
      </c>
    </row>
    <row r="11" spans="1:8" s="259" customFormat="1" ht="33.75" customHeight="1">
      <c r="A11" s="980"/>
      <c r="B11" s="281" t="s">
        <v>62</v>
      </c>
      <c r="C11" s="273"/>
      <c r="D11" s="269">
        <v>80437</v>
      </c>
      <c r="E11" s="274"/>
      <c r="F11" s="271">
        <v>8798.92</v>
      </c>
      <c r="G11" s="269">
        <f t="shared" si="0"/>
        <v>109.3889627907555</v>
      </c>
      <c r="H11" s="746">
        <f>G11/365*1000</f>
        <v>299.6957884678233</v>
      </c>
    </row>
    <row r="12" spans="1:8" s="259" customFormat="1" ht="33.75" customHeight="1">
      <c r="A12" s="282"/>
      <c r="B12" s="281" t="s">
        <v>34</v>
      </c>
      <c r="C12" s="275"/>
      <c r="D12" s="269">
        <f>SUM(D9:D11)</f>
        <v>1345022</v>
      </c>
      <c r="E12" s="276"/>
      <c r="F12" s="271">
        <f>SUM(F9:F11)</f>
        <v>167497.97</v>
      </c>
      <c r="G12" s="269">
        <f t="shared" si="0"/>
        <v>124.5317697405693</v>
      </c>
      <c r="H12" s="746">
        <f>G12/365*1000</f>
        <v>341.1829307960803</v>
      </c>
    </row>
    <row r="13" spans="1:9" s="259" customFormat="1" ht="33.75" customHeight="1">
      <c r="A13" s="283"/>
      <c r="B13" s="281" t="s">
        <v>67</v>
      </c>
      <c r="C13" s="273"/>
      <c r="D13" s="275">
        <v>1270122</v>
      </c>
      <c r="E13" s="270"/>
      <c r="F13" s="279">
        <v>157610.17</v>
      </c>
      <c r="G13" s="269">
        <f t="shared" si="0"/>
        <v>124.09057555101006</v>
      </c>
      <c r="H13" s="746">
        <f>G13/366*1000</f>
        <v>339.0452883907379</v>
      </c>
      <c r="I13" s="745"/>
    </row>
    <row r="14" spans="1:9" s="259" customFormat="1" ht="33.75" customHeight="1">
      <c r="A14" s="979">
        <v>23</v>
      </c>
      <c r="B14" s="281" t="s">
        <v>61</v>
      </c>
      <c r="C14" s="273">
        <v>1459198</v>
      </c>
      <c r="D14" s="269">
        <v>363</v>
      </c>
      <c r="E14" s="274">
        <f>D16/C14*100</f>
        <v>91.74861807650504</v>
      </c>
      <c r="F14" s="271">
        <v>35.69</v>
      </c>
      <c r="G14" s="269">
        <f t="shared" si="0"/>
        <v>98.31955922865014</v>
      </c>
      <c r="H14" s="746">
        <f>G14/366*1000</f>
        <v>268.6326754881151</v>
      </c>
      <c r="I14" s="745"/>
    </row>
    <row r="15" spans="1:9" s="259" customFormat="1" ht="33.75" customHeight="1">
      <c r="A15" s="980"/>
      <c r="B15" s="281" t="s">
        <v>62</v>
      </c>
      <c r="C15" s="273"/>
      <c r="D15" s="269">
        <v>68309</v>
      </c>
      <c r="E15" s="274"/>
      <c r="F15" s="271">
        <v>7405.8</v>
      </c>
      <c r="G15" s="269">
        <f t="shared" si="0"/>
        <v>108.41616770850108</v>
      </c>
      <c r="H15" s="746">
        <f>G15/366*1000</f>
        <v>296.21903745492097</v>
      </c>
      <c r="I15" s="745"/>
    </row>
    <row r="16" spans="1:9" s="259" customFormat="1" ht="33.75" customHeight="1">
      <c r="A16" s="282"/>
      <c r="B16" s="281" t="s">
        <v>34</v>
      </c>
      <c r="C16" s="275"/>
      <c r="D16" s="269">
        <f>SUM(D13:D15)</f>
        <v>1338794</v>
      </c>
      <c r="E16" s="276"/>
      <c r="F16" s="271">
        <f>SUM(F13:F15)</f>
        <v>165051.66</v>
      </c>
      <c r="G16" s="269">
        <f t="shared" si="0"/>
        <v>123.28383604945944</v>
      </c>
      <c r="H16" s="746">
        <f>G16/366*1000</f>
        <v>336.8410821023482</v>
      </c>
      <c r="I16" s="745"/>
    </row>
    <row r="17" spans="1:9" s="259" customFormat="1" ht="33.75" customHeight="1">
      <c r="A17" s="283"/>
      <c r="B17" s="281" t="s">
        <v>67</v>
      </c>
      <c r="C17" s="273"/>
      <c r="D17" s="269">
        <v>1264864</v>
      </c>
      <c r="E17" s="274"/>
      <c r="F17" s="271">
        <v>156198.94</v>
      </c>
      <c r="G17" s="275">
        <f t="shared" si="0"/>
        <v>123.49069939535002</v>
      </c>
      <c r="H17" s="746">
        <f aca="true" t="shared" si="1" ref="H17:H28">G17/365*1000</f>
        <v>338.3306832749315</v>
      </c>
      <c r="I17" s="745"/>
    </row>
    <row r="18" spans="1:9" s="259" customFormat="1" ht="33.75" customHeight="1">
      <c r="A18" s="979">
        <v>24</v>
      </c>
      <c r="B18" s="281" t="s">
        <v>61</v>
      </c>
      <c r="C18" s="273">
        <v>1447499</v>
      </c>
      <c r="D18" s="269">
        <v>358</v>
      </c>
      <c r="E18" s="274">
        <f>D20/C18*100</f>
        <v>91.89698922071794</v>
      </c>
      <c r="F18" s="271">
        <v>36.53</v>
      </c>
      <c r="G18" s="269">
        <f t="shared" si="0"/>
        <v>102.0391061452514</v>
      </c>
      <c r="H18" s="746">
        <f t="shared" si="1"/>
        <v>279.5591949184969</v>
      </c>
      <c r="I18" s="745"/>
    </row>
    <row r="19" spans="1:9" s="259" customFormat="1" ht="33.75" customHeight="1">
      <c r="A19" s="980"/>
      <c r="B19" s="281" t="s">
        <v>62</v>
      </c>
      <c r="C19" s="273"/>
      <c r="D19" s="269">
        <v>64986</v>
      </c>
      <c r="E19" s="274"/>
      <c r="F19" s="271">
        <v>6598.735</v>
      </c>
      <c r="G19" s="269">
        <f t="shared" si="0"/>
        <v>101.54087034130428</v>
      </c>
      <c r="H19" s="746">
        <f t="shared" si="1"/>
        <v>278.19416531864186</v>
      </c>
      <c r="I19" s="745"/>
    </row>
    <row r="20" spans="1:9" s="259" customFormat="1" ht="33.75" customHeight="1">
      <c r="A20" s="282"/>
      <c r="B20" s="281" t="s">
        <v>34</v>
      </c>
      <c r="C20" s="275"/>
      <c r="D20" s="269">
        <f>SUM(D17:D19)</f>
        <v>1330208</v>
      </c>
      <c r="E20" s="276"/>
      <c r="F20" s="271">
        <f>SUM(F17:F19)</f>
        <v>162834.205</v>
      </c>
      <c r="G20" s="269">
        <f t="shared" si="0"/>
        <v>122.41258885828381</v>
      </c>
      <c r="H20" s="746">
        <f t="shared" si="1"/>
        <v>335.37695577612004</v>
      </c>
      <c r="I20" s="745"/>
    </row>
    <row r="21" spans="1:8" s="259" customFormat="1" ht="33.75" customHeight="1">
      <c r="A21" s="283"/>
      <c r="B21" s="281" t="s">
        <v>67</v>
      </c>
      <c r="C21" s="268"/>
      <c r="D21" s="269">
        <v>1261557</v>
      </c>
      <c r="E21" s="274"/>
      <c r="F21" s="271">
        <v>155376.68</v>
      </c>
      <c r="G21" s="275">
        <f t="shared" si="0"/>
        <v>123.16263157352383</v>
      </c>
      <c r="H21" s="280">
        <f t="shared" si="1"/>
        <v>337.4318673247228</v>
      </c>
    </row>
    <row r="22" spans="1:8" s="259" customFormat="1" ht="33.75" customHeight="1">
      <c r="A22" s="979">
        <v>25</v>
      </c>
      <c r="B22" s="281" t="s">
        <v>61</v>
      </c>
      <c r="C22" s="273">
        <v>1436108</v>
      </c>
      <c r="D22" s="269">
        <v>349</v>
      </c>
      <c r="E22" s="274">
        <f>D24/C22*100</f>
        <v>92.08771206622343</v>
      </c>
      <c r="F22" s="271">
        <v>36.07</v>
      </c>
      <c r="G22" s="269">
        <f t="shared" si="0"/>
        <v>103.35243553008596</v>
      </c>
      <c r="H22" s="272">
        <f t="shared" si="1"/>
        <v>283.1573576166739</v>
      </c>
    </row>
    <row r="23" spans="1:8" s="259" customFormat="1" ht="33.75" customHeight="1">
      <c r="A23" s="980"/>
      <c r="B23" s="281" t="s">
        <v>62</v>
      </c>
      <c r="C23" s="273"/>
      <c r="D23" s="269">
        <v>60573</v>
      </c>
      <c r="E23" s="274"/>
      <c r="F23" s="271">
        <v>5948.681</v>
      </c>
      <c r="G23" s="269">
        <f t="shared" si="0"/>
        <v>98.20680831393526</v>
      </c>
      <c r="H23" s="272">
        <f t="shared" si="1"/>
        <v>269.0597488053021</v>
      </c>
    </row>
    <row r="24" spans="1:8" s="259" customFormat="1" ht="33.75" customHeight="1">
      <c r="A24" s="283"/>
      <c r="B24" s="499" t="s">
        <v>34</v>
      </c>
      <c r="C24" s="273"/>
      <c r="D24" s="268">
        <f>SUM(D21:D23)</f>
        <v>1322479</v>
      </c>
      <c r="E24" s="274"/>
      <c r="F24" s="500">
        <f>SUM(F21:F23)</f>
        <v>161361.431</v>
      </c>
      <c r="G24" s="268">
        <f t="shared" si="0"/>
        <v>122.01436166472209</v>
      </c>
      <c r="H24" s="501">
        <f t="shared" si="1"/>
        <v>334.28592236910157</v>
      </c>
    </row>
    <row r="25" spans="1:8" s="259" customFormat="1" ht="33.75" customHeight="1">
      <c r="A25" s="277"/>
      <c r="B25" s="278" t="s">
        <v>67</v>
      </c>
      <c r="C25" s="268"/>
      <c r="D25" s="269">
        <v>1254219</v>
      </c>
      <c r="E25" s="270"/>
      <c r="F25" s="271">
        <v>152490.76</v>
      </c>
      <c r="G25" s="269">
        <f>F25*1000/D25</f>
        <v>121.58224361136293</v>
      </c>
      <c r="H25" s="747">
        <f t="shared" si="1"/>
        <v>333.1020372914052</v>
      </c>
    </row>
    <row r="26" spans="1:8" s="259" customFormat="1" ht="33.75" customHeight="1">
      <c r="A26" s="979">
        <v>26</v>
      </c>
      <c r="B26" s="281" t="s">
        <v>61</v>
      </c>
      <c r="C26" s="273">
        <v>1424561</v>
      </c>
      <c r="D26" s="269">
        <v>343</v>
      </c>
      <c r="E26" s="274">
        <f>D28/C26*100</f>
        <v>92.14803718478886</v>
      </c>
      <c r="F26" s="271">
        <v>33.78</v>
      </c>
      <c r="G26" s="269">
        <f>F26*1000/D26</f>
        <v>98.48396501457727</v>
      </c>
      <c r="H26" s="747">
        <f t="shared" si="1"/>
        <v>269.81908223171854</v>
      </c>
    </row>
    <row r="27" spans="1:8" s="259" customFormat="1" ht="33.75" customHeight="1">
      <c r="A27" s="980"/>
      <c r="B27" s="281" t="s">
        <v>62</v>
      </c>
      <c r="C27" s="273"/>
      <c r="D27" s="269">
        <v>58143</v>
      </c>
      <c r="E27" s="274"/>
      <c r="F27" s="271">
        <v>5752.884</v>
      </c>
      <c r="G27" s="269">
        <f>F27*1000/D27</f>
        <v>98.9437077550178</v>
      </c>
      <c r="H27" s="747">
        <f t="shared" si="1"/>
        <v>271.0786513836104</v>
      </c>
    </row>
    <row r="28" spans="1:8" s="259" customFormat="1" ht="33.75" customHeight="1" thickBot="1">
      <c r="A28" s="284"/>
      <c r="B28" s="285" t="s">
        <v>34</v>
      </c>
      <c r="C28" s="286"/>
      <c r="D28" s="287">
        <f>SUM(D25:D27)</f>
        <v>1312705</v>
      </c>
      <c r="E28" s="288"/>
      <c r="F28" s="289">
        <f>SUM(F25:F27)</f>
        <v>158277.424</v>
      </c>
      <c r="G28" s="287">
        <f>F28*1000/D28</f>
        <v>120.57349061670368</v>
      </c>
      <c r="H28" s="748">
        <f t="shared" si="1"/>
        <v>330.3383304567224</v>
      </c>
    </row>
    <row r="29" spans="1:8" ht="33.75" customHeight="1">
      <c r="A29" s="498"/>
      <c r="B29" s="498"/>
      <c r="C29" s="498" t="s">
        <v>455</v>
      </c>
      <c r="D29" s="290"/>
      <c r="E29" s="290"/>
      <c r="F29" s="290"/>
      <c r="G29" s="290"/>
      <c r="H29" s="290"/>
    </row>
    <row r="30" spans="1:8" ht="33.75" customHeight="1">
      <c r="A30" s="498"/>
      <c r="B30" s="498"/>
      <c r="C30" s="498" t="s">
        <v>412</v>
      </c>
      <c r="D30" s="290"/>
      <c r="E30" s="290"/>
      <c r="F30" s="290"/>
      <c r="G30" s="290"/>
      <c r="H30" s="290"/>
    </row>
    <row r="31" spans="1:3" ht="33.75" customHeight="1">
      <c r="A31" s="497"/>
      <c r="B31" s="497"/>
      <c r="C31" s="497" t="s">
        <v>413</v>
      </c>
    </row>
    <row r="32" spans="1:3" ht="33.75" customHeight="1">
      <c r="A32" s="292"/>
      <c r="B32" s="292"/>
      <c r="C32" s="292" t="s">
        <v>414</v>
      </c>
    </row>
    <row r="33" s="502" customFormat="1" ht="19.5" customHeight="1"/>
  </sheetData>
  <sheetProtection/>
  <mergeCells count="5">
    <mergeCell ref="A22:A23"/>
    <mergeCell ref="A10:A11"/>
    <mergeCell ref="A18:A19"/>
    <mergeCell ref="A14:A15"/>
    <mergeCell ref="A26:A2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400" verticalDpi="400" orientation="landscape" paperSize="9" scale="5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22"/>
  <sheetViews>
    <sheetView showGridLines="0" showZeros="0" view="pageBreakPreview" zoomScale="75" zoomScaleSheetLayoutView="75" zoomScalePageLayoutView="0" workbookViewId="0" topLeftCell="A1">
      <selection activeCell="A1" sqref="A1"/>
    </sheetView>
  </sheetViews>
  <sheetFormatPr defaultColWidth="12.18359375" defaultRowHeight="18"/>
  <cols>
    <col min="1" max="1" width="9.99609375" style="323" customWidth="1"/>
    <col min="2" max="2" width="2.453125" style="323" customWidth="1"/>
    <col min="3" max="9" width="12.453125" style="323" customWidth="1"/>
    <col min="10" max="10" width="9.2734375" style="323" customWidth="1"/>
    <col min="11" max="11" width="9.18359375" style="323" customWidth="1"/>
    <col min="12" max="12" width="9.72265625" style="323" customWidth="1"/>
    <col min="13" max="13" width="12.72265625" style="323" customWidth="1"/>
    <col min="14" max="14" width="8.2734375" style="323" customWidth="1"/>
    <col min="15" max="15" width="9.6328125" style="323" customWidth="1"/>
    <col min="16" max="16384" width="12.18359375" style="323" customWidth="1"/>
  </cols>
  <sheetData>
    <row r="1" spans="1:3" s="293" customFormat="1" ht="33.75" customHeight="1">
      <c r="A1" s="52"/>
      <c r="C1" s="52" t="s">
        <v>15</v>
      </c>
    </row>
    <row r="2" spans="1:3" s="293" customFormat="1" ht="33.75" customHeight="1">
      <c r="A2" s="33"/>
      <c r="C2" s="33" t="s">
        <v>0</v>
      </c>
    </row>
    <row r="3" spans="1:3" s="157" customFormat="1" ht="33.75" customHeight="1">
      <c r="A3" s="68"/>
      <c r="C3" s="68" t="s">
        <v>165</v>
      </c>
    </row>
    <row r="4" spans="1:12" s="294" customFormat="1" ht="33.75" customHeight="1">
      <c r="A4" s="296"/>
      <c r="C4" s="296" t="s">
        <v>169</v>
      </c>
      <c r="K4" s="295"/>
      <c r="L4" s="295"/>
    </row>
    <row r="5" spans="1:15" s="297" customFormat="1" ht="33.75" customHeight="1" thickBot="1">
      <c r="A5" s="296"/>
      <c r="I5" s="304"/>
      <c r="N5" s="298"/>
      <c r="O5" s="298"/>
    </row>
    <row r="6" spans="1:15" s="297" customFormat="1" ht="33.75" customHeight="1">
      <c r="A6" s="301"/>
      <c r="B6" s="856" t="s">
        <v>331</v>
      </c>
      <c r="C6" s="988" t="s">
        <v>286</v>
      </c>
      <c r="D6" s="981" t="s">
        <v>436</v>
      </c>
      <c r="E6" s="982"/>
      <c r="F6" s="982"/>
      <c r="G6" s="983"/>
      <c r="H6" s="799"/>
      <c r="I6" s="304"/>
      <c r="N6" s="300"/>
      <c r="O6" s="300"/>
    </row>
    <row r="7" spans="1:9" s="297" customFormat="1" ht="33.75" customHeight="1">
      <c r="A7" s="857" t="s">
        <v>330</v>
      </c>
      <c r="B7" s="299"/>
      <c r="C7" s="989"/>
      <c r="D7" s="858" t="s">
        <v>170</v>
      </c>
      <c r="E7" s="858" t="s">
        <v>287</v>
      </c>
      <c r="F7" s="858" t="s">
        <v>288</v>
      </c>
      <c r="G7" s="859" t="s">
        <v>281</v>
      </c>
      <c r="H7" s="800"/>
      <c r="I7" s="304"/>
    </row>
    <row r="8" spans="1:9" s="297" customFormat="1" ht="33.75" customHeight="1">
      <c r="A8" s="990">
        <v>22</v>
      </c>
      <c r="B8" s="991"/>
      <c r="C8" s="302">
        <v>152.8</v>
      </c>
      <c r="D8" s="302">
        <v>75.36</v>
      </c>
      <c r="E8" s="302">
        <v>34.85</v>
      </c>
      <c r="F8" s="302">
        <v>44.51999999999999</v>
      </c>
      <c r="G8" s="303">
        <v>154.73</v>
      </c>
      <c r="H8" s="801"/>
      <c r="I8" s="304"/>
    </row>
    <row r="9" spans="1:9" s="297" customFormat="1" ht="33.75" customHeight="1">
      <c r="A9" s="992"/>
      <c r="B9" s="993"/>
      <c r="C9" s="305"/>
      <c r="D9" s="306">
        <v>48.704194403153885</v>
      </c>
      <c r="E9" s="306">
        <v>22.523104763135787</v>
      </c>
      <c r="F9" s="306">
        <v>28.77270083371033</v>
      </c>
      <c r="G9" s="307">
        <v>100</v>
      </c>
      <c r="H9" s="802"/>
      <c r="I9" s="304"/>
    </row>
    <row r="10" spans="1:12" s="297" customFormat="1" ht="33.75" customHeight="1">
      <c r="A10" s="990">
        <v>23</v>
      </c>
      <c r="B10" s="991"/>
      <c r="C10" s="302">
        <v>159.25</v>
      </c>
      <c r="D10" s="302">
        <v>75.27</v>
      </c>
      <c r="E10" s="302">
        <v>34.59</v>
      </c>
      <c r="F10" s="302">
        <v>47.11999999999999</v>
      </c>
      <c r="G10" s="303">
        <v>156.98</v>
      </c>
      <c r="H10" s="801"/>
      <c r="I10" s="304"/>
      <c r="L10" s="308"/>
    </row>
    <row r="11" spans="1:9" s="297" customFormat="1" ht="33.75" customHeight="1">
      <c r="A11" s="992"/>
      <c r="B11" s="993"/>
      <c r="C11" s="305"/>
      <c r="D11" s="306">
        <v>47.94878328449484</v>
      </c>
      <c r="E11" s="306">
        <v>22.034654096063196</v>
      </c>
      <c r="F11" s="306">
        <v>30.01656261944196</v>
      </c>
      <c r="G11" s="307">
        <v>99.99999999999999</v>
      </c>
      <c r="H11" s="802"/>
      <c r="I11" s="304"/>
    </row>
    <row r="12" spans="1:12" s="297" customFormat="1" ht="33.75" customHeight="1">
      <c r="A12" s="994">
        <v>24</v>
      </c>
      <c r="B12" s="995"/>
      <c r="C12" s="309">
        <v>159.71664084276117</v>
      </c>
      <c r="D12" s="309">
        <v>75.41206105495979</v>
      </c>
      <c r="E12" s="309">
        <v>33.75890386964214</v>
      </c>
      <c r="F12" s="309">
        <v>48.506174241643365</v>
      </c>
      <c r="G12" s="310">
        <v>157.6771391662453</v>
      </c>
      <c r="H12" s="801"/>
      <c r="I12" s="304"/>
      <c r="L12" s="308"/>
    </row>
    <row r="13" spans="1:9" s="297" customFormat="1" ht="33.75" customHeight="1">
      <c r="A13" s="996"/>
      <c r="B13" s="995"/>
      <c r="C13" s="311"/>
      <c r="D13" s="312">
        <v>47.826883119340366</v>
      </c>
      <c r="E13" s="312">
        <v>21.41014483656301</v>
      </c>
      <c r="F13" s="312">
        <v>30.76297204409662</v>
      </c>
      <c r="G13" s="307">
        <v>100</v>
      </c>
      <c r="H13" s="802"/>
      <c r="I13" s="304"/>
    </row>
    <row r="14" spans="1:12" s="297" customFormat="1" ht="33.75" customHeight="1">
      <c r="A14" s="997">
        <v>25</v>
      </c>
      <c r="B14" s="998"/>
      <c r="C14" s="313">
        <v>161.28225290950996</v>
      </c>
      <c r="D14" s="313">
        <v>75.06822774176923</v>
      </c>
      <c r="E14" s="313">
        <v>33.52163915460158</v>
      </c>
      <c r="F14" s="313">
        <v>48.750204985716</v>
      </c>
      <c r="G14" s="314">
        <v>157.34007188208682</v>
      </c>
      <c r="H14" s="803"/>
      <c r="I14" s="304"/>
      <c r="L14" s="308"/>
    </row>
    <row r="15" spans="1:9" s="297" customFormat="1" ht="33.75" customHeight="1">
      <c r="A15" s="999"/>
      <c r="B15" s="1000"/>
      <c r="C15" s="315"/>
      <c r="D15" s="316">
        <v>47.710813172900146</v>
      </c>
      <c r="E15" s="316">
        <v>21.305214084129336</v>
      </c>
      <c r="F15" s="316">
        <v>30.983972742970522</v>
      </c>
      <c r="G15" s="307">
        <v>100</v>
      </c>
      <c r="H15" s="802"/>
      <c r="I15" s="304"/>
    </row>
    <row r="16" spans="1:12" s="297" customFormat="1" ht="33.75" customHeight="1">
      <c r="A16" s="984">
        <v>26</v>
      </c>
      <c r="B16" s="985"/>
      <c r="C16" s="317">
        <v>160.35143375244508</v>
      </c>
      <c r="D16" s="313">
        <v>67.14997026705095</v>
      </c>
      <c r="E16" s="313">
        <v>33.855205390805324</v>
      </c>
      <c r="F16" s="317">
        <f>G16-D16-E16</f>
        <v>63.71310628919416</v>
      </c>
      <c r="G16" s="318">
        <v>164.71828194705043</v>
      </c>
      <c r="H16" s="803"/>
      <c r="I16" s="304"/>
      <c r="L16" s="308"/>
    </row>
    <row r="17" spans="1:9" s="297" customFormat="1" ht="33.75" customHeight="1" thickBot="1">
      <c r="A17" s="986"/>
      <c r="B17" s="987"/>
      <c r="C17" s="319"/>
      <c r="D17" s="320">
        <f>D16/$G16*100</f>
        <v>40.76655576618791</v>
      </c>
      <c r="E17" s="320">
        <f>E16/$G16*100</f>
        <v>20.55339880347238</v>
      </c>
      <c r="F17" s="320">
        <f>F16/$G16*100</f>
        <v>38.68004543033971</v>
      </c>
      <c r="G17" s="321">
        <f>SUM(D17:F17)</f>
        <v>100</v>
      </c>
      <c r="H17" s="802"/>
      <c r="I17" s="304"/>
    </row>
    <row r="18" spans="1:15" s="333" customFormat="1" ht="33.75" customHeight="1">
      <c r="A18" s="511"/>
      <c r="B18" s="503"/>
      <c r="C18" s="511" t="s">
        <v>418</v>
      </c>
      <c r="D18" s="504"/>
      <c r="E18" s="504"/>
      <c r="F18" s="504"/>
      <c r="G18" s="504"/>
      <c r="H18" s="504"/>
      <c r="I18" s="505"/>
      <c r="N18" s="506"/>
      <c r="O18" s="506"/>
    </row>
    <row r="19" spans="1:15" s="383" customFormat="1" ht="33.75" customHeight="1">
      <c r="A19" s="507"/>
      <c r="B19" s="508"/>
      <c r="C19" s="507" t="s">
        <v>174</v>
      </c>
      <c r="D19" s="509"/>
      <c r="E19" s="509"/>
      <c r="F19" s="509"/>
      <c r="G19" s="509"/>
      <c r="H19" s="509"/>
      <c r="I19" s="391"/>
      <c r="N19" s="510"/>
      <c r="O19" s="510"/>
    </row>
    <row r="20" spans="1:15" s="383" customFormat="1" ht="33.75" customHeight="1">
      <c r="A20" s="507"/>
      <c r="B20" s="508"/>
      <c r="C20" s="507" t="s">
        <v>173</v>
      </c>
      <c r="D20" s="509"/>
      <c r="E20" s="509"/>
      <c r="F20" s="509"/>
      <c r="G20" s="509"/>
      <c r="H20" s="509"/>
      <c r="I20" s="391"/>
      <c r="N20" s="510"/>
      <c r="O20" s="510"/>
    </row>
    <row r="21" spans="1:15" s="383" customFormat="1" ht="33.75" customHeight="1">
      <c r="A21" s="507"/>
      <c r="B21" s="508"/>
      <c r="C21" s="507" t="s">
        <v>176</v>
      </c>
      <c r="D21" s="509"/>
      <c r="E21" s="509"/>
      <c r="F21" s="509"/>
      <c r="G21" s="509"/>
      <c r="H21" s="509"/>
      <c r="I21" s="391"/>
      <c r="N21" s="510"/>
      <c r="O21" s="510"/>
    </row>
    <row r="22" spans="1:15" s="383" customFormat="1" ht="33.75" customHeight="1">
      <c r="A22" s="507"/>
      <c r="B22" s="508"/>
      <c r="C22" s="507" t="s">
        <v>175</v>
      </c>
      <c r="D22" s="509"/>
      <c r="E22" s="509"/>
      <c r="F22" s="509"/>
      <c r="G22" s="509"/>
      <c r="H22" s="509"/>
      <c r="I22" s="391"/>
      <c r="N22" s="510"/>
      <c r="O22" s="510"/>
    </row>
  </sheetData>
  <sheetProtection/>
  <mergeCells count="7">
    <mergeCell ref="D6:G6"/>
    <mergeCell ref="A16:B17"/>
    <mergeCell ref="C6:C7"/>
    <mergeCell ref="A8:B9"/>
    <mergeCell ref="A10:B11"/>
    <mergeCell ref="A12:B13"/>
    <mergeCell ref="A14:B1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400" verticalDpi="4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N66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0.72265625" defaultRowHeight="18"/>
  <cols>
    <col min="1" max="1" width="11.6328125" style="66" customWidth="1"/>
    <col min="2" max="2" width="7.99609375" style="66" customWidth="1"/>
    <col min="3" max="15" width="15.99609375" style="66" customWidth="1"/>
    <col min="16" max="16" width="3.6328125" style="475" customWidth="1"/>
    <col min="17" max="17" width="11.90625" style="66" customWidth="1"/>
    <col min="18" max="18" width="12.18359375" style="66" customWidth="1"/>
    <col min="19" max="19" width="9.8125" style="66" customWidth="1"/>
    <col min="20" max="20" width="10.8125" style="66" customWidth="1"/>
    <col min="21" max="21" width="12.72265625" style="66" customWidth="1"/>
    <col min="22" max="22" width="13.453125" style="66" customWidth="1"/>
    <col min="23" max="23" width="13.6328125" style="66" customWidth="1"/>
    <col min="24" max="24" width="7.72265625" style="66" customWidth="1"/>
    <col min="25" max="25" width="8.8125" style="66" customWidth="1"/>
    <col min="26" max="30" width="7.72265625" style="66" customWidth="1"/>
    <col min="31" max="33" width="10.72265625" style="66" customWidth="1"/>
    <col min="34" max="34" width="2.99609375" style="66" customWidth="1"/>
    <col min="35" max="35" width="6.99609375" style="66" customWidth="1"/>
    <col min="36" max="36" width="13.8125" style="66" customWidth="1"/>
    <col min="37" max="38" width="12.6328125" style="66" customWidth="1"/>
    <col min="39" max="39" width="12.0859375" style="66" customWidth="1"/>
    <col min="40" max="40" width="10.0859375" style="66" customWidth="1"/>
    <col min="41" max="41" width="9.72265625" style="66" customWidth="1"/>
    <col min="42" max="42" width="12.6328125" style="66" customWidth="1"/>
    <col min="43" max="43" width="12.72265625" style="66" customWidth="1"/>
    <col min="44" max="44" width="12.453125" style="66" customWidth="1"/>
    <col min="45" max="45" width="11.0859375" style="66" customWidth="1"/>
    <col min="46" max="46" width="12.2734375" style="66" customWidth="1"/>
    <col min="47" max="47" width="11.90625" style="66" customWidth="1"/>
    <col min="48" max="48" width="10.0859375" style="66" customWidth="1"/>
    <col min="49" max="16384" width="10.72265625" style="66" customWidth="1"/>
  </cols>
  <sheetData>
    <row r="1" spans="1:40" s="11" customFormat="1" ht="26.25" customHeight="1">
      <c r="A1" s="52"/>
      <c r="B1" s="8"/>
      <c r="C1" s="52" t="s">
        <v>15</v>
      </c>
      <c r="D1" s="8"/>
      <c r="E1" s="9"/>
      <c r="F1" s="10"/>
      <c r="G1" s="10"/>
      <c r="P1" s="472"/>
      <c r="V1" s="12"/>
      <c r="AN1" s="53"/>
    </row>
    <row r="2" spans="1:40" s="11" customFormat="1" ht="26.25" customHeight="1">
      <c r="A2" s="33"/>
      <c r="B2" s="13"/>
      <c r="C2" s="33" t="s">
        <v>0</v>
      </c>
      <c r="D2" s="14"/>
      <c r="E2" s="55"/>
      <c r="P2" s="472"/>
      <c r="V2" s="12"/>
      <c r="AN2" s="53"/>
    </row>
    <row r="3" spans="1:16" s="16" customFormat="1" ht="26.25" customHeight="1">
      <c r="A3" s="2"/>
      <c r="B3" s="15"/>
      <c r="C3" s="2" t="s">
        <v>146</v>
      </c>
      <c r="P3" s="473"/>
    </row>
    <row r="4" spans="1:16" s="16" customFormat="1" ht="26.25" customHeight="1">
      <c r="A4" s="749"/>
      <c r="B4" s="15"/>
      <c r="C4" s="749" t="s">
        <v>145</v>
      </c>
      <c r="P4" s="473"/>
    </row>
    <row r="5" spans="2:17" s="16" customFormat="1" ht="26.25" customHeight="1" thickBot="1">
      <c r="B5" s="17"/>
      <c r="C5" s="5"/>
      <c r="D5" s="18"/>
      <c r="E5" s="19"/>
      <c r="F5" s="18"/>
      <c r="G5" s="18"/>
      <c r="H5" s="18"/>
      <c r="I5" s="18"/>
      <c r="J5" s="18"/>
      <c r="K5" s="18"/>
      <c r="L5" s="18"/>
      <c r="M5" s="18"/>
      <c r="N5" s="19"/>
      <c r="O5" s="20" t="s">
        <v>130</v>
      </c>
      <c r="P5" s="474"/>
      <c r="Q5" s="56"/>
    </row>
    <row r="6" spans="1:16" s="16" customFormat="1" ht="27" customHeight="1">
      <c r="A6" s="913" t="s">
        <v>350</v>
      </c>
      <c r="B6" s="916" t="s">
        <v>1</v>
      </c>
      <c r="C6" s="21"/>
      <c r="D6" s="35"/>
      <c r="E6" s="35"/>
      <c r="F6" s="35"/>
      <c r="G6" s="21"/>
      <c r="H6" s="27"/>
      <c r="I6" s="813" t="s">
        <v>200</v>
      </c>
      <c r="J6" s="21"/>
      <c r="K6" s="35"/>
      <c r="L6" s="35"/>
      <c r="M6" s="813" t="s">
        <v>200</v>
      </c>
      <c r="N6" s="21"/>
      <c r="O6" s="814" t="s">
        <v>379</v>
      </c>
      <c r="P6" s="473"/>
    </row>
    <row r="7" spans="1:16" s="16" customFormat="1" ht="27" customHeight="1">
      <c r="A7" s="919"/>
      <c r="B7" s="917"/>
      <c r="C7" s="6" t="s">
        <v>200</v>
      </c>
      <c r="D7" s="805" t="s">
        <v>192</v>
      </c>
      <c r="E7" s="805" t="s">
        <v>192</v>
      </c>
      <c r="F7" s="805" t="s">
        <v>192</v>
      </c>
      <c r="G7" s="6" t="s">
        <v>203</v>
      </c>
      <c r="H7" s="6" t="s">
        <v>144</v>
      </c>
      <c r="I7" s="6" t="s">
        <v>22</v>
      </c>
      <c r="J7" s="6" t="s">
        <v>208</v>
      </c>
      <c r="K7" s="805" t="s">
        <v>192</v>
      </c>
      <c r="L7" s="805" t="s">
        <v>192</v>
      </c>
      <c r="M7" s="6" t="s">
        <v>210</v>
      </c>
      <c r="N7" s="6" t="s">
        <v>378</v>
      </c>
      <c r="O7" s="809" t="s">
        <v>380</v>
      </c>
      <c r="P7" s="473"/>
    </row>
    <row r="8" spans="1:16" s="16" customFormat="1" ht="27" customHeight="1">
      <c r="A8" s="919"/>
      <c r="B8" s="917"/>
      <c r="C8" s="22"/>
      <c r="D8" s="6" t="s">
        <v>202</v>
      </c>
      <c r="E8" s="6" t="s">
        <v>23</v>
      </c>
      <c r="F8" s="6" t="s">
        <v>6</v>
      </c>
      <c r="G8" s="811" t="s">
        <v>204</v>
      </c>
      <c r="H8" s="812" t="s">
        <v>143</v>
      </c>
      <c r="I8" s="811" t="s">
        <v>207</v>
      </c>
      <c r="J8" s="22"/>
      <c r="K8" s="6" t="s">
        <v>209</v>
      </c>
      <c r="L8" s="6" t="s">
        <v>24</v>
      </c>
      <c r="M8" s="811" t="s">
        <v>211</v>
      </c>
      <c r="N8" s="22"/>
      <c r="O8" s="809" t="s">
        <v>211</v>
      </c>
      <c r="P8" s="473"/>
    </row>
    <row r="9" spans="1:16" s="16" customFormat="1" ht="27" customHeight="1" thickBot="1">
      <c r="A9" s="920"/>
      <c r="B9" s="918"/>
      <c r="C9" s="29" t="s">
        <v>201</v>
      </c>
      <c r="D9" s="23"/>
      <c r="E9" s="24"/>
      <c r="F9" s="24"/>
      <c r="G9" s="29" t="s">
        <v>206</v>
      </c>
      <c r="H9" s="29" t="s">
        <v>191</v>
      </c>
      <c r="I9" s="29" t="s">
        <v>193</v>
      </c>
      <c r="J9" s="29" t="s">
        <v>196</v>
      </c>
      <c r="K9" s="23"/>
      <c r="L9" s="24"/>
      <c r="M9" s="29" t="s">
        <v>197</v>
      </c>
      <c r="N9" s="29" t="s">
        <v>212</v>
      </c>
      <c r="O9" s="815" t="s">
        <v>213</v>
      </c>
      <c r="P9" s="473"/>
    </row>
    <row r="10" spans="1:16" s="16" customFormat="1" ht="27" customHeight="1">
      <c r="A10" s="923" t="s">
        <v>306</v>
      </c>
      <c r="B10" s="57">
        <v>26</v>
      </c>
      <c r="C10" s="728">
        <v>6474560</v>
      </c>
      <c r="D10" s="728">
        <v>4238000</v>
      </c>
      <c r="E10" s="728">
        <v>274719</v>
      </c>
      <c r="F10" s="728">
        <v>1089773</v>
      </c>
      <c r="G10" s="728">
        <v>2630</v>
      </c>
      <c r="H10" s="728">
        <v>0</v>
      </c>
      <c r="I10" s="728">
        <v>6471930</v>
      </c>
      <c r="J10" s="728">
        <v>18020139</v>
      </c>
      <c r="K10" s="728">
        <v>9412428</v>
      </c>
      <c r="L10" s="728">
        <v>8539078</v>
      </c>
      <c r="M10" s="728">
        <v>11548209</v>
      </c>
      <c r="N10" s="728">
        <v>11548209</v>
      </c>
      <c r="O10" s="729">
        <v>0</v>
      </c>
      <c r="P10" s="473"/>
    </row>
    <row r="11" spans="1:16" s="16" customFormat="1" ht="27" customHeight="1">
      <c r="A11" s="921"/>
      <c r="B11" s="58">
        <v>25</v>
      </c>
      <c r="C11" s="730">
        <v>6334485</v>
      </c>
      <c r="D11" s="730">
        <v>3633000</v>
      </c>
      <c r="E11" s="730">
        <v>280469</v>
      </c>
      <c r="F11" s="730">
        <v>1366399</v>
      </c>
      <c r="G11" s="730">
        <v>5282</v>
      </c>
      <c r="H11" s="730">
        <v>0</v>
      </c>
      <c r="I11" s="730">
        <v>6329203</v>
      </c>
      <c r="J11" s="730">
        <v>17283576</v>
      </c>
      <c r="K11" s="730">
        <v>8319332</v>
      </c>
      <c r="L11" s="730">
        <v>8833950</v>
      </c>
      <c r="M11" s="730">
        <v>10954373</v>
      </c>
      <c r="N11" s="730">
        <v>10954373</v>
      </c>
      <c r="O11" s="731">
        <v>0</v>
      </c>
      <c r="P11" s="473"/>
    </row>
    <row r="12" spans="1:16" s="16" customFormat="1" ht="27" customHeight="1">
      <c r="A12" s="921"/>
      <c r="B12" s="59" t="s">
        <v>314</v>
      </c>
      <c r="C12" s="730">
        <v>140075</v>
      </c>
      <c r="D12" s="730">
        <v>605000</v>
      </c>
      <c r="E12" s="730">
        <v>-5750</v>
      </c>
      <c r="F12" s="730">
        <v>-276626</v>
      </c>
      <c r="G12" s="730">
        <v>-2652</v>
      </c>
      <c r="H12" s="730">
        <v>0</v>
      </c>
      <c r="I12" s="730">
        <v>142727</v>
      </c>
      <c r="J12" s="730">
        <v>736563</v>
      </c>
      <c r="K12" s="730">
        <v>1093096</v>
      </c>
      <c r="L12" s="730">
        <v>-294872</v>
      </c>
      <c r="M12" s="730">
        <v>593836</v>
      </c>
      <c r="N12" s="730">
        <v>593836</v>
      </c>
      <c r="O12" s="731">
        <v>0</v>
      </c>
      <c r="P12" s="473"/>
    </row>
    <row r="13" spans="1:16" s="16" customFormat="1" ht="27" customHeight="1" thickBot="1">
      <c r="A13" s="922"/>
      <c r="B13" s="60" t="s">
        <v>16</v>
      </c>
      <c r="C13" s="758">
        <v>2.2113084173377944</v>
      </c>
      <c r="D13" s="758">
        <v>16.65290393614093</v>
      </c>
      <c r="E13" s="758">
        <v>-2.05013744834545</v>
      </c>
      <c r="F13" s="758">
        <v>-20.24489186540681</v>
      </c>
      <c r="G13" s="758">
        <v>-50.20825444907232</v>
      </c>
      <c r="H13" s="758">
        <v>0</v>
      </c>
      <c r="I13" s="758">
        <v>2.2550548623578672</v>
      </c>
      <c r="J13" s="758">
        <v>4.261635439332694</v>
      </c>
      <c r="K13" s="758">
        <v>13.139228005325426</v>
      </c>
      <c r="L13" s="758">
        <v>-3.337940558866645</v>
      </c>
      <c r="M13" s="758">
        <v>5.420994884873831</v>
      </c>
      <c r="N13" s="758">
        <v>5.420994884873831</v>
      </c>
      <c r="O13" s="761">
        <v>0</v>
      </c>
      <c r="P13" s="473"/>
    </row>
    <row r="14" spans="1:16" s="16" customFormat="1" ht="27" customHeight="1">
      <c r="A14" s="923" t="s">
        <v>307</v>
      </c>
      <c r="B14" s="57">
        <v>26</v>
      </c>
      <c r="C14" s="728">
        <v>63869</v>
      </c>
      <c r="D14" s="728">
        <v>60900</v>
      </c>
      <c r="E14" s="728">
        <v>0</v>
      </c>
      <c r="F14" s="728">
        <v>2969</v>
      </c>
      <c r="G14" s="728">
        <v>0</v>
      </c>
      <c r="H14" s="728">
        <v>0</v>
      </c>
      <c r="I14" s="728">
        <v>63869</v>
      </c>
      <c r="J14" s="728">
        <v>75236</v>
      </c>
      <c r="K14" s="728">
        <v>75236</v>
      </c>
      <c r="L14" s="728">
        <v>0</v>
      </c>
      <c r="M14" s="728">
        <v>11367</v>
      </c>
      <c r="N14" s="728">
        <v>11367</v>
      </c>
      <c r="O14" s="732">
        <v>0</v>
      </c>
      <c r="P14" s="473"/>
    </row>
    <row r="15" spans="1:16" s="16" customFormat="1" ht="27" customHeight="1">
      <c r="A15" s="921"/>
      <c r="B15" s="58">
        <v>25</v>
      </c>
      <c r="C15" s="730">
        <v>52006</v>
      </c>
      <c r="D15" s="730">
        <v>49600</v>
      </c>
      <c r="E15" s="730">
        <v>0</v>
      </c>
      <c r="F15" s="730">
        <v>2406</v>
      </c>
      <c r="G15" s="730">
        <v>0</v>
      </c>
      <c r="H15" s="730">
        <v>0</v>
      </c>
      <c r="I15" s="730">
        <v>52006</v>
      </c>
      <c r="J15" s="730">
        <v>64770</v>
      </c>
      <c r="K15" s="730">
        <v>64770</v>
      </c>
      <c r="L15" s="730">
        <v>0</v>
      </c>
      <c r="M15" s="730">
        <v>12764</v>
      </c>
      <c r="N15" s="730">
        <v>12764</v>
      </c>
      <c r="O15" s="731">
        <v>0</v>
      </c>
      <c r="P15" s="473"/>
    </row>
    <row r="16" spans="1:16" s="16" customFormat="1" ht="27" customHeight="1">
      <c r="A16" s="921"/>
      <c r="B16" s="59" t="s">
        <v>314</v>
      </c>
      <c r="C16" s="730">
        <v>11863</v>
      </c>
      <c r="D16" s="730">
        <v>11300</v>
      </c>
      <c r="E16" s="730">
        <v>0</v>
      </c>
      <c r="F16" s="730">
        <v>563</v>
      </c>
      <c r="G16" s="730">
        <v>0</v>
      </c>
      <c r="H16" s="730">
        <v>0</v>
      </c>
      <c r="I16" s="730">
        <v>11863</v>
      </c>
      <c r="J16" s="730">
        <v>10466</v>
      </c>
      <c r="K16" s="730">
        <v>10466</v>
      </c>
      <c r="L16" s="730">
        <v>0</v>
      </c>
      <c r="M16" s="730">
        <v>-1397</v>
      </c>
      <c r="N16" s="730">
        <v>-1397</v>
      </c>
      <c r="O16" s="731">
        <v>0</v>
      </c>
      <c r="P16" s="473"/>
    </row>
    <row r="17" spans="1:16" s="16" customFormat="1" ht="27" customHeight="1" thickBot="1">
      <c r="A17" s="921"/>
      <c r="B17" s="60" t="s">
        <v>16</v>
      </c>
      <c r="C17" s="758">
        <v>22.810829519670808</v>
      </c>
      <c r="D17" s="758">
        <v>22.782258064516128</v>
      </c>
      <c r="E17" s="758">
        <v>0</v>
      </c>
      <c r="F17" s="758">
        <v>23.39983374896093</v>
      </c>
      <c r="G17" s="758">
        <v>0</v>
      </c>
      <c r="H17" s="758">
        <v>0</v>
      </c>
      <c r="I17" s="758">
        <v>22.810829519670808</v>
      </c>
      <c r="J17" s="758">
        <v>16.15871545468581</v>
      </c>
      <c r="K17" s="758">
        <v>16.15871545468581</v>
      </c>
      <c r="L17" s="758">
        <v>0</v>
      </c>
      <c r="M17" s="758">
        <v>-10.944844876214352</v>
      </c>
      <c r="N17" s="758">
        <v>-10.944844876214352</v>
      </c>
      <c r="O17" s="761">
        <v>0</v>
      </c>
      <c r="P17" s="473"/>
    </row>
    <row r="18" spans="1:16" s="16" customFormat="1" ht="27" customHeight="1" thickTop="1">
      <c r="A18" s="924" t="s">
        <v>361</v>
      </c>
      <c r="B18" s="63">
        <v>26</v>
      </c>
      <c r="C18" s="733">
        <v>6538429</v>
      </c>
      <c r="D18" s="733">
        <v>4298900</v>
      </c>
      <c r="E18" s="733">
        <v>274719</v>
      </c>
      <c r="F18" s="733">
        <v>1092742</v>
      </c>
      <c r="G18" s="733">
        <v>2630</v>
      </c>
      <c r="H18" s="733">
        <v>0</v>
      </c>
      <c r="I18" s="733">
        <v>6535799</v>
      </c>
      <c r="J18" s="733">
        <v>18095375</v>
      </c>
      <c r="K18" s="733">
        <v>9487664</v>
      </c>
      <c r="L18" s="733">
        <v>8539078</v>
      </c>
      <c r="M18" s="733">
        <v>11559576</v>
      </c>
      <c r="N18" s="733">
        <v>11559576</v>
      </c>
      <c r="O18" s="775">
        <v>0</v>
      </c>
      <c r="P18" s="473"/>
    </row>
    <row r="19" spans="1:16" s="16" customFormat="1" ht="27" customHeight="1">
      <c r="A19" s="921"/>
      <c r="B19" s="58">
        <v>25</v>
      </c>
      <c r="C19" s="730">
        <v>6386491</v>
      </c>
      <c r="D19" s="730">
        <v>3682600</v>
      </c>
      <c r="E19" s="730">
        <v>280469</v>
      </c>
      <c r="F19" s="730">
        <v>1368805</v>
      </c>
      <c r="G19" s="730">
        <v>5282</v>
      </c>
      <c r="H19" s="730">
        <v>0</v>
      </c>
      <c r="I19" s="730">
        <v>6381209</v>
      </c>
      <c r="J19" s="730">
        <v>17348346</v>
      </c>
      <c r="K19" s="730">
        <v>8384102</v>
      </c>
      <c r="L19" s="730">
        <v>8833950</v>
      </c>
      <c r="M19" s="730">
        <v>10967137</v>
      </c>
      <c r="N19" s="730">
        <v>10967137</v>
      </c>
      <c r="O19" s="731">
        <v>0</v>
      </c>
      <c r="P19" s="473"/>
    </row>
    <row r="20" spans="1:16" s="16" customFormat="1" ht="27" customHeight="1">
      <c r="A20" s="921"/>
      <c r="B20" s="59" t="s">
        <v>314</v>
      </c>
      <c r="C20" s="730">
        <v>151938</v>
      </c>
      <c r="D20" s="730">
        <v>616300</v>
      </c>
      <c r="E20" s="730">
        <v>-5750</v>
      </c>
      <c r="F20" s="730">
        <v>-276063</v>
      </c>
      <c r="G20" s="730">
        <v>-2652</v>
      </c>
      <c r="H20" s="730">
        <v>0</v>
      </c>
      <c r="I20" s="730">
        <v>154590</v>
      </c>
      <c r="J20" s="730">
        <v>747029</v>
      </c>
      <c r="K20" s="730">
        <v>1103562</v>
      </c>
      <c r="L20" s="730">
        <v>-294872</v>
      </c>
      <c r="M20" s="730">
        <v>592439</v>
      </c>
      <c r="N20" s="730">
        <v>592439</v>
      </c>
      <c r="O20" s="731">
        <v>0</v>
      </c>
      <c r="P20" s="473"/>
    </row>
    <row r="21" spans="1:16" s="16" customFormat="1" ht="27" customHeight="1" thickBot="1">
      <c r="A21" s="925"/>
      <c r="B21" s="64" t="s">
        <v>16</v>
      </c>
      <c r="C21" s="765">
        <v>2.379052910275768</v>
      </c>
      <c r="D21" s="765">
        <v>16.73545864334981</v>
      </c>
      <c r="E21" s="765">
        <v>-2.05013744834545</v>
      </c>
      <c r="F21" s="765">
        <v>-20.16817589064914</v>
      </c>
      <c r="G21" s="765">
        <v>-50.20825444907232</v>
      </c>
      <c r="H21" s="765">
        <v>0</v>
      </c>
      <c r="I21" s="765">
        <v>2.422581676920471</v>
      </c>
      <c r="J21" s="765">
        <v>4.30605315342454</v>
      </c>
      <c r="K21" s="765">
        <v>13.162554558615819</v>
      </c>
      <c r="L21" s="765">
        <v>-3.337940558866645</v>
      </c>
      <c r="M21" s="765">
        <v>5.401947655071693</v>
      </c>
      <c r="N21" s="765">
        <v>5.401947655071693</v>
      </c>
      <c r="O21" s="768">
        <v>0</v>
      </c>
      <c r="P21" s="473"/>
    </row>
    <row r="22" spans="1:16" s="16" customFormat="1" ht="27" customHeight="1" thickTop="1">
      <c r="A22" s="921" t="s">
        <v>309</v>
      </c>
      <c r="B22" s="62">
        <v>26</v>
      </c>
      <c r="C22" s="734">
        <v>0</v>
      </c>
      <c r="D22" s="734">
        <v>0</v>
      </c>
      <c r="E22" s="734">
        <v>0</v>
      </c>
      <c r="F22" s="734">
        <v>0</v>
      </c>
      <c r="G22" s="734">
        <v>0</v>
      </c>
      <c r="H22" s="734">
        <v>0</v>
      </c>
      <c r="I22" s="734">
        <v>0</v>
      </c>
      <c r="J22" s="734">
        <v>165218</v>
      </c>
      <c r="K22" s="734">
        <v>122646</v>
      </c>
      <c r="L22" s="734">
        <v>40188</v>
      </c>
      <c r="M22" s="734">
        <v>165218</v>
      </c>
      <c r="N22" s="734">
        <v>165218</v>
      </c>
      <c r="O22" s="732">
        <v>0</v>
      </c>
      <c r="P22" s="473"/>
    </row>
    <row r="23" spans="1:16" s="16" customFormat="1" ht="27" customHeight="1">
      <c r="A23" s="921"/>
      <c r="B23" s="58">
        <v>25</v>
      </c>
      <c r="C23" s="730">
        <v>15</v>
      </c>
      <c r="D23" s="730">
        <v>0</v>
      </c>
      <c r="E23" s="730">
        <v>0</v>
      </c>
      <c r="F23" s="730">
        <v>0</v>
      </c>
      <c r="G23" s="730">
        <v>0</v>
      </c>
      <c r="H23" s="730">
        <v>0</v>
      </c>
      <c r="I23" s="730">
        <v>15</v>
      </c>
      <c r="J23" s="730">
        <v>158689</v>
      </c>
      <c r="K23" s="730">
        <v>117834</v>
      </c>
      <c r="L23" s="730">
        <v>39433</v>
      </c>
      <c r="M23" s="730">
        <v>158674</v>
      </c>
      <c r="N23" s="730">
        <v>158674</v>
      </c>
      <c r="O23" s="731">
        <v>0</v>
      </c>
      <c r="P23" s="473"/>
    </row>
    <row r="24" spans="1:16" s="16" customFormat="1" ht="27" customHeight="1">
      <c r="A24" s="921"/>
      <c r="B24" s="59" t="s">
        <v>314</v>
      </c>
      <c r="C24" s="730">
        <v>-15</v>
      </c>
      <c r="D24" s="730">
        <v>0</v>
      </c>
      <c r="E24" s="730">
        <v>0</v>
      </c>
      <c r="F24" s="730">
        <v>0</v>
      </c>
      <c r="G24" s="730">
        <v>0</v>
      </c>
      <c r="H24" s="730">
        <v>0</v>
      </c>
      <c r="I24" s="730">
        <v>-15</v>
      </c>
      <c r="J24" s="730">
        <v>6529</v>
      </c>
      <c r="K24" s="730">
        <v>4812</v>
      </c>
      <c r="L24" s="730">
        <v>755</v>
      </c>
      <c r="M24" s="730">
        <v>6544</v>
      </c>
      <c r="N24" s="730">
        <v>6544</v>
      </c>
      <c r="O24" s="731">
        <v>0</v>
      </c>
      <c r="P24" s="473"/>
    </row>
    <row r="25" spans="1:16" s="16" customFormat="1" ht="27" customHeight="1" thickBot="1">
      <c r="A25" s="922"/>
      <c r="B25" s="61" t="s">
        <v>16</v>
      </c>
      <c r="C25" s="760" t="s">
        <v>140</v>
      </c>
      <c r="D25" s="760">
        <v>0</v>
      </c>
      <c r="E25" s="760">
        <v>0</v>
      </c>
      <c r="F25" s="760">
        <v>0</v>
      </c>
      <c r="G25" s="760">
        <v>0</v>
      </c>
      <c r="H25" s="760">
        <v>0</v>
      </c>
      <c r="I25" s="760" t="s">
        <v>140</v>
      </c>
      <c r="J25" s="760">
        <v>4.1143368475445685</v>
      </c>
      <c r="K25" s="760">
        <v>4.083710983247619</v>
      </c>
      <c r="L25" s="760">
        <v>1.914640022316334</v>
      </c>
      <c r="M25" s="760">
        <v>4.124179134577814</v>
      </c>
      <c r="N25" s="760">
        <v>4.124179134577814</v>
      </c>
      <c r="O25" s="761">
        <v>0</v>
      </c>
      <c r="P25" s="473"/>
    </row>
    <row r="26" spans="1:16" s="16" customFormat="1" ht="27" customHeight="1">
      <c r="A26" s="921" t="s">
        <v>308</v>
      </c>
      <c r="B26" s="62">
        <v>26</v>
      </c>
      <c r="C26" s="734">
        <v>65199</v>
      </c>
      <c r="D26" s="734">
        <v>54000</v>
      </c>
      <c r="E26" s="734">
        <v>0</v>
      </c>
      <c r="F26" s="734">
        <v>0</v>
      </c>
      <c r="G26" s="734">
        <v>0</v>
      </c>
      <c r="H26" s="734">
        <v>0</v>
      </c>
      <c r="I26" s="734">
        <v>65199</v>
      </c>
      <c r="J26" s="734">
        <v>134075</v>
      </c>
      <c r="K26" s="734">
        <v>94013</v>
      </c>
      <c r="L26" s="734">
        <v>40062</v>
      </c>
      <c r="M26" s="734">
        <v>79639</v>
      </c>
      <c r="N26" s="734">
        <v>79639</v>
      </c>
      <c r="O26" s="732">
        <v>0</v>
      </c>
      <c r="P26" s="473"/>
    </row>
    <row r="27" spans="1:16" s="16" customFormat="1" ht="27" customHeight="1">
      <c r="A27" s="921"/>
      <c r="B27" s="58">
        <v>25</v>
      </c>
      <c r="C27" s="730">
        <v>44318</v>
      </c>
      <c r="D27" s="730">
        <v>35000</v>
      </c>
      <c r="E27" s="730">
        <v>0</v>
      </c>
      <c r="F27" s="730">
        <v>420</v>
      </c>
      <c r="G27" s="730">
        <v>0</v>
      </c>
      <c r="H27" s="730">
        <v>0</v>
      </c>
      <c r="I27" s="730">
        <v>44318</v>
      </c>
      <c r="J27" s="730">
        <v>101527</v>
      </c>
      <c r="K27" s="730">
        <v>62259</v>
      </c>
      <c r="L27" s="730">
        <v>39268</v>
      </c>
      <c r="M27" s="730">
        <v>64262</v>
      </c>
      <c r="N27" s="730">
        <v>64262</v>
      </c>
      <c r="O27" s="731">
        <v>0</v>
      </c>
      <c r="P27" s="473"/>
    </row>
    <row r="28" spans="1:16" s="16" customFormat="1" ht="27" customHeight="1">
      <c r="A28" s="921"/>
      <c r="B28" s="59" t="s">
        <v>314</v>
      </c>
      <c r="C28" s="730">
        <v>20881</v>
      </c>
      <c r="D28" s="730">
        <v>19000</v>
      </c>
      <c r="E28" s="730">
        <v>0</v>
      </c>
      <c r="F28" s="730">
        <v>-420</v>
      </c>
      <c r="G28" s="730">
        <v>0</v>
      </c>
      <c r="H28" s="730">
        <v>0</v>
      </c>
      <c r="I28" s="730">
        <v>20881</v>
      </c>
      <c r="J28" s="730">
        <v>32548</v>
      </c>
      <c r="K28" s="730">
        <v>31754</v>
      </c>
      <c r="L28" s="730">
        <v>794</v>
      </c>
      <c r="M28" s="730">
        <v>15377</v>
      </c>
      <c r="N28" s="730">
        <v>15377</v>
      </c>
      <c r="O28" s="731">
        <v>0</v>
      </c>
      <c r="P28" s="473"/>
    </row>
    <row r="29" spans="1:16" s="16" customFormat="1" ht="27" customHeight="1" thickBot="1">
      <c r="A29" s="922"/>
      <c r="B29" s="60" t="s">
        <v>16</v>
      </c>
      <c r="C29" s="760">
        <v>47.11629586172661</v>
      </c>
      <c r="D29" s="760">
        <v>54.285714285714285</v>
      </c>
      <c r="E29" s="760">
        <v>0</v>
      </c>
      <c r="F29" s="760" t="s">
        <v>140</v>
      </c>
      <c r="G29" s="760">
        <v>0</v>
      </c>
      <c r="H29" s="760">
        <v>0</v>
      </c>
      <c r="I29" s="760">
        <v>47.11629586172661</v>
      </c>
      <c r="J29" s="760">
        <v>32.058467205767926</v>
      </c>
      <c r="K29" s="760">
        <v>51.00306782955075</v>
      </c>
      <c r="L29" s="760">
        <v>2.022002648466945</v>
      </c>
      <c r="M29" s="760">
        <v>23.928604774205596</v>
      </c>
      <c r="N29" s="760">
        <v>23.928604774205596</v>
      </c>
      <c r="O29" s="761">
        <v>0</v>
      </c>
      <c r="P29" s="473"/>
    </row>
    <row r="30" spans="1:16" s="16" customFormat="1" ht="27" customHeight="1">
      <c r="A30" s="921" t="s">
        <v>310</v>
      </c>
      <c r="B30" s="57">
        <v>26</v>
      </c>
      <c r="C30" s="734">
        <v>0</v>
      </c>
      <c r="D30" s="734">
        <v>0</v>
      </c>
      <c r="E30" s="734">
        <v>0</v>
      </c>
      <c r="F30" s="734">
        <v>0</v>
      </c>
      <c r="G30" s="734">
        <v>0</v>
      </c>
      <c r="H30" s="734">
        <v>0</v>
      </c>
      <c r="I30" s="734">
        <v>0</v>
      </c>
      <c r="J30" s="734">
        <v>0</v>
      </c>
      <c r="K30" s="734">
        <v>0</v>
      </c>
      <c r="L30" s="734">
        <v>0</v>
      </c>
      <c r="M30" s="734">
        <v>0</v>
      </c>
      <c r="N30" s="734">
        <v>0</v>
      </c>
      <c r="O30" s="732">
        <v>0</v>
      </c>
      <c r="P30" s="473"/>
    </row>
    <row r="31" spans="1:16" s="16" customFormat="1" ht="27" customHeight="1">
      <c r="A31" s="921"/>
      <c r="B31" s="58">
        <v>25</v>
      </c>
      <c r="C31" s="730">
        <v>31395</v>
      </c>
      <c r="D31" s="730">
        <v>0</v>
      </c>
      <c r="E31" s="730">
        <v>0</v>
      </c>
      <c r="F31" s="730">
        <v>22940</v>
      </c>
      <c r="G31" s="730">
        <v>0</v>
      </c>
      <c r="H31" s="730">
        <v>0</v>
      </c>
      <c r="I31" s="730">
        <v>31395</v>
      </c>
      <c r="J31" s="730">
        <v>2125822</v>
      </c>
      <c r="K31" s="730">
        <v>161630</v>
      </c>
      <c r="L31" s="730">
        <v>1964192</v>
      </c>
      <c r="M31" s="730">
        <v>2094427</v>
      </c>
      <c r="N31" s="730">
        <v>504875</v>
      </c>
      <c r="O31" s="731">
        <v>1589552</v>
      </c>
      <c r="P31" s="473"/>
    </row>
    <row r="32" spans="1:16" s="16" customFormat="1" ht="27" customHeight="1">
      <c r="A32" s="921"/>
      <c r="B32" s="59" t="s">
        <v>314</v>
      </c>
      <c r="C32" s="730">
        <v>-31395</v>
      </c>
      <c r="D32" s="730">
        <v>0</v>
      </c>
      <c r="E32" s="730">
        <v>0</v>
      </c>
      <c r="F32" s="730">
        <v>-22940</v>
      </c>
      <c r="G32" s="730">
        <v>0</v>
      </c>
      <c r="H32" s="730">
        <v>0</v>
      </c>
      <c r="I32" s="730">
        <v>-31395</v>
      </c>
      <c r="J32" s="730">
        <v>-2125822</v>
      </c>
      <c r="K32" s="730">
        <v>-161630</v>
      </c>
      <c r="L32" s="730">
        <v>-1964192</v>
      </c>
      <c r="M32" s="730">
        <v>-2094427</v>
      </c>
      <c r="N32" s="730">
        <v>-504875</v>
      </c>
      <c r="O32" s="731">
        <v>-1589552</v>
      </c>
      <c r="P32" s="473"/>
    </row>
    <row r="33" spans="1:16" s="16" customFormat="1" ht="27" customHeight="1" thickBot="1">
      <c r="A33" s="922"/>
      <c r="B33" s="61" t="s">
        <v>16</v>
      </c>
      <c r="C33" s="760" t="s">
        <v>140</v>
      </c>
      <c r="D33" s="760">
        <v>0</v>
      </c>
      <c r="E33" s="760">
        <v>0</v>
      </c>
      <c r="F33" s="760" t="s">
        <v>140</v>
      </c>
      <c r="G33" s="760">
        <v>0</v>
      </c>
      <c r="H33" s="760">
        <v>0</v>
      </c>
      <c r="I33" s="760" t="s">
        <v>140</v>
      </c>
      <c r="J33" s="760" t="s">
        <v>140</v>
      </c>
      <c r="K33" s="760" t="s">
        <v>140</v>
      </c>
      <c r="L33" s="760" t="s">
        <v>140</v>
      </c>
      <c r="M33" s="760" t="s">
        <v>140</v>
      </c>
      <c r="N33" s="760" t="s">
        <v>140</v>
      </c>
      <c r="O33" s="761" t="s">
        <v>140</v>
      </c>
      <c r="P33" s="473"/>
    </row>
    <row r="34" spans="1:16" s="16" customFormat="1" ht="27" customHeight="1">
      <c r="A34" s="921" t="s">
        <v>311</v>
      </c>
      <c r="B34" s="62">
        <v>26</v>
      </c>
      <c r="C34" s="734">
        <v>7464871</v>
      </c>
      <c r="D34" s="734">
        <v>4615700</v>
      </c>
      <c r="E34" s="734">
        <v>16046</v>
      </c>
      <c r="F34" s="734">
        <v>2070085</v>
      </c>
      <c r="G34" s="734">
        <v>497</v>
      </c>
      <c r="H34" s="734">
        <v>503200</v>
      </c>
      <c r="I34" s="734">
        <v>6961174</v>
      </c>
      <c r="J34" s="734">
        <v>8781624</v>
      </c>
      <c r="K34" s="734">
        <v>5589163</v>
      </c>
      <c r="L34" s="734">
        <v>3164731</v>
      </c>
      <c r="M34" s="734">
        <v>1820450</v>
      </c>
      <c r="N34" s="734">
        <v>1660850</v>
      </c>
      <c r="O34" s="729">
        <v>159600</v>
      </c>
      <c r="P34" s="473"/>
    </row>
    <row r="35" spans="1:16" s="16" customFormat="1" ht="27" customHeight="1">
      <c r="A35" s="921"/>
      <c r="B35" s="58">
        <v>25</v>
      </c>
      <c r="C35" s="730">
        <v>6191492</v>
      </c>
      <c r="D35" s="730">
        <v>3488000</v>
      </c>
      <c r="E35" s="730">
        <v>14111</v>
      </c>
      <c r="F35" s="730">
        <v>1267632</v>
      </c>
      <c r="G35" s="730">
        <v>0</v>
      </c>
      <c r="H35" s="730">
        <v>408900</v>
      </c>
      <c r="I35" s="730">
        <v>5782592</v>
      </c>
      <c r="J35" s="730">
        <v>7640375</v>
      </c>
      <c r="K35" s="730">
        <v>4211248</v>
      </c>
      <c r="L35" s="730">
        <v>3394111</v>
      </c>
      <c r="M35" s="730">
        <v>1857783</v>
      </c>
      <c r="N35" s="730">
        <v>1354583</v>
      </c>
      <c r="O35" s="731">
        <v>503200</v>
      </c>
      <c r="P35" s="473"/>
    </row>
    <row r="36" spans="1:16" s="16" customFormat="1" ht="27" customHeight="1">
      <c r="A36" s="921"/>
      <c r="B36" s="59" t="s">
        <v>315</v>
      </c>
      <c r="C36" s="730">
        <v>1273379</v>
      </c>
      <c r="D36" s="730">
        <v>1127700</v>
      </c>
      <c r="E36" s="730">
        <v>1935</v>
      </c>
      <c r="F36" s="730">
        <v>802453</v>
      </c>
      <c r="G36" s="730">
        <v>497</v>
      </c>
      <c r="H36" s="730">
        <v>94300</v>
      </c>
      <c r="I36" s="730">
        <v>1178582</v>
      </c>
      <c r="J36" s="730">
        <v>1141249</v>
      </c>
      <c r="K36" s="730">
        <v>1377915</v>
      </c>
      <c r="L36" s="730">
        <v>-229380</v>
      </c>
      <c r="M36" s="730">
        <v>-37333</v>
      </c>
      <c r="N36" s="730">
        <v>306267</v>
      </c>
      <c r="O36" s="731">
        <v>-343600</v>
      </c>
      <c r="P36" s="473"/>
    </row>
    <row r="37" spans="1:16" s="16" customFormat="1" ht="27" customHeight="1" thickBot="1">
      <c r="A37" s="922"/>
      <c r="B37" s="60" t="s">
        <v>45</v>
      </c>
      <c r="C37" s="760">
        <v>20.56659364172642</v>
      </c>
      <c r="D37" s="760">
        <v>32.33084862385321</v>
      </c>
      <c r="E37" s="760">
        <v>13.712706399262986</v>
      </c>
      <c r="F37" s="760">
        <v>63.30330884673154</v>
      </c>
      <c r="G37" s="760" t="s">
        <v>128</v>
      </c>
      <c r="H37" s="760">
        <v>23.06187331865982</v>
      </c>
      <c r="I37" s="760">
        <v>20.381552079067657</v>
      </c>
      <c r="J37" s="760">
        <v>14.93708096788443</v>
      </c>
      <c r="K37" s="760">
        <v>32.71987306375687</v>
      </c>
      <c r="L37" s="760">
        <v>-6.758176146861432</v>
      </c>
      <c r="M37" s="760">
        <v>-2.0095457865638777</v>
      </c>
      <c r="N37" s="760">
        <v>22.609688738157796</v>
      </c>
      <c r="O37" s="761">
        <v>-68.28298887122418</v>
      </c>
      <c r="P37" s="473"/>
    </row>
    <row r="38" spans="1:16" s="16" customFormat="1" ht="27" customHeight="1">
      <c r="A38" s="921" t="s">
        <v>312</v>
      </c>
      <c r="B38" s="57">
        <v>26</v>
      </c>
      <c r="C38" s="728">
        <v>77412</v>
      </c>
      <c r="D38" s="728">
        <v>0</v>
      </c>
      <c r="E38" s="728">
        <v>0</v>
      </c>
      <c r="F38" s="728">
        <v>77397</v>
      </c>
      <c r="G38" s="728">
        <v>0</v>
      </c>
      <c r="H38" s="728">
        <v>0</v>
      </c>
      <c r="I38" s="728">
        <v>77412</v>
      </c>
      <c r="J38" s="728">
        <v>103108</v>
      </c>
      <c r="K38" s="728">
        <v>3246</v>
      </c>
      <c r="L38" s="728">
        <v>99847</v>
      </c>
      <c r="M38" s="728">
        <v>25696</v>
      </c>
      <c r="N38" s="728">
        <v>25696</v>
      </c>
      <c r="O38" s="729">
        <v>0</v>
      </c>
      <c r="P38" s="473"/>
    </row>
    <row r="39" spans="1:16" s="16" customFormat="1" ht="27" customHeight="1">
      <c r="A39" s="921"/>
      <c r="B39" s="58">
        <v>25</v>
      </c>
      <c r="C39" s="730">
        <v>76063</v>
      </c>
      <c r="D39" s="730">
        <v>0</v>
      </c>
      <c r="E39" s="730">
        <v>0</v>
      </c>
      <c r="F39" s="730">
        <v>76045</v>
      </c>
      <c r="G39" s="730">
        <v>0</v>
      </c>
      <c r="H39" s="730">
        <v>0</v>
      </c>
      <c r="I39" s="730">
        <v>76063</v>
      </c>
      <c r="J39" s="730">
        <v>104757</v>
      </c>
      <c r="K39" s="730">
        <v>6677</v>
      </c>
      <c r="L39" s="730">
        <v>98062</v>
      </c>
      <c r="M39" s="730">
        <v>28694</v>
      </c>
      <c r="N39" s="730">
        <v>28694</v>
      </c>
      <c r="O39" s="731">
        <v>0</v>
      </c>
      <c r="P39" s="473"/>
    </row>
    <row r="40" spans="1:16" s="16" customFormat="1" ht="27" customHeight="1">
      <c r="A40" s="921"/>
      <c r="B40" s="59" t="s">
        <v>221</v>
      </c>
      <c r="C40" s="730">
        <v>1349</v>
      </c>
      <c r="D40" s="730">
        <v>0</v>
      </c>
      <c r="E40" s="730">
        <v>0</v>
      </c>
      <c r="F40" s="730">
        <v>1352</v>
      </c>
      <c r="G40" s="730">
        <v>0</v>
      </c>
      <c r="H40" s="730">
        <v>0</v>
      </c>
      <c r="I40" s="730">
        <v>1349</v>
      </c>
      <c r="J40" s="730">
        <v>-1649</v>
      </c>
      <c r="K40" s="730">
        <v>-3431</v>
      </c>
      <c r="L40" s="730">
        <v>1785</v>
      </c>
      <c r="M40" s="730">
        <v>-2998</v>
      </c>
      <c r="N40" s="730">
        <v>-2998</v>
      </c>
      <c r="O40" s="731">
        <v>0</v>
      </c>
      <c r="P40" s="473"/>
    </row>
    <row r="41" spans="1:16" s="16" customFormat="1" ht="27" customHeight="1" thickBot="1">
      <c r="A41" s="922"/>
      <c r="B41" s="61" t="s">
        <v>45</v>
      </c>
      <c r="C41" s="760">
        <v>1.7735298371087127</v>
      </c>
      <c r="D41" s="760">
        <v>0</v>
      </c>
      <c r="E41" s="760">
        <v>0</v>
      </c>
      <c r="F41" s="760">
        <v>1.7778946676310081</v>
      </c>
      <c r="G41" s="760">
        <v>0</v>
      </c>
      <c r="H41" s="760">
        <v>0</v>
      </c>
      <c r="I41" s="760">
        <v>1.7735298371087127</v>
      </c>
      <c r="J41" s="760">
        <v>-1.5741191519421136</v>
      </c>
      <c r="K41" s="760">
        <v>-51.38535270330987</v>
      </c>
      <c r="L41" s="760">
        <v>1.820276967632722</v>
      </c>
      <c r="M41" s="760">
        <v>-10.448177319300202</v>
      </c>
      <c r="N41" s="760">
        <v>-10.448177319300202</v>
      </c>
      <c r="O41" s="761">
        <v>0</v>
      </c>
      <c r="P41" s="473"/>
    </row>
    <row r="42" spans="1:16" s="65" customFormat="1" ht="27" customHeight="1">
      <c r="A42" s="921" t="s">
        <v>17</v>
      </c>
      <c r="B42" s="62">
        <v>26</v>
      </c>
      <c r="C42" s="734">
        <v>16649106</v>
      </c>
      <c r="D42" s="734">
        <v>7885800</v>
      </c>
      <c r="E42" s="734">
        <v>6297949</v>
      </c>
      <c r="F42" s="734">
        <v>2055966</v>
      </c>
      <c r="G42" s="734">
        <v>1438758</v>
      </c>
      <c r="H42" s="734">
        <v>0</v>
      </c>
      <c r="I42" s="734">
        <v>15210348</v>
      </c>
      <c r="J42" s="734">
        <v>26543673</v>
      </c>
      <c r="K42" s="734">
        <v>14878686</v>
      </c>
      <c r="L42" s="734">
        <v>11452958</v>
      </c>
      <c r="M42" s="734">
        <v>11333325</v>
      </c>
      <c r="N42" s="734">
        <v>11333325</v>
      </c>
      <c r="O42" s="732">
        <v>0</v>
      </c>
      <c r="P42" s="473"/>
    </row>
    <row r="43" spans="1:15" ht="27" customHeight="1">
      <c r="A43" s="921"/>
      <c r="B43" s="58">
        <v>25</v>
      </c>
      <c r="C43" s="730">
        <v>16321514</v>
      </c>
      <c r="D43" s="730">
        <v>7406500</v>
      </c>
      <c r="E43" s="730">
        <v>6315954</v>
      </c>
      <c r="F43" s="730">
        <v>2206083</v>
      </c>
      <c r="G43" s="730">
        <v>1083126</v>
      </c>
      <c r="H43" s="730">
        <v>0</v>
      </c>
      <c r="I43" s="730">
        <v>15238388</v>
      </c>
      <c r="J43" s="730">
        <v>25874947</v>
      </c>
      <c r="K43" s="730">
        <v>14713016</v>
      </c>
      <c r="L43" s="730">
        <v>10940489</v>
      </c>
      <c r="M43" s="730">
        <v>10636559</v>
      </c>
      <c r="N43" s="730">
        <v>10636559</v>
      </c>
      <c r="O43" s="731">
        <v>0</v>
      </c>
    </row>
    <row r="44" spans="1:15" ht="27" customHeight="1">
      <c r="A44" s="921"/>
      <c r="B44" s="59" t="s">
        <v>315</v>
      </c>
      <c r="C44" s="730">
        <v>327592</v>
      </c>
      <c r="D44" s="730">
        <v>479300</v>
      </c>
      <c r="E44" s="730">
        <v>-18005</v>
      </c>
      <c r="F44" s="730">
        <v>-150117</v>
      </c>
      <c r="G44" s="730">
        <v>355632</v>
      </c>
      <c r="H44" s="730">
        <v>0</v>
      </c>
      <c r="I44" s="730">
        <v>-28040</v>
      </c>
      <c r="J44" s="730">
        <v>668726</v>
      </c>
      <c r="K44" s="730">
        <v>165670</v>
      </c>
      <c r="L44" s="730">
        <v>512469</v>
      </c>
      <c r="M44" s="730">
        <v>696766</v>
      </c>
      <c r="N44" s="730">
        <v>696766</v>
      </c>
      <c r="O44" s="731">
        <v>0</v>
      </c>
    </row>
    <row r="45" spans="1:16" ht="27" customHeight="1" thickBot="1">
      <c r="A45" s="922"/>
      <c r="B45" s="60" t="s">
        <v>45</v>
      </c>
      <c r="C45" s="760">
        <v>2.0071177220446583</v>
      </c>
      <c r="D45" s="760">
        <v>6.471342739485587</v>
      </c>
      <c r="E45" s="760">
        <v>-0.28507174054782536</v>
      </c>
      <c r="F45" s="760">
        <v>-6.80468504584823</v>
      </c>
      <c r="G45" s="760">
        <v>32.83385312512117</v>
      </c>
      <c r="H45" s="760">
        <v>0</v>
      </c>
      <c r="I45" s="760">
        <v>-0.18400896472776518</v>
      </c>
      <c r="J45" s="760">
        <v>2.584453602938781</v>
      </c>
      <c r="K45" s="760">
        <v>1.1260097861648488</v>
      </c>
      <c r="L45" s="760">
        <v>4.68415077241977</v>
      </c>
      <c r="M45" s="760">
        <v>6.5506711333994385</v>
      </c>
      <c r="N45" s="760">
        <v>6.5506711333994385</v>
      </c>
      <c r="O45" s="761">
        <v>0</v>
      </c>
      <c r="P45" s="476"/>
    </row>
    <row r="46" spans="1:15" ht="27" customHeight="1">
      <c r="A46" s="921" t="s">
        <v>18</v>
      </c>
      <c r="B46" s="57">
        <v>26</v>
      </c>
      <c r="C46" s="728">
        <v>461328</v>
      </c>
      <c r="D46" s="728">
        <v>184400</v>
      </c>
      <c r="E46" s="728">
        <v>175745</v>
      </c>
      <c r="F46" s="728">
        <v>77720</v>
      </c>
      <c r="G46" s="728">
        <v>0</v>
      </c>
      <c r="H46" s="734">
        <v>0</v>
      </c>
      <c r="I46" s="728">
        <v>461328</v>
      </c>
      <c r="J46" s="728">
        <v>678031</v>
      </c>
      <c r="K46" s="728">
        <v>412143</v>
      </c>
      <c r="L46" s="728">
        <v>265670</v>
      </c>
      <c r="M46" s="728">
        <v>216703</v>
      </c>
      <c r="N46" s="728">
        <v>216703</v>
      </c>
      <c r="O46" s="729">
        <v>0</v>
      </c>
    </row>
    <row r="47" spans="1:15" ht="27" customHeight="1">
      <c r="A47" s="921"/>
      <c r="B47" s="58">
        <v>25</v>
      </c>
      <c r="C47" s="730">
        <v>366334</v>
      </c>
      <c r="D47" s="730">
        <v>134700</v>
      </c>
      <c r="E47" s="730">
        <v>120023</v>
      </c>
      <c r="F47" s="730">
        <v>83033</v>
      </c>
      <c r="G47" s="730">
        <v>0</v>
      </c>
      <c r="H47" s="730">
        <v>0</v>
      </c>
      <c r="I47" s="730">
        <v>366334</v>
      </c>
      <c r="J47" s="730">
        <v>576351</v>
      </c>
      <c r="K47" s="730">
        <v>299956</v>
      </c>
      <c r="L47" s="730">
        <v>273851</v>
      </c>
      <c r="M47" s="730">
        <v>210017</v>
      </c>
      <c r="N47" s="730">
        <v>210017</v>
      </c>
      <c r="O47" s="731">
        <v>0</v>
      </c>
    </row>
    <row r="48" spans="1:15" ht="27" customHeight="1">
      <c r="A48" s="921"/>
      <c r="B48" s="59" t="s">
        <v>221</v>
      </c>
      <c r="C48" s="730">
        <v>94994</v>
      </c>
      <c r="D48" s="730">
        <v>49700</v>
      </c>
      <c r="E48" s="730">
        <v>55722</v>
      </c>
      <c r="F48" s="730">
        <v>-5313</v>
      </c>
      <c r="G48" s="730">
        <v>0</v>
      </c>
      <c r="H48" s="730">
        <v>0</v>
      </c>
      <c r="I48" s="730">
        <v>94994</v>
      </c>
      <c r="J48" s="730">
        <v>101680</v>
      </c>
      <c r="K48" s="730">
        <v>112187</v>
      </c>
      <c r="L48" s="730">
        <v>-8181</v>
      </c>
      <c r="M48" s="730">
        <v>6686</v>
      </c>
      <c r="N48" s="730">
        <v>6686</v>
      </c>
      <c r="O48" s="731">
        <v>0</v>
      </c>
    </row>
    <row r="49" spans="1:16" ht="27" customHeight="1" thickBot="1">
      <c r="A49" s="922"/>
      <c r="B49" s="60" t="s">
        <v>45</v>
      </c>
      <c r="C49" s="760">
        <v>25.930981017322992</v>
      </c>
      <c r="D49" s="760">
        <v>36.896807720861176</v>
      </c>
      <c r="E49" s="760">
        <v>46.42610166384776</v>
      </c>
      <c r="F49" s="760">
        <v>-6.398660773427432</v>
      </c>
      <c r="G49" s="760">
        <v>0</v>
      </c>
      <c r="H49" s="760">
        <v>0</v>
      </c>
      <c r="I49" s="760">
        <v>25.930981017322992</v>
      </c>
      <c r="J49" s="760">
        <v>17.642027167472598</v>
      </c>
      <c r="K49" s="760">
        <v>37.40115216898479</v>
      </c>
      <c r="L49" s="760">
        <v>-2.9873909534746996</v>
      </c>
      <c r="M49" s="760">
        <v>3.183551807710804</v>
      </c>
      <c r="N49" s="760">
        <v>3.183551807710804</v>
      </c>
      <c r="O49" s="761">
        <v>0</v>
      </c>
      <c r="P49" s="476"/>
    </row>
    <row r="50" spans="1:16" s="65" customFormat="1" ht="27" customHeight="1">
      <c r="A50" s="921" t="s">
        <v>21</v>
      </c>
      <c r="B50" s="57">
        <v>26</v>
      </c>
      <c r="C50" s="728">
        <v>193094</v>
      </c>
      <c r="D50" s="728">
        <v>84600</v>
      </c>
      <c r="E50" s="728">
        <v>66200</v>
      </c>
      <c r="F50" s="728">
        <v>41644</v>
      </c>
      <c r="G50" s="728">
        <v>8859</v>
      </c>
      <c r="H50" s="728">
        <v>0</v>
      </c>
      <c r="I50" s="728">
        <v>184235</v>
      </c>
      <c r="J50" s="728">
        <v>285940</v>
      </c>
      <c r="K50" s="728">
        <v>156521</v>
      </c>
      <c r="L50" s="728">
        <v>129419</v>
      </c>
      <c r="M50" s="728">
        <v>101705</v>
      </c>
      <c r="N50" s="728">
        <v>101705</v>
      </c>
      <c r="O50" s="729">
        <v>0</v>
      </c>
      <c r="P50" s="473"/>
    </row>
    <row r="51" spans="1:15" ht="27" customHeight="1">
      <c r="A51" s="921"/>
      <c r="B51" s="58">
        <v>25</v>
      </c>
      <c r="C51" s="730">
        <v>246109</v>
      </c>
      <c r="D51" s="730">
        <v>68900</v>
      </c>
      <c r="E51" s="730">
        <v>60000</v>
      </c>
      <c r="F51" s="730">
        <v>116624</v>
      </c>
      <c r="G51" s="730">
        <v>14146</v>
      </c>
      <c r="H51" s="730">
        <v>0</v>
      </c>
      <c r="I51" s="730">
        <v>231963</v>
      </c>
      <c r="J51" s="730">
        <v>387666</v>
      </c>
      <c r="K51" s="730">
        <v>117011</v>
      </c>
      <c r="L51" s="730">
        <v>270655</v>
      </c>
      <c r="M51" s="730">
        <v>155703</v>
      </c>
      <c r="N51" s="730">
        <v>155703</v>
      </c>
      <c r="O51" s="731">
        <v>0</v>
      </c>
    </row>
    <row r="52" spans="1:15" ht="27" customHeight="1">
      <c r="A52" s="921"/>
      <c r="B52" s="59" t="s">
        <v>221</v>
      </c>
      <c r="C52" s="730">
        <v>-53015</v>
      </c>
      <c r="D52" s="730">
        <v>15700</v>
      </c>
      <c r="E52" s="730">
        <v>6200</v>
      </c>
      <c r="F52" s="730">
        <v>-74980</v>
      </c>
      <c r="G52" s="730">
        <v>-5287</v>
      </c>
      <c r="H52" s="730">
        <v>0</v>
      </c>
      <c r="I52" s="730">
        <v>-47728</v>
      </c>
      <c r="J52" s="730">
        <v>-101726</v>
      </c>
      <c r="K52" s="730">
        <v>39510</v>
      </c>
      <c r="L52" s="730">
        <v>-141236</v>
      </c>
      <c r="M52" s="730">
        <v>-53998</v>
      </c>
      <c r="N52" s="730">
        <v>-53998</v>
      </c>
      <c r="O52" s="731">
        <v>0</v>
      </c>
    </row>
    <row r="53" spans="1:16" ht="27" customHeight="1" thickBot="1">
      <c r="A53" s="922"/>
      <c r="B53" s="61" t="s">
        <v>45</v>
      </c>
      <c r="C53" s="760">
        <v>-21.541268299818373</v>
      </c>
      <c r="D53" s="760">
        <v>22.786647314949203</v>
      </c>
      <c r="E53" s="760">
        <v>10.333333333333334</v>
      </c>
      <c r="F53" s="760">
        <v>-64.29208396213473</v>
      </c>
      <c r="G53" s="760">
        <v>-37.37452283330977</v>
      </c>
      <c r="H53" s="760">
        <v>0</v>
      </c>
      <c r="I53" s="760">
        <v>-20.575695261744332</v>
      </c>
      <c r="J53" s="760">
        <v>-26.240629820515597</v>
      </c>
      <c r="K53" s="760">
        <v>33.766056182752045</v>
      </c>
      <c r="L53" s="760">
        <v>-52.18303744619534</v>
      </c>
      <c r="M53" s="760">
        <v>-34.680128192777275</v>
      </c>
      <c r="N53" s="760">
        <v>-34.680128192777275</v>
      </c>
      <c r="O53" s="761">
        <v>0</v>
      </c>
      <c r="P53" s="476"/>
    </row>
    <row r="54" spans="1:15" ht="27" customHeight="1">
      <c r="A54" s="921" t="s">
        <v>90</v>
      </c>
      <c r="B54" s="57">
        <v>26</v>
      </c>
      <c r="C54" s="728">
        <v>1374</v>
      </c>
      <c r="D54" s="728">
        <v>0</v>
      </c>
      <c r="E54" s="728">
        <v>0</v>
      </c>
      <c r="F54" s="728">
        <v>1374</v>
      </c>
      <c r="G54" s="728">
        <v>0</v>
      </c>
      <c r="H54" s="728">
        <v>0</v>
      </c>
      <c r="I54" s="728">
        <v>1374</v>
      </c>
      <c r="J54" s="728">
        <v>6862</v>
      </c>
      <c r="K54" s="728">
        <v>953</v>
      </c>
      <c r="L54" s="728">
        <v>5909</v>
      </c>
      <c r="M54" s="728">
        <v>5488</v>
      </c>
      <c r="N54" s="728">
        <v>5488</v>
      </c>
      <c r="O54" s="729">
        <v>0</v>
      </c>
    </row>
    <row r="55" spans="1:15" ht="27" customHeight="1">
      <c r="A55" s="921"/>
      <c r="B55" s="58">
        <v>25</v>
      </c>
      <c r="C55" s="730">
        <v>93</v>
      </c>
      <c r="D55" s="730">
        <v>0</v>
      </c>
      <c r="E55" s="730">
        <v>0</v>
      </c>
      <c r="F55" s="730">
        <v>93</v>
      </c>
      <c r="G55" s="730">
        <v>0</v>
      </c>
      <c r="H55" s="730">
        <v>0</v>
      </c>
      <c r="I55" s="730">
        <v>93</v>
      </c>
      <c r="J55" s="730">
        <v>5749</v>
      </c>
      <c r="K55" s="730">
        <v>0</v>
      </c>
      <c r="L55" s="730">
        <v>5749</v>
      </c>
      <c r="M55" s="730">
        <v>5656</v>
      </c>
      <c r="N55" s="730">
        <v>5656</v>
      </c>
      <c r="O55" s="731">
        <v>0</v>
      </c>
    </row>
    <row r="56" spans="1:15" ht="27" customHeight="1">
      <c r="A56" s="921"/>
      <c r="B56" s="470" t="s">
        <v>221</v>
      </c>
      <c r="C56" s="730">
        <v>1281</v>
      </c>
      <c r="D56" s="730">
        <v>0</v>
      </c>
      <c r="E56" s="730">
        <v>0</v>
      </c>
      <c r="F56" s="730">
        <v>1281</v>
      </c>
      <c r="G56" s="730">
        <v>0</v>
      </c>
      <c r="H56" s="730">
        <v>0</v>
      </c>
      <c r="I56" s="730">
        <v>1281</v>
      </c>
      <c r="J56" s="730">
        <v>1113</v>
      </c>
      <c r="K56" s="730">
        <v>953</v>
      </c>
      <c r="L56" s="730">
        <v>160</v>
      </c>
      <c r="M56" s="730">
        <v>-168</v>
      </c>
      <c r="N56" s="730">
        <v>-168</v>
      </c>
      <c r="O56" s="731">
        <v>0</v>
      </c>
    </row>
    <row r="57" spans="1:16" ht="27" customHeight="1" thickBot="1">
      <c r="A57" s="922"/>
      <c r="B57" s="471" t="s">
        <v>45</v>
      </c>
      <c r="C57" s="760">
        <v>1377.4193548387095</v>
      </c>
      <c r="D57" s="760">
        <v>0</v>
      </c>
      <c r="E57" s="760">
        <v>0</v>
      </c>
      <c r="F57" s="760">
        <v>1377.4193548387095</v>
      </c>
      <c r="G57" s="760">
        <v>0</v>
      </c>
      <c r="H57" s="760">
        <v>0</v>
      </c>
      <c r="I57" s="760">
        <v>1377.4193548387095</v>
      </c>
      <c r="J57" s="760">
        <v>19.35988867629153</v>
      </c>
      <c r="K57" s="760" t="s">
        <v>128</v>
      </c>
      <c r="L57" s="760">
        <v>2.7830927117759607</v>
      </c>
      <c r="M57" s="760">
        <v>-2.9702970297029703</v>
      </c>
      <c r="N57" s="760">
        <v>-2.9702970297029703</v>
      </c>
      <c r="O57" s="761">
        <v>0</v>
      </c>
      <c r="P57" s="476"/>
    </row>
    <row r="58" spans="1:15" ht="27" customHeight="1">
      <c r="A58" s="921" t="s">
        <v>25</v>
      </c>
      <c r="B58" s="62">
        <v>26</v>
      </c>
      <c r="C58" s="734">
        <v>0</v>
      </c>
      <c r="D58" s="734">
        <v>0</v>
      </c>
      <c r="E58" s="734">
        <v>0</v>
      </c>
      <c r="F58" s="734">
        <v>0</v>
      </c>
      <c r="G58" s="734">
        <v>0</v>
      </c>
      <c r="H58" s="734">
        <v>0</v>
      </c>
      <c r="I58" s="734">
        <v>0</v>
      </c>
      <c r="J58" s="734">
        <v>0</v>
      </c>
      <c r="K58" s="734">
        <v>0</v>
      </c>
      <c r="L58" s="734">
        <v>0</v>
      </c>
      <c r="M58" s="734">
        <v>0</v>
      </c>
      <c r="N58" s="734">
        <v>0</v>
      </c>
      <c r="O58" s="732">
        <v>0</v>
      </c>
    </row>
    <row r="59" spans="1:15" ht="27" customHeight="1">
      <c r="A59" s="921"/>
      <c r="B59" s="58">
        <v>25</v>
      </c>
      <c r="C59" s="730">
        <v>0</v>
      </c>
      <c r="D59" s="730">
        <v>0</v>
      </c>
      <c r="E59" s="730">
        <v>0</v>
      </c>
      <c r="F59" s="730">
        <v>0</v>
      </c>
      <c r="G59" s="730">
        <v>0</v>
      </c>
      <c r="H59" s="730">
        <v>0</v>
      </c>
      <c r="I59" s="730">
        <v>0</v>
      </c>
      <c r="J59" s="730">
        <v>2065</v>
      </c>
      <c r="K59" s="730">
        <v>0</v>
      </c>
      <c r="L59" s="730">
        <v>2065</v>
      </c>
      <c r="M59" s="730">
        <v>2065</v>
      </c>
      <c r="N59" s="730">
        <v>2065</v>
      </c>
      <c r="O59" s="731">
        <v>0</v>
      </c>
    </row>
    <row r="60" spans="1:15" ht="27" customHeight="1">
      <c r="A60" s="921"/>
      <c r="B60" s="59" t="s">
        <v>221</v>
      </c>
      <c r="C60" s="730">
        <v>0</v>
      </c>
      <c r="D60" s="730">
        <v>0</v>
      </c>
      <c r="E60" s="730">
        <v>0</v>
      </c>
      <c r="F60" s="730">
        <v>0</v>
      </c>
      <c r="G60" s="730">
        <v>0</v>
      </c>
      <c r="H60" s="730">
        <v>0</v>
      </c>
      <c r="I60" s="730">
        <v>0</v>
      </c>
      <c r="J60" s="730">
        <v>-2065</v>
      </c>
      <c r="K60" s="730">
        <v>0</v>
      </c>
      <c r="L60" s="730">
        <v>-2065</v>
      </c>
      <c r="M60" s="730">
        <v>-2065</v>
      </c>
      <c r="N60" s="730">
        <v>-2065</v>
      </c>
      <c r="O60" s="731">
        <v>0</v>
      </c>
    </row>
    <row r="61" spans="1:16" ht="27" customHeight="1" thickBot="1">
      <c r="A61" s="921"/>
      <c r="B61" s="64" t="s">
        <v>45</v>
      </c>
      <c r="C61" s="765">
        <v>0</v>
      </c>
      <c r="D61" s="765">
        <v>0</v>
      </c>
      <c r="E61" s="765">
        <v>0</v>
      </c>
      <c r="F61" s="765">
        <v>0</v>
      </c>
      <c r="G61" s="765">
        <v>0</v>
      </c>
      <c r="H61" s="765">
        <v>0</v>
      </c>
      <c r="I61" s="765">
        <v>0</v>
      </c>
      <c r="J61" s="765" t="s">
        <v>140</v>
      </c>
      <c r="K61" s="765">
        <v>0</v>
      </c>
      <c r="L61" s="765" t="s">
        <v>140</v>
      </c>
      <c r="M61" s="765" t="s">
        <v>140</v>
      </c>
      <c r="N61" s="765" t="s">
        <v>349</v>
      </c>
      <c r="O61" s="768">
        <v>0</v>
      </c>
      <c r="P61" s="476"/>
    </row>
    <row r="62" spans="1:15" ht="27" customHeight="1" thickTop="1">
      <c r="A62" s="924" t="s">
        <v>20</v>
      </c>
      <c r="B62" s="57">
        <v>26</v>
      </c>
      <c r="C62" s="734">
        <v>17304902</v>
      </c>
      <c r="D62" s="734">
        <v>8154800</v>
      </c>
      <c r="E62" s="734">
        <v>6539894</v>
      </c>
      <c r="F62" s="734">
        <v>2176704</v>
      </c>
      <c r="G62" s="734">
        <v>1447617</v>
      </c>
      <c r="H62" s="734">
        <v>0</v>
      </c>
      <c r="I62" s="734">
        <v>15857285</v>
      </c>
      <c r="J62" s="734">
        <v>27514506</v>
      </c>
      <c r="K62" s="734">
        <v>15448303</v>
      </c>
      <c r="L62" s="734">
        <v>11853956</v>
      </c>
      <c r="M62" s="734">
        <v>11657221</v>
      </c>
      <c r="N62" s="734">
        <v>11657221</v>
      </c>
      <c r="O62" s="776">
        <v>0</v>
      </c>
    </row>
    <row r="63" spans="1:15" ht="27" customHeight="1">
      <c r="A63" s="921"/>
      <c r="B63" s="58">
        <v>25</v>
      </c>
      <c r="C63" s="730">
        <v>16934050</v>
      </c>
      <c r="D63" s="730">
        <v>7610100</v>
      </c>
      <c r="E63" s="730">
        <v>6495977</v>
      </c>
      <c r="F63" s="730">
        <v>2405833</v>
      </c>
      <c r="G63" s="730">
        <v>1097272</v>
      </c>
      <c r="H63" s="730">
        <v>0</v>
      </c>
      <c r="I63" s="730">
        <v>15836778</v>
      </c>
      <c r="J63" s="730">
        <v>26846778</v>
      </c>
      <c r="K63" s="730">
        <v>15129983</v>
      </c>
      <c r="L63" s="730">
        <v>11492809</v>
      </c>
      <c r="M63" s="730">
        <v>11010000</v>
      </c>
      <c r="N63" s="730">
        <v>11010000</v>
      </c>
      <c r="O63" s="731">
        <v>0</v>
      </c>
    </row>
    <row r="64" spans="1:15" ht="27" customHeight="1">
      <c r="A64" s="921"/>
      <c r="B64" s="59" t="s">
        <v>315</v>
      </c>
      <c r="C64" s="730">
        <v>370852</v>
      </c>
      <c r="D64" s="730">
        <v>544700</v>
      </c>
      <c r="E64" s="730">
        <v>43917</v>
      </c>
      <c r="F64" s="730">
        <v>-229129</v>
      </c>
      <c r="G64" s="730">
        <v>350345</v>
      </c>
      <c r="H64" s="730">
        <v>0</v>
      </c>
      <c r="I64" s="730">
        <v>20507</v>
      </c>
      <c r="J64" s="730">
        <v>667728</v>
      </c>
      <c r="K64" s="730">
        <v>318320</v>
      </c>
      <c r="L64" s="730">
        <v>361147</v>
      </c>
      <c r="M64" s="730">
        <v>647221</v>
      </c>
      <c r="N64" s="730">
        <v>647221</v>
      </c>
      <c r="O64" s="731">
        <v>0</v>
      </c>
    </row>
    <row r="65" spans="1:16" ht="27" customHeight="1" thickBot="1">
      <c r="A65" s="925"/>
      <c r="B65" s="64" t="s">
        <v>45</v>
      </c>
      <c r="C65" s="760">
        <v>2.18997818005734</v>
      </c>
      <c r="D65" s="760">
        <v>7.157593198512504</v>
      </c>
      <c r="E65" s="760">
        <v>0.6760645858198082</v>
      </c>
      <c r="F65" s="760">
        <v>-9.523894634415605</v>
      </c>
      <c r="G65" s="760">
        <v>31.928728701725735</v>
      </c>
      <c r="H65" s="760">
        <v>0</v>
      </c>
      <c r="I65" s="760">
        <v>0.12948972322526717</v>
      </c>
      <c r="J65" s="760">
        <v>2.487181143301442</v>
      </c>
      <c r="K65" s="760">
        <v>2.1039019012777476</v>
      </c>
      <c r="L65" s="760">
        <v>3.142373635548977</v>
      </c>
      <c r="M65" s="760">
        <v>5.878483197093551</v>
      </c>
      <c r="N65" s="760">
        <v>5.878483197093551</v>
      </c>
      <c r="O65" s="761">
        <v>0</v>
      </c>
      <c r="P65" s="476"/>
    </row>
    <row r="66" spans="1:15" ht="34.5" customHeight="1" thickBot="1" thickTop="1">
      <c r="A66" s="727" t="s">
        <v>313</v>
      </c>
      <c r="B66" s="67">
        <v>26</v>
      </c>
      <c r="C66" s="735">
        <v>31450813</v>
      </c>
      <c r="D66" s="735">
        <v>17123400</v>
      </c>
      <c r="E66" s="735">
        <v>6830659</v>
      </c>
      <c r="F66" s="735">
        <v>5416928</v>
      </c>
      <c r="G66" s="735">
        <v>1450744</v>
      </c>
      <c r="H66" s="735">
        <v>503200</v>
      </c>
      <c r="I66" s="735">
        <v>29496869</v>
      </c>
      <c r="J66" s="735">
        <v>54793906</v>
      </c>
      <c r="K66" s="735">
        <v>30745035</v>
      </c>
      <c r="L66" s="735">
        <v>23737862</v>
      </c>
      <c r="M66" s="735">
        <v>25307800</v>
      </c>
      <c r="N66" s="735">
        <v>25148200</v>
      </c>
      <c r="O66" s="736">
        <v>159600</v>
      </c>
    </row>
  </sheetData>
  <sheetProtection/>
  <mergeCells count="16">
    <mergeCell ref="A22:A25"/>
    <mergeCell ref="A26:A29"/>
    <mergeCell ref="A30:A33"/>
    <mergeCell ref="A34:A37"/>
    <mergeCell ref="A62:A65"/>
    <mergeCell ref="A54:A57"/>
    <mergeCell ref="B6:B9"/>
    <mergeCell ref="A6:A9"/>
    <mergeCell ref="A50:A53"/>
    <mergeCell ref="A58:A61"/>
    <mergeCell ref="A42:A45"/>
    <mergeCell ref="A46:A49"/>
    <mergeCell ref="A10:A13"/>
    <mergeCell ref="A14:A17"/>
    <mergeCell ref="A18:A21"/>
    <mergeCell ref="A38:A41"/>
  </mergeCells>
  <printOptions horizontalCentered="1"/>
  <pageMargins left="0" right="0" top="0.5905511811023623" bottom="0.5905511811023623" header="0.5118110236220472" footer="0.5118110236220472"/>
  <pageSetup fitToHeight="1" fitToWidth="1" horizontalDpi="400" verticalDpi="400" orientation="landscape" paperSize="9" scale="32" r:id="rId1"/>
  <colBreaks count="1" manualBreakCount="1">
    <brk id="15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16"/>
  <sheetViews>
    <sheetView showGridLines="0" showZeros="0" view="pageBreakPreview" zoomScale="75" zoomScaleSheetLayoutView="75" zoomScalePageLayoutView="0" workbookViewId="0" topLeftCell="A1">
      <selection activeCell="A1" sqref="A1"/>
    </sheetView>
  </sheetViews>
  <sheetFormatPr defaultColWidth="12.18359375" defaultRowHeight="18"/>
  <cols>
    <col min="1" max="1" width="7.99609375" style="323" customWidth="1"/>
    <col min="2" max="2" width="4.453125" style="323" customWidth="1"/>
    <col min="3" max="9" width="12.453125" style="323" customWidth="1"/>
    <col min="10" max="10" width="9.18359375" style="323" customWidth="1"/>
    <col min="11" max="11" width="9.72265625" style="323" customWidth="1"/>
    <col min="12" max="12" width="12.72265625" style="323" customWidth="1"/>
    <col min="13" max="13" width="8.2734375" style="323" customWidth="1"/>
    <col min="14" max="14" width="9.6328125" style="323" customWidth="1"/>
    <col min="15" max="16384" width="12.18359375" style="323" customWidth="1"/>
  </cols>
  <sheetData>
    <row r="1" spans="1:3" s="324" customFormat="1" ht="33.75" customHeight="1">
      <c r="A1" s="52"/>
      <c r="C1" s="52" t="s">
        <v>15</v>
      </c>
    </row>
    <row r="2" spans="1:3" s="324" customFormat="1" ht="33.75" customHeight="1">
      <c r="A2" s="33"/>
      <c r="C2" s="33" t="s">
        <v>0</v>
      </c>
    </row>
    <row r="3" spans="1:3" s="157" customFormat="1" ht="33.75" customHeight="1">
      <c r="A3" s="68"/>
      <c r="C3" s="68" t="s">
        <v>165</v>
      </c>
    </row>
    <row r="4" spans="1:11" s="325" customFormat="1" ht="33.75" customHeight="1">
      <c r="A4" s="296"/>
      <c r="C4" s="296" t="s">
        <v>177</v>
      </c>
      <c r="J4" s="326"/>
      <c r="K4" s="326"/>
    </row>
    <row r="5" spans="1:14" s="333" customFormat="1" ht="33.75" customHeight="1" thickBot="1">
      <c r="A5" s="327"/>
      <c r="B5" s="328"/>
      <c r="C5" s="328"/>
      <c r="D5" s="328"/>
      <c r="E5" s="328"/>
      <c r="F5" s="329"/>
      <c r="G5" s="329"/>
      <c r="H5" s="329"/>
      <c r="I5" s="330"/>
      <c r="J5" s="331"/>
      <c r="K5" s="332"/>
      <c r="M5" s="334"/>
      <c r="N5" s="334"/>
    </row>
    <row r="6" spans="1:19" s="297" customFormat="1" ht="33.75" customHeight="1">
      <c r="A6" s="335"/>
      <c r="B6" s="860" t="s">
        <v>332</v>
      </c>
      <c r="C6" s="862" t="s">
        <v>289</v>
      </c>
      <c r="D6" s="1005" t="s">
        <v>419</v>
      </c>
      <c r="E6" s="1006"/>
      <c r="F6" s="1007"/>
      <c r="G6" s="862" t="s">
        <v>290</v>
      </c>
      <c r="H6" s="862" t="s">
        <v>292</v>
      </c>
      <c r="I6" s="865" t="s">
        <v>320</v>
      </c>
      <c r="J6" s="338"/>
      <c r="K6" s="325"/>
      <c r="L6" s="339"/>
      <c r="M6" s="339"/>
      <c r="N6" s="339"/>
      <c r="O6" s="339"/>
      <c r="P6" s="339"/>
      <c r="Q6" s="339"/>
      <c r="R6" s="339"/>
      <c r="S6" s="339"/>
    </row>
    <row r="7" spans="1:19" s="343" customFormat="1" ht="33.75" customHeight="1">
      <c r="A7" s="861" t="s">
        <v>330</v>
      </c>
      <c r="B7" s="340"/>
      <c r="C7" s="863" t="s">
        <v>98</v>
      </c>
      <c r="D7" s="864" t="s">
        <v>420</v>
      </c>
      <c r="E7" s="864" t="s">
        <v>421</v>
      </c>
      <c r="F7" s="864" t="s">
        <v>319</v>
      </c>
      <c r="G7" s="863" t="s">
        <v>291</v>
      </c>
      <c r="H7" s="863" t="s">
        <v>291</v>
      </c>
      <c r="I7" s="866" t="s">
        <v>291</v>
      </c>
      <c r="J7" s="338"/>
      <c r="K7" s="325"/>
      <c r="L7" s="339"/>
      <c r="M7" s="339"/>
      <c r="N7" s="339"/>
      <c r="O7" s="339"/>
      <c r="P7" s="339"/>
      <c r="Q7" s="339"/>
      <c r="R7" s="339"/>
      <c r="S7" s="339"/>
    </row>
    <row r="8" spans="1:19" s="343" customFormat="1" ht="33.75" customHeight="1">
      <c r="A8" s="587"/>
      <c r="B8" s="588"/>
      <c r="C8" s="514" t="s">
        <v>96</v>
      </c>
      <c r="D8" s="515" t="s">
        <v>96</v>
      </c>
      <c r="E8" s="515" t="s">
        <v>96</v>
      </c>
      <c r="F8" s="515" t="s">
        <v>96</v>
      </c>
      <c r="G8" s="514" t="s">
        <v>97</v>
      </c>
      <c r="H8" s="514" t="s">
        <v>97</v>
      </c>
      <c r="I8" s="516" t="s">
        <v>97</v>
      </c>
      <c r="J8" s="338"/>
      <c r="K8" s="325"/>
      <c r="L8" s="339"/>
      <c r="M8" s="339"/>
      <c r="N8" s="339"/>
      <c r="O8" s="339"/>
      <c r="P8" s="339"/>
      <c r="Q8" s="339"/>
      <c r="R8" s="339"/>
      <c r="S8" s="339"/>
    </row>
    <row r="9" spans="1:19" s="343" customFormat="1" ht="33.75" customHeight="1">
      <c r="A9" s="1001">
        <v>22</v>
      </c>
      <c r="B9" s="1002"/>
      <c r="C9" s="589">
        <v>25426290</v>
      </c>
      <c r="D9" s="589">
        <v>10543517</v>
      </c>
      <c r="E9" s="589">
        <v>3238409</v>
      </c>
      <c r="F9" s="589">
        <v>13781926</v>
      </c>
      <c r="G9" s="590">
        <v>41.46698948214623</v>
      </c>
      <c r="H9" s="590">
        <v>12.73645899578743</v>
      </c>
      <c r="I9" s="591">
        <v>54.20344847793367</v>
      </c>
      <c r="J9" s="338"/>
      <c r="K9" s="325"/>
      <c r="L9" s="339"/>
      <c r="M9" s="339"/>
      <c r="N9" s="339"/>
      <c r="O9" s="339"/>
      <c r="P9" s="339"/>
      <c r="Q9" s="339"/>
      <c r="R9" s="339"/>
      <c r="S9" s="339"/>
    </row>
    <row r="10" spans="1:19" s="343" customFormat="1" ht="33.75" customHeight="1">
      <c r="A10" s="1003">
        <v>23</v>
      </c>
      <c r="B10" s="1004"/>
      <c r="C10" s="592">
        <v>26285186</v>
      </c>
      <c r="D10" s="592">
        <v>10122306</v>
      </c>
      <c r="E10" s="592">
        <v>3020589</v>
      </c>
      <c r="F10" s="592">
        <v>13142895</v>
      </c>
      <c r="G10" s="590">
        <v>38.50954678426091</v>
      </c>
      <c r="H10" s="590">
        <v>11.491602151873682</v>
      </c>
      <c r="I10" s="591">
        <v>50.0011489361346</v>
      </c>
      <c r="J10" s="344"/>
      <c r="K10" s="326"/>
      <c r="L10" s="339"/>
      <c r="M10" s="339"/>
      <c r="N10" s="339"/>
      <c r="O10" s="339"/>
      <c r="P10" s="339"/>
      <c r="Q10" s="339"/>
      <c r="R10" s="339"/>
      <c r="S10" s="339"/>
    </row>
    <row r="11" spans="1:19" s="343" customFormat="1" ht="33.75" customHeight="1">
      <c r="A11" s="1003">
        <v>24</v>
      </c>
      <c r="B11" s="1004"/>
      <c r="C11" s="592">
        <v>26129732</v>
      </c>
      <c r="D11" s="592">
        <v>11369156</v>
      </c>
      <c r="E11" s="592">
        <v>2873497</v>
      </c>
      <c r="F11" s="592">
        <v>14242653</v>
      </c>
      <c r="G11" s="590">
        <v>43.510419471581265</v>
      </c>
      <c r="H11" s="590">
        <v>10.997039694092537</v>
      </c>
      <c r="I11" s="591">
        <v>54.5074591656738</v>
      </c>
      <c r="J11" s="344"/>
      <c r="K11" s="326"/>
      <c r="L11" s="339"/>
      <c r="M11" s="339"/>
      <c r="N11" s="339"/>
      <c r="O11" s="339"/>
      <c r="P11" s="339"/>
      <c r="Q11" s="339"/>
      <c r="R11" s="339"/>
      <c r="S11" s="339"/>
    </row>
    <row r="12" spans="1:19" s="343" customFormat="1" ht="33.75" customHeight="1">
      <c r="A12" s="1003">
        <v>25</v>
      </c>
      <c r="B12" s="1004"/>
      <c r="C12" s="592">
        <v>26241663</v>
      </c>
      <c r="D12" s="592">
        <v>8833950</v>
      </c>
      <c r="E12" s="593">
        <v>2596887</v>
      </c>
      <c r="F12" s="592">
        <v>11430837</v>
      </c>
      <c r="G12" s="590">
        <v>33.66383449097719</v>
      </c>
      <c r="H12" s="590">
        <v>9.896045841302055</v>
      </c>
      <c r="I12" s="591">
        <v>43.55988033227924</v>
      </c>
      <c r="J12" s="344"/>
      <c r="K12" s="326"/>
      <c r="L12" s="339"/>
      <c r="M12" s="339"/>
      <c r="N12" s="339"/>
      <c r="O12" s="339"/>
      <c r="P12" s="339"/>
      <c r="Q12" s="339"/>
      <c r="R12" s="339"/>
      <c r="S12" s="339"/>
    </row>
    <row r="13" spans="1:19" s="343" customFormat="1" ht="33.75" customHeight="1">
      <c r="A13" s="1003">
        <v>26</v>
      </c>
      <c r="B13" s="1004"/>
      <c r="C13" s="589">
        <v>25634274</v>
      </c>
      <c r="D13" s="589">
        <v>8539078</v>
      </c>
      <c r="E13" s="594">
        <v>2415584</v>
      </c>
      <c r="F13" s="592">
        <f>SUM(D13:E13)</f>
        <v>10954662</v>
      </c>
      <c r="G13" s="590">
        <f>D13/$C13*100</f>
        <v>33.31117549886531</v>
      </c>
      <c r="H13" s="590">
        <f>E13/$C13*100</f>
        <v>9.423258875987672</v>
      </c>
      <c r="I13" s="591">
        <f>F13/$C13*100</f>
        <v>42.73443437485298</v>
      </c>
      <c r="J13" s="344"/>
      <c r="K13" s="326"/>
      <c r="L13" s="339"/>
      <c r="M13" s="339"/>
      <c r="N13" s="339"/>
      <c r="O13" s="339"/>
      <c r="P13" s="339"/>
      <c r="Q13" s="339"/>
      <c r="R13" s="339"/>
      <c r="S13" s="339"/>
    </row>
    <row r="14" spans="1:19" s="343" customFormat="1" ht="33.75" customHeight="1">
      <c r="A14" s="595" t="s">
        <v>40</v>
      </c>
      <c r="B14" s="596">
        <v>25</v>
      </c>
      <c r="C14" s="590">
        <f aca="true" t="shared" si="0" ref="C14:F15">(C12-C11)/C11*100</f>
        <v>0.42836642947581705</v>
      </c>
      <c r="D14" s="590">
        <f t="shared" si="0"/>
        <v>-22.298981560284687</v>
      </c>
      <c r="E14" s="590">
        <f t="shared" si="0"/>
        <v>-9.62624982730102</v>
      </c>
      <c r="F14" s="590">
        <f t="shared" si="0"/>
        <v>-19.74222077867094</v>
      </c>
      <c r="G14" s="597">
        <v>0</v>
      </c>
      <c r="H14" s="597">
        <v>0</v>
      </c>
      <c r="I14" s="598">
        <v>0</v>
      </c>
      <c r="J14" s="344"/>
      <c r="K14" s="326"/>
      <c r="L14" s="339"/>
      <c r="M14" s="339"/>
      <c r="N14" s="339"/>
      <c r="O14" s="339"/>
      <c r="P14" s="339"/>
      <c r="Q14" s="339"/>
      <c r="R14" s="339"/>
      <c r="S14" s="339"/>
    </row>
    <row r="15" spans="1:19" s="343" customFormat="1" ht="33.75" customHeight="1" thickBot="1">
      <c r="A15" s="599" t="s">
        <v>41</v>
      </c>
      <c r="B15" s="600">
        <v>26</v>
      </c>
      <c r="C15" s="601">
        <f t="shared" si="0"/>
        <v>-2.3145979734592275</v>
      </c>
      <c r="D15" s="601">
        <f t="shared" si="0"/>
        <v>-3.337940558866645</v>
      </c>
      <c r="E15" s="601">
        <f t="shared" si="0"/>
        <v>-6.981551372855269</v>
      </c>
      <c r="F15" s="601">
        <f t="shared" si="0"/>
        <v>-4.165705450965664</v>
      </c>
      <c r="G15" s="601">
        <v>0</v>
      </c>
      <c r="H15" s="601">
        <v>0</v>
      </c>
      <c r="I15" s="602">
        <v>0</v>
      </c>
      <c r="J15" s="344"/>
      <c r="K15" s="326"/>
      <c r="L15" s="339"/>
      <c r="M15" s="339"/>
      <c r="N15" s="339"/>
      <c r="O15" s="339"/>
      <c r="P15" s="339"/>
      <c r="Q15" s="339"/>
      <c r="R15" s="339"/>
      <c r="S15" s="339"/>
    </row>
    <row r="16" spans="1:19" s="333" customFormat="1" ht="20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2"/>
      <c r="L16" s="339"/>
      <c r="M16" s="339"/>
      <c r="N16" s="339"/>
      <c r="O16" s="339"/>
      <c r="P16" s="339"/>
      <c r="Q16" s="339"/>
      <c r="R16" s="339"/>
      <c r="S16" s="339"/>
    </row>
  </sheetData>
  <sheetProtection/>
  <mergeCells count="6">
    <mergeCell ref="A9:B9"/>
    <mergeCell ref="A10:B10"/>
    <mergeCell ref="A11:B11"/>
    <mergeCell ref="A12:B12"/>
    <mergeCell ref="A13:B13"/>
    <mergeCell ref="D6:F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9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22"/>
  <sheetViews>
    <sheetView showGridLines="0" showZeros="0" view="pageBreakPreview" zoomScale="75" zoomScaleNormal="75" zoomScaleSheetLayoutView="75" zoomScalePageLayoutView="0" workbookViewId="0" topLeftCell="A1">
      <selection activeCell="A1" sqref="A1"/>
    </sheetView>
  </sheetViews>
  <sheetFormatPr defaultColWidth="12.18359375" defaultRowHeight="18"/>
  <cols>
    <col min="1" max="1" width="7.99609375" style="373" customWidth="1"/>
    <col min="2" max="2" width="4.453125" style="373" customWidth="1"/>
    <col min="3" max="3" width="12.99609375" style="373" customWidth="1"/>
    <col min="4" max="10" width="12.453125" style="373" customWidth="1"/>
    <col min="11" max="11" width="9.72265625" style="373" customWidth="1"/>
    <col min="12" max="12" width="12.72265625" style="373" customWidth="1"/>
    <col min="13" max="13" width="8.2734375" style="373" customWidth="1"/>
    <col min="14" max="14" width="9.6328125" style="373" customWidth="1"/>
    <col min="15" max="16384" width="12.18359375" style="373" customWidth="1"/>
  </cols>
  <sheetData>
    <row r="1" spans="1:4" s="345" customFormat="1" ht="33.75" customHeight="1">
      <c r="A1" s="52"/>
      <c r="D1" s="52" t="s">
        <v>15</v>
      </c>
    </row>
    <row r="2" spans="1:4" s="345" customFormat="1" ht="33.75" customHeight="1">
      <c r="A2" s="33"/>
      <c r="D2" s="33" t="s">
        <v>0</v>
      </c>
    </row>
    <row r="3" spans="1:4" s="346" customFormat="1" ht="33.75" customHeight="1">
      <c r="A3" s="68"/>
      <c r="D3" s="68" t="s">
        <v>165</v>
      </c>
    </row>
    <row r="4" spans="1:11" s="347" customFormat="1" ht="33.75" customHeight="1">
      <c r="A4" s="349"/>
      <c r="D4" s="349" t="s">
        <v>178</v>
      </c>
      <c r="J4" s="348"/>
      <c r="K4" s="348"/>
    </row>
    <row r="5" s="350" customFormat="1" ht="33.75" customHeight="1" thickBot="1">
      <c r="A5" s="349"/>
    </row>
    <row r="6" spans="1:11" s="350" customFormat="1" ht="33.75" customHeight="1">
      <c r="A6" s="351"/>
      <c r="B6" s="352"/>
      <c r="C6" s="867" t="s">
        <v>422</v>
      </c>
      <c r="D6" s="868" t="s">
        <v>424</v>
      </c>
      <c r="E6" s="353" t="s">
        <v>425</v>
      </c>
      <c r="F6" s="353" t="s">
        <v>428</v>
      </c>
      <c r="G6" s="353" t="s">
        <v>431</v>
      </c>
      <c r="H6" s="353" t="s">
        <v>433</v>
      </c>
      <c r="I6" s="353" t="s">
        <v>400</v>
      </c>
      <c r="J6" s="354"/>
      <c r="K6" s="355"/>
    </row>
    <row r="7" spans="1:11" s="350" customFormat="1" ht="33.75" customHeight="1">
      <c r="A7" s="356"/>
      <c r="B7" s="357"/>
      <c r="C7" s="358"/>
      <c r="D7" s="869" t="s">
        <v>427</v>
      </c>
      <c r="E7" s="870" t="s">
        <v>426</v>
      </c>
      <c r="F7" s="870" t="s">
        <v>429</v>
      </c>
      <c r="G7" s="870" t="s">
        <v>432</v>
      </c>
      <c r="H7" s="870" t="s">
        <v>434</v>
      </c>
      <c r="I7" s="869" t="s">
        <v>427</v>
      </c>
      <c r="J7" s="894" t="s">
        <v>34</v>
      </c>
      <c r="K7" s="355"/>
    </row>
    <row r="8" spans="1:18" s="350" customFormat="1" ht="33.75" customHeight="1">
      <c r="A8" s="364" t="s">
        <v>423</v>
      </c>
      <c r="B8" s="340"/>
      <c r="C8" s="360"/>
      <c r="D8" s="361"/>
      <c r="E8" s="871" t="s">
        <v>430</v>
      </c>
      <c r="F8" s="871" t="s">
        <v>430</v>
      </c>
      <c r="G8" s="871" t="s">
        <v>430</v>
      </c>
      <c r="H8" s="871" t="s">
        <v>273</v>
      </c>
      <c r="I8" s="362"/>
      <c r="J8" s="363"/>
      <c r="K8" s="355"/>
      <c r="L8" s="359"/>
      <c r="M8" s="359"/>
      <c r="N8" s="359"/>
      <c r="O8" s="359"/>
      <c r="P8" s="359"/>
      <c r="Q8" s="359"/>
      <c r="R8" s="359"/>
    </row>
    <row r="9" spans="1:18" s="350" customFormat="1" ht="33.75" customHeight="1">
      <c r="A9" s="364" t="s">
        <v>68</v>
      </c>
      <c r="B9" s="340"/>
      <c r="C9" s="360"/>
      <c r="D9" s="365"/>
      <c r="E9" s="365"/>
      <c r="F9" s="365"/>
      <c r="G9" s="365"/>
      <c r="H9" s="365"/>
      <c r="I9" s="365"/>
      <c r="J9" s="366">
        <f aca="true" t="shared" si="0" ref="J9:J21">SUM(D9:I9)</f>
        <v>0</v>
      </c>
      <c r="K9" s="357"/>
      <c r="L9" s="359"/>
      <c r="M9" s="359"/>
      <c r="N9" s="359"/>
      <c r="O9" s="359"/>
      <c r="P9" s="359"/>
      <c r="Q9" s="359"/>
      <c r="R9" s="359"/>
    </row>
    <row r="10" spans="1:18" s="350" customFormat="1" ht="33.75" customHeight="1">
      <c r="A10" s="364" t="s">
        <v>69</v>
      </c>
      <c r="B10" s="340"/>
      <c r="C10" s="360"/>
      <c r="D10" s="365"/>
      <c r="E10" s="365"/>
      <c r="F10" s="365">
        <v>1</v>
      </c>
      <c r="G10" s="365"/>
      <c r="H10" s="365"/>
      <c r="I10" s="365"/>
      <c r="J10" s="366">
        <f t="shared" si="0"/>
        <v>1</v>
      </c>
      <c r="K10" s="357"/>
      <c r="L10" s="359"/>
      <c r="M10" s="359"/>
      <c r="N10" s="359"/>
      <c r="O10" s="359"/>
      <c r="P10" s="359"/>
      <c r="Q10" s="359"/>
      <c r="R10" s="359"/>
    </row>
    <row r="11" spans="1:18" s="350" customFormat="1" ht="33.75" customHeight="1">
      <c r="A11" s="364" t="s">
        <v>70</v>
      </c>
      <c r="B11" s="340"/>
      <c r="C11" s="360"/>
      <c r="D11" s="365"/>
      <c r="E11" s="365">
        <v>1</v>
      </c>
      <c r="F11" s="365"/>
      <c r="G11" s="365"/>
      <c r="H11" s="365"/>
      <c r="I11" s="365"/>
      <c r="J11" s="366">
        <f t="shared" si="0"/>
        <v>1</v>
      </c>
      <c r="K11" s="357"/>
      <c r="L11" s="359"/>
      <c r="M11" s="359"/>
      <c r="N11" s="359"/>
      <c r="O11" s="359"/>
      <c r="P11" s="359"/>
      <c r="Q11" s="359"/>
      <c r="R11" s="359"/>
    </row>
    <row r="12" spans="1:18" s="350" customFormat="1" ht="33.75" customHeight="1">
      <c r="A12" s="364" t="s">
        <v>71</v>
      </c>
      <c r="B12" s="340"/>
      <c r="C12" s="360"/>
      <c r="D12" s="365"/>
      <c r="E12" s="365"/>
      <c r="F12" s="365"/>
      <c r="G12" s="365"/>
      <c r="H12" s="365"/>
      <c r="I12" s="365"/>
      <c r="J12" s="366">
        <f t="shared" si="0"/>
        <v>0</v>
      </c>
      <c r="K12" s="357"/>
      <c r="L12" s="359"/>
      <c r="M12" s="359"/>
      <c r="N12" s="359"/>
      <c r="O12" s="359"/>
      <c r="P12" s="359"/>
      <c r="Q12" s="359"/>
      <c r="R12" s="359"/>
    </row>
    <row r="13" spans="1:18" s="350" customFormat="1" ht="33.75" customHeight="1">
      <c r="A13" s="364" t="s">
        <v>72</v>
      </c>
      <c r="B13" s="340"/>
      <c r="C13" s="360"/>
      <c r="D13" s="365"/>
      <c r="E13" s="365"/>
      <c r="F13" s="365"/>
      <c r="G13" s="365">
        <v>1</v>
      </c>
      <c r="H13" s="365"/>
      <c r="I13" s="365"/>
      <c r="J13" s="366">
        <f t="shared" si="0"/>
        <v>1</v>
      </c>
      <c r="K13" s="357"/>
      <c r="L13" s="359"/>
      <c r="M13" s="359"/>
      <c r="N13" s="359"/>
      <c r="O13" s="359"/>
      <c r="P13" s="359"/>
      <c r="Q13" s="359"/>
      <c r="R13" s="359"/>
    </row>
    <row r="14" spans="1:18" s="350" customFormat="1" ht="33.75" customHeight="1">
      <c r="A14" s="364" t="s">
        <v>73</v>
      </c>
      <c r="B14" s="340"/>
      <c r="C14" s="360"/>
      <c r="D14" s="365"/>
      <c r="E14" s="365"/>
      <c r="F14" s="365"/>
      <c r="G14" s="365">
        <v>1</v>
      </c>
      <c r="H14" s="365"/>
      <c r="I14" s="365"/>
      <c r="J14" s="366">
        <f t="shared" si="0"/>
        <v>1</v>
      </c>
      <c r="K14" s="357"/>
      <c r="L14" s="359"/>
      <c r="M14" s="359"/>
      <c r="N14" s="359"/>
      <c r="O14" s="359"/>
      <c r="P14" s="359"/>
      <c r="Q14" s="359"/>
      <c r="R14" s="359"/>
    </row>
    <row r="15" spans="1:18" s="350" customFormat="1" ht="33.75" customHeight="1">
      <c r="A15" s="364" t="s">
        <v>74</v>
      </c>
      <c r="B15" s="340"/>
      <c r="C15" s="360"/>
      <c r="D15" s="365"/>
      <c r="E15" s="365">
        <v>1</v>
      </c>
      <c r="F15" s="365"/>
      <c r="G15" s="365">
        <v>1</v>
      </c>
      <c r="H15" s="365">
        <v>1</v>
      </c>
      <c r="I15" s="365"/>
      <c r="J15" s="366">
        <f t="shared" si="0"/>
        <v>3</v>
      </c>
      <c r="K15" s="357"/>
      <c r="L15" s="359"/>
      <c r="M15" s="359"/>
      <c r="N15" s="359"/>
      <c r="O15" s="359"/>
      <c r="P15" s="359"/>
      <c r="Q15" s="359"/>
      <c r="R15" s="359"/>
    </row>
    <row r="16" spans="1:18" s="350" customFormat="1" ht="33.75" customHeight="1">
      <c r="A16" s="364" t="s">
        <v>75</v>
      </c>
      <c r="B16" s="340"/>
      <c r="C16" s="360"/>
      <c r="D16" s="365"/>
      <c r="E16" s="365"/>
      <c r="F16" s="365"/>
      <c r="G16" s="365"/>
      <c r="H16" s="365"/>
      <c r="I16" s="365"/>
      <c r="J16" s="366">
        <f t="shared" si="0"/>
        <v>0</v>
      </c>
      <c r="K16" s="357"/>
      <c r="L16" s="359"/>
      <c r="M16" s="359"/>
      <c r="N16" s="359"/>
      <c r="O16" s="359"/>
      <c r="P16" s="359"/>
      <c r="Q16" s="359"/>
      <c r="R16" s="359"/>
    </row>
    <row r="17" spans="1:18" s="350" customFormat="1" ht="33.75" customHeight="1">
      <c r="A17" s="364" t="s">
        <v>76</v>
      </c>
      <c r="B17" s="340"/>
      <c r="C17" s="360"/>
      <c r="D17" s="365">
        <v>1</v>
      </c>
      <c r="E17" s="365">
        <v>1</v>
      </c>
      <c r="F17" s="365">
        <v>1</v>
      </c>
      <c r="G17" s="365"/>
      <c r="H17" s="365"/>
      <c r="I17" s="365"/>
      <c r="J17" s="366">
        <f t="shared" si="0"/>
        <v>3</v>
      </c>
      <c r="K17" s="357"/>
      <c r="L17" s="359"/>
      <c r="M17" s="359"/>
      <c r="N17" s="359"/>
      <c r="O17" s="359"/>
      <c r="P17" s="359"/>
      <c r="Q17" s="359"/>
      <c r="R17" s="359"/>
    </row>
    <row r="18" spans="1:18" s="350" customFormat="1" ht="33.75" customHeight="1">
      <c r="A18" s="364" t="s">
        <v>77</v>
      </c>
      <c r="B18" s="340"/>
      <c r="C18" s="360"/>
      <c r="D18" s="365">
        <v>2</v>
      </c>
      <c r="E18" s="365"/>
      <c r="F18" s="365"/>
      <c r="G18" s="365"/>
      <c r="H18" s="365"/>
      <c r="I18" s="365"/>
      <c r="J18" s="366">
        <f t="shared" si="0"/>
        <v>2</v>
      </c>
      <c r="K18" s="357"/>
      <c r="L18" s="359"/>
      <c r="M18" s="359"/>
      <c r="N18" s="359"/>
      <c r="O18" s="359"/>
      <c r="P18" s="359"/>
      <c r="Q18" s="359"/>
      <c r="R18" s="359"/>
    </row>
    <row r="19" spans="1:18" s="350" customFormat="1" ht="33.75" customHeight="1">
      <c r="A19" s="364" t="s">
        <v>78</v>
      </c>
      <c r="B19" s="340"/>
      <c r="C19" s="360"/>
      <c r="D19" s="365"/>
      <c r="E19" s="365"/>
      <c r="F19" s="365"/>
      <c r="G19" s="365"/>
      <c r="H19" s="365"/>
      <c r="I19" s="365"/>
      <c r="J19" s="366">
        <f t="shared" si="0"/>
        <v>0</v>
      </c>
      <c r="K19" s="357"/>
      <c r="L19" s="359"/>
      <c r="M19" s="359"/>
      <c r="N19" s="359"/>
      <c r="O19" s="359"/>
      <c r="P19" s="359"/>
      <c r="Q19" s="359"/>
      <c r="R19" s="359"/>
    </row>
    <row r="20" spans="1:18" s="350" customFormat="1" ht="33.75" customHeight="1">
      <c r="A20" s="364" t="s">
        <v>79</v>
      </c>
      <c r="B20" s="340"/>
      <c r="C20" s="360"/>
      <c r="D20" s="365"/>
      <c r="E20" s="365"/>
      <c r="F20" s="365"/>
      <c r="G20" s="365"/>
      <c r="H20" s="365">
        <v>2</v>
      </c>
      <c r="I20" s="365"/>
      <c r="J20" s="366">
        <f t="shared" si="0"/>
        <v>2</v>
      </c>
      <c r="K20" s="357"/>
      <c r="L20" s="359"/>
      <c r="M20" s="359"/>
      <c r="N20" s="359"/>
      <c r="O20" s="359"/>
      <c r="P20" s="359"/>
      <c r="Q20" s="359"/>
      <c r="R20" s="359"/>
    </row>
    <row r="21" spans="1:18" s="350" customFormat="1" ht="33.75" customHeight="1" thickBot="1">
      <c r="A21" s="367" t="s">
        <v>34</v>
      </c>
      <c r="B21" s="368"/>
      <c r="C21" s="369"/>
      <c r="D21" s="370">
        <f aca="true" t="shared" si="1" ref="D21:I21">SUM(D9:D20)</f>
        <v>3</v>
      </c>
      <c r="E21" s="370">
        <f t="shared" si="1"/>
        <v>3</v>
      </c>
      <c r="F21" s="370">
        <f t="shared" si="1"/>
        <v>2</v>
      </c>
      <c r="G21" s="370">
        <f t="shared" si="1"/>
        <v>3</v>
      </c>
      <c r="H21" s="370">
        <f t="shared" si="1"/>
        <v>3</v>
      </c>
      <c r="I21" s="370">
        <f t="shared" si="1"/>
        <v>0</v>
      </c>
      <c r="J21" s="371">
        <f t="shared" si="0"/>
        <v>14</v>
      </c>
      <c r="K21" s="357"/>
      <c r="L21" s="359"/>
      <c r="M21" s="359"/>
      <c r="N21" s="359"/>
      <c r="O21" s="359"/>
      <c r="P21" s="359"/>
      <c r="Q21" s="359"/>
      <c r="R21" s="359"/>
    </row>
    <row r="22" spans="1:18" s="372" customFormat="1" ht="33.75" customHeight="1">
      <c r="A22" s="895"/>
      <c r="D22" s="895" t="s">
        <v>435</v>
      </c>
      <c r="L22" s="359"/>
      <c r="M22" s="359"/>
      <c r="N22" s="359"/>
      <c r="O22" s="359"/>
      <c r="P22" s="359"/>
      <c r="Q22" s="359"/>
      <c r="R22" s="359"/>
    </row>
    <row r="24" s="84" customFormat="1" ht="19.5"/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7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9"/>
  <sheetViews>
    <sheetView showGridLines="0" showZeros="0" view="pageBreakPreview" zoomScale="75" zoomScaleSheetLayoutView="75" zoomScalePageLayoutView="0" workbookViewId="0" topLeftCell="A1">
      <selection activeCell="A1" sqref="A1"/>
    </sheetView>
  </sheetViews>
  <sheetFormatPr defaultColWidth="12.18359375" defaultRowHeight="18"/>
  <cols>
    <col min="1" max="1" width="9.99609375" style="323" customWidth="1"/>
    <col min="2" max="2" width="2.453125" style="323" customWidth="1"/>
    <col min="3" max="7" width="12.453125" style="406" customWidth="1"/>
    <col min="8" max="11" width="9.72265625" style="406" customWidth="1"/>
    <col min="12" max="21" width="4.2734375" style="406" customWidth="1"/>
    <col min="22" max="22" width="4.90625" style="406" customWidth="1"/>
    <col min="23" max="23" width="4.2734375" style="406" customWidth="1"/>
    <col min="24" max="24" width="8.2734375" style="406" customWidth="1"/>
    <col min="25" max="16384" width="12.18359375" style="406" customWidth="1"/>
  </cols>
  <sheetData>
    <row r="1" spans="1:10" s="375" customFormat="1" ht="33.75" customHeight="1">
      <c r="A1" s="52"/>
      <c r="B1" s="293"/>
      <c r="C1" s="52" t="s">
        <v>15</v>
      </c>
      <c r="J1" s="374"/>
    </row>
    <row r="2" spans="1:10" s="375" customFormat="1" ht="33.75" customHeight="1">
      <c r="A2" s="33"/>
      <c r="B2" s="293"/>
      <c r="C2" s="33" t="s">
        <v>0</v>
      </c>
      <c r="J2" s="376"/>
    </row>
    <row r="3" spans="1:3" s="377" customFormat="1" ht="33.75" customHeight="1">
      <c r="A3" s="68"/>
      <c r="B3" s="157"/>
      <c r="C3" s="68" t="s">
        <v>179</v>
      </c>
    </row>
    <row r="4" spans="1:10" s="322" customFormat="1" ht="33.75" customHeight="1">
      <c r="A4" s="296"/>
      <c r="B4" s="294"/>
      <c r="C4" s="296" t="s">
        <v>180</v>
      </c>
      <c r="J4" s="296"/>
    </row>
    <row r="5" spans="1:10" s="322" customFormat="1" ht="33.75" customHeight="1" thickBot="1">
      <c r="A5" s="517"/>
      <c r="B5" s="297"/>
      <c r="C5" s="379"/>
      <c r="D5" s="379"/>
      <c r="E5" s="379"/>
      <c r="F5" s="378"/>
      <c r="G5" s="380"/>
      <c r="J5" s="511"/>
    </row>
    <row r="6" spans="1:14" s="383" customFormat="1" ht="33.75" customHeight="1">
      <c r="A6" s="301"/>
      <c r="B6" s="856" t="s">
        <v>323</v>
      </c>
      <c r="C6" s="1011" t="s">
        <v>286</v>
      </c>
      <c r="D6" s="1008" t="s">
        <v>436</v>
      </c>
      <c r="E6" s="1009"/>
      <c r="F6" s="1009"/>
      <c r="G6" s="1010"/>
      <c r="H6" s="381"/>
      <c r="I6" s="382"/>
      <c r="J6" s="518"/>
      <c r="K6" s="382"/>
      <c r="L6" s="382"/>
      <c r="M6" s="382"/>
      <c r="N6" s="382"/>
    </row>
    <row r="7" spans="1:14" s="383" customFormat="1" ht="33.75" customHeight="1">
      <c r="A7" s="857" t="s">
        <v>330</v>
      </c>
      <c r="B7" s="299"/>
      <c r="C7" s="1012"/>
      <c r="D7" s="872" t="s">
        <v>316</v>
      </c>
      <c r="E7" s="872" t="s">
        <v>317</v>
      </c>
      <c r="F7" s="872" t="s">
        <v>318</v>
      </c>
      <c r="G7" s="873" t="s">
        <v>281</v>
      </c>
      <c r="H7" s="381"/>
      <c r="I7" s="382"/>
      <c r="J7" s="382"/>
      <c r="K7" s="382"/>
      <c r="L7" s="382"/>
      <c r="M7" s="382"/>
      <c r="N7" s="382"/>
    </row>
    <row r="8" spans="1:24" s="383" customFormat="1" ht="33.75" customHeight="1">
      <c r="A8" s="990">
        <v>22</v>
      </c>
      <c r="B8" s="1013"/>
      <c r="C8" s="385">
        <v>26.8</v>
      </c>
      <c r="D8" s="385">
        <v>4.8</v>
      </c>
      <c r="E8" s="385">
        <v>10.26</v>
      </c>
      <c r="F8" s="385">
        <v>14.839999999999998</v>
      </c>
      <c r="G8" s="386">
        <v>29.9</v>
      </c>
      <c r="H8" s="387"/>
      <c r="I8" s="382"/>
      <c r="J8" s="382"/>
      <c r="K8" s="382"/>
      <c r="L8" s="382"/>
      <c r="M8" s="382"/>
      <c r="N8" s="382"/>
      <c r="X8" s="392"/>
    </row>
    <row r="9" spans="1:14" s="383" customFormat="1" ht="33.75" customHeight="1">
      <c r="A9" s="1014"/>
      <c r="B9" s="1015"/>
      <c r="C9" s="388"/>
      <c r="D9" s="389">
        <v>16.05351170568562</v>
      </c>
      <c r="E9" s="389">
        <v>34.31438127090301</v>
      </c>
      <c r="F9" s="389">
        <v>49.632107023411365</v>
      </c>
      <c r="G9" s="390">
        <v>100</v>
      </c>
      <c r="H9" s="391"/>
      <c r="I9" s="382"/>
      <c r="J9" s="382"/>
      <c r="K9" s="382"/>
      <c r="L9" s="382"/>
      <c r="M9" s="382"/>
      <c r="N9" s="382"/>
    </row>
    <row r="10" spans="1:24" s="383" customFormat="1" ht="33.75" customHeight="1">
      <c r="A10" s="994">
        <v>23</v>
      </c>
      <c r="B10" s="1016"/>
      <c r="C10" s="384">
        <v>26.79</v>
      </c>
      <c r="D10" s="384">
        <v>4.63</v>
      </c>
      <c r="E10" s="384">
        <v>9.93</v>
      </c>
      <c r="F10" s="384">
        <v>15.380000000000003</v>
      </c>
      <c r="G10" s="393">
        <v>29.94</v>
      </c>
      <c r="H10" s="387"/>
      <c r="I10" s="382"/>
      <c r="J10" s="382"/>
      <c r="K10" s="382"/>
      <c r="L10" s="382"/>
      <c r="M10" s="382"/>
      <c r="N10" s="382"/>
      <c r="X10" s="392"/>
    </row>
    <row r="11" spans="1:14" s="383" customFormat="1" ht="33.75" customHeight="1">
      <c r="A11" s="1017"/>
      <c r="B11" s="1016"/>
      <c r="C11" s="384"/>
      <c r="D11" s="394">
        <v>15.464261857047426</v>
      </c>
      <c r="E11" s="394">
        <v>33.166332665330664</v>
      </c>
      <c r="F11" s="394">
        <v>51.369405477621925</v>
      </c>
      <c r="G11" s="395">
        <v>100.00000000000001</v>
      </c>
      <c r="H11" s="391"/>
      <c r="I11" s="382"/>
      <c r="J11" s="382"/>
      <c r="K11" s="382"/>
      <c r="L11" s="382"/>
      <c r="M11" s="382"/>
      <c r="N11" s="382"/>
    </row>
    <row r="12" spans="1:24" s="383" customFormat="1" ht="33.75" customHeight="1">
      <c r="A12" s="997">
        <v>24</v>
      </c>
      <c r="B12" s="1018"/>
      <c r="C12" s="396">
        <v>26.953970191442888</v>
      </c>
      <c r="D12" s="396">
        <v>4.413914942824104</v>
      </c>
      <c r="E12" s="396">
        <v>9.71228960555056</v>
      </c>
      <c r="F12" s="396">
        <v>16.152222793267377</v>
      </c>
      <c r="G12" s="397">
        <v>30.27842734164204</v>
      </c>
      <c r="H12" s="387"/>
      <c r="I12" s="382"/>
      <c r="J12" s="382"/>
      <c r="K12" s="382"/>
      <c r="L12" s="382"/>
      <c r="M12" s="382"/>
      <c r="N12" s="382"/>
      <c r="X12" s="392"/>
    </row>
    <row r="13" spans="1:14" s="383" customFormat="1" ht="33.75" customHeight="1">
      <c r="A13" s="1019"/>
      <c r="B13" s="1020"/>
      <c r="C13" s="398"/>
      <c r="D13" s="399">
        <v>14.577754957416925</v>
      </c>
      <c r="E13" s="399">
        <v>32.07659861578481</v>
      </c>
      <c r="F13" s="399">
        <v>53.34564642679827</v>
      </c>
      <c r="G13" s="400">
        <v>100</v>
      </c>
      <c r="H13" s="391"/>
      <c r="I13" s="382"/>
      <c r="J13" s="382"/>
      <c r="K13" s="382"/>
      <c r="L13" s="382"/>
      <c r="M13" s="382"/>
      <c r="N13" s="382"/>
    </row>
    <row r="14" spans="1:24" s="383" customFormat="1" ht="33.75" customHeight="1">
      <c r="A14" s="997">
        <v>25</v>
      </c>
      <c r="B14" s="1018"/>
      <c r="C14" s="396">
        <v>27.32</v>
      </c>
      <c r="D14" s="396">
        <v>4.32</v>
      </c>
      <c r="E14" s="396">
        <v>9.79</v>
      </c>
      <c r="F14" s="396">
        <v>16.810000000000002</v>
      </c>
      <c r="G14" s="397">
        <v>30.92</v>
      </c>
      <c r="H14" s="387"/>
      <c r="I14" s="382"/>
      <c r="J14" s="382"/>
      <c r="K14" s="382"/>
      <c r="L14" s="382"/>
      <c r="M14" s="382"/>
      <c r="N14" s="382"/>
      <c r="X14" s="392"/>
    </row>
    <row r="15" spans="1:14" s="383" customFormat="1" ht="33.75" customHeight="1">
      <c r="A15" s="1019"/>
      <c r="B15" s="1020"/>
      <c r="C15" s="398"/>
      <c r="D15" s="399">
        <v>13.971539456662354</v>
      </c>
      <c r="E15" s="399">
        <v>31.662354463130654</v>
      </c>
      <c r="F15" s="399">
        <v>54.36610608020699</v>
      </c>
      <c r="G15" s="400">
        <v>100</v>
      </c>
      <c r="H15" s="391"/>
      <c r="I15" s="382"/>
      <c r="J15" s="382"/>
      <c r="K15" s="382"/>
      <c r="L15" s="382"/>
      <c r="M15" s="382"/>
      <c r="N15" s="382"/>
    </row>
    <row r="16" spans="1:24" s="383" customFormat="1" ht="33.75" customHeight="1">
      <c r="A16" s="984">
        <v>26</v>
      </c>
      <c r="B16" s="985"/>
      <c r="C16" s="401">
        <v>27.315569988036234</v>
      </c>
      <c r="D16" s="401">
        <v>5.59757306443343</v>
      </c>
      <c r="E16" s="401">
        <v>9.881387796957785</v>
      </c>
      <c r="F16" s="401">
        <f>G16-D16-E16</f>
        <v>15.215997265424715</v>
      </c>
      <c r="G16" s="402">
        <v>30.69495812681593</v>
      </c>
      <c r="H16" s="387"/>
      <c r="I16" s="382"/>
      <c r="J16" s="382"/>
      <c r="K16" s="382"/>
      <c r="L16" s="382"/>
      <c r="M16" s="382"/>
      <c r="N16" s="382"/>
      <c r="X16" s="392"/>
    </row>
    <row r="17" spans="1:14" s="383" customFormat="1" ht="33.75" customHeight="1" thickBot="1">
      <c r="A17" s="986"/>
      <c r="B17" s="987"/>
      <c r="C17" s="403"/>
      <c r="D17" s="404">
        <f>D16/$G16*100</f>
        <v>18.236131944885248</v>
      </c>
      <c r="E17" s="404">
        <f>E16/$G16*100</f>
        <v>32.19221787543389</v>
      </c>
      <c r="F17" s="404">
        <f>F16/$G16*100</f>
        <v>49.571650179680866</v>
      </c>
      <c r="G17" s="405">
        <f>SUM(D17:F17)</f>
        <v>100</v>
      </c>
      <c r="H17" s="391"/>
      <c r="I17" s="382"/>
      <c r="J17" s="382"/>
      <c r="K17" s="382"/>
      <c r="L17" s="382"/>
      <c r="M17" s="382"/>
      <c r="N17" s="382"/>
    </row>
    <row r="18" spans="1:14" s="333" customFormat="1" ht="33.75" customHeight="1">
      <c r="A18" s="511"/>
      <c r="B18" s="503"/>
      <c r="C18" s="511" t="s">
        <v>454</v>
      </c>
      <c r="D18" s="504"/>
      <c r="E18" s="504"/>
      <c r="F18" s="504"/>
      <c r="G18" s="504"/>
      <c r="H18" s="505"/>
      <c r="M18" s="506"/>
      <c r="N18" s="506"/>
    </row>
    <row r="19" spans="1:5" ht="16.5" customHeight="1">
      <c r="A19" s="507"/>
      <c r="B19" s="508"/>
      <c r="C19" s="407"/>
      <c r="E19" s="408"/>
    </row>
  </sheetData>
  <sheetProtection/>
  <mergeCells count="7">
    <mergeCell ref="D6:G6"/>
    <mergeCell ref="C6:C7"/>
    <mergeCell ref="A8:B9"/>
    <mergeCell ref="A10:B11"/>
    <mergeCell ref="A16:B17"/>
    <mergeCell ref="A12:B13"/>
    <mergeCell ref="A14:B1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15"/>
  <sheetViews>
    <sheetView showGridLines="0" showZeros="0" view="pageBreakPreview" zoomScale="75" zoomScaleSheetLayoutView="75" zoomScalePageLayoutView="0" workbookViewId="0" topLeftCell="A1">
      <selection activeCell="A1" sqref="A1"/>
    </sheetView>
  </sheetViews>
  <sheetFormatPr defaultColWidth="12.18359375" defaultRowHeight="18"/>
  <cols>
    <col min="1" max="1" width="9.99609375" style="406" customWidth="1"/>
    <col min="2" max="2" width="4.453125" style="406" customWidth="1"/>
    <col min="3" max="9" width="11.453125" style="406" customWidth="1"/>
    <col min="10" max="11" width="9.72265625" style="406" customWidth="1"/>
    <col min="12" max="21" width="4.2734375" style="406" customWidth="1"/>
    <col min="22" max="22" width="4.90625" style="406" customWidth="1"/>
    <col min="23" max="23" width="4.2734375" style="406" customWidth="1"/>
    <col min="24" max="24" width="8.2734375" style="406" customWidth="1"/>
    <col min="25" max="16384" width="12.18359375" style="406" customWidth="1"/>
  </cols>
  <sheetData>
    <row r="1" spans="1:3" s="409" customFormat="1" ht="33.75" customHeight="1">
      <c r="A1" s="52"/>
      <c r="C1" s="52" t="s">
        <v>15</v>
      </c>
    </row>
    <row r="2" spans="1:3" s="409" customFormat="1" ht="33.75" customHeight="1">
      <c r="A2" s="33"/>
      <c r="C2" s="33" t="s">
        <v>0</v>
      </c>
    </row>
    <row r="3" spans="1:3" s="377" customFormat="1" ht="33.75" customHeight="1">
      <c r="A3" s="68"/>
      <c r="C3" s="68" t="s">
        <v>179</v>
      </c>
    </row>
    <row r="4" spans="1:3" s="322" customFormat="1" ht="33.75" customHeight="1">
      <c r="A4" s="296"/>
      <c r="C4" s="296" t="s">
        <v>181</v>
      </c>
    </row>
    <row r="5" spans="1:11" ht="33.75" customHeight="1" thickBot="1">
      <c r="A5" s="520"/>
      <c r="B5" s="410"/>
      <c r="C5" s="410"/>
      <c r="D5" s="410"/>
      <c r="E5" s="410"/>
      <c r="F5" s="411"/>
      <c r="G5" s="411"/>
      <c r="H5" s="411"/>
      <c r="I5" s="412"/>
      <c r="J5" s="413"/>
      <c r="K5" s="413"/>
    </row>
    <row r="6" spans="1:11" s="417" customFormat="1" ht="33.75" customHeight="1">
      <c r="A6" s="414"/>
      <c r="B6" s="415" t="s">
        <v>437</v>
      </c>
      <c r="C6" s="874" t="s">
        <v>289</v>
      </c>
      <c r="D6" s="1025" t="s">
        <v>441</v>
      </c>
      <c r="E6" s="1026"/>
      <c r="F6" s="1027"/>
      <c r="G6" s="336" t="s">
        <v>322</v>
      </c>
      <c r="H6" s="336" t="s">
        <v>171</v>
      </c>
      <c r="I6" s="337" t="s">
        <v>172</v>
      </c>
      <c r="J6" s="416"/>
      <c r="K6" s="416"/>
    </row>
    <row r="7" spans="1:11" s="417" customFormat="1" ht="33.75" customHeight="1">
      <c r="A7" s="519" t="s">
        <v>329</v>
      </c>
      <c r="B7" s="418"/>
      <c r="C7" s="875" t="s">
        <v>438</v>
      </c>
      <c r="D7" s="419" t="s">
        <v>439</v>
      </c>
      <c r="E7" s="864" t="s">
        <v>421</v>
      </c>
      <c r="F7" s="419" t="s">
        <v>440</v>
      </c>
      <c r="G7" s="341" t="s">
        <v>98</v>
      </c>
      <c r="H7" s="341" t="s">
        <v>98</v>
      </c>
      <c r="I7" s="342" t="s">
        <v>98</v>
      </c>
      <c r="J7" s="416"/>
      <c r="K7" s="416"/>
    </row>
    <row r="8" spans="1:19" s="343" customFormat="1" ht="33.75" customHeight="1">
      <c r="A8" s="512"/>
      <c r="B8" s="513"/>
      <c r="C8" s="514" t="s">
        <v>96</v>
      </c>
      <c r="D8" s="515" t="s">
        <v>96</v>
      </c>
      <c r="E8" s="515" t="s">
        <v>96</v>
      </c>
      <c r="F8" s="515" t="s">
        <v>96</v>
      </c>
      <c r="G8" s="514" t="s">
        <v>97</v>
      </c>
      <c r="H8" s="514" t="s">
        <v>97</v>
      </c>
      <c r="I8" s="516" t="s">
        <v>97</v>
      </c>
      <c r="J8" s="338"/>
      <c r="K8" s="325"/>
      <c r="L8" s="339"/>
      <c r="M8" s="339"/>
      <c r="N8" s="339"/>
      <c r="O8" s="339"/>
      <c r="P8" s="339"/>
      <c r="Q8" s="339"/>
      <c r="R8" s="339"/>
      <c r="S8" s="339"/>
    </row>
    <row r="9" spans="1:11" s="417" customFormat="1" ht="33.75" customHeight="1">
      <c r="A9" s="1023">
        <v>22</v>
      </c>
      <c r="B9" s="1024"/>
      <c r="C9" s="603">
        <v>857247</v>
      </c>
      <c r="D9" s="603">
        <v>37258</v>
      </c>
      <c r="E9" s="603">
        <v>9540</v>
      </c>
      <c r="F9" s="603">
        <v>46798</v>
      </c>
      <c r="G9" s="604">
        <v>4.346238598676928</v>
      </c>
      <c r="H9" s="604">
        <v>1.112864786928388</v>
      </c>
      <c r="I9" s="605">
        <v>5.4591033856053155</v>
      </c>
      <c r="J9" s="416"/>
      <c r="K9" s="416"/>
    </row>
    <row r="10" spans="1:11" s="417" customFormat="1" ht="33.75" customHeight="1">
      <c r="A10" s="1021">
        <v>23</v>
      </c>
      <c r="B10" s="1022"/>
      <c r="C10" s="606">
        <v>862818</v>
      </c>
      <c r="D10" s="606">
        <v>37969</v>
      </c>
      <c r="E10" s="606">
        <v>8830</v>
      </c>
      <c r="F10" s="606">
        <v>46799</v>
      </c>
      <c r="G10" s="607">
        <v>4.400580423681472</v>
      </c>
      <c r="H10" s="607">
        <v>1.0233907962049933</v>
      </c>
      <c r="I10" s="608">
        <v>5.423971219886465</v>
      </c>
      <c r="J10" s="416"/>
      <c r="K10" s="416"/>
    </row>
    <row r="11" spans="1:11" s="417" customFormat="1" ht="33.75" customHeight="1">
      <c r="A11" s="1021">
        <v>24</v>
      </c>
      <c r="B11" s="1022"/>
      <c r="C11" s="606">
        <v>839131</v>
      </c>
      <c r="D11" s="606">
        <v>38694</v>
      </c>
      <c r="E11" s="606">
        <v>8105</v>
      </c>
      <c r="F11" s="606">
        <v>46799</v>
      </c>
      <c r="G11" s="607">
        <v>4.611198966549919</v>
      </c>
      <c r="H11" s="607">
        <v>0.9658801784226777</v>
      </c>
      <c r="I11" s="608">
        <v>5.577079144972597</v>
      </c>
      <c r="J11" s="416"/>
      <c r="K11" s="416"/>
    </row>
    <row r="12" spans="1:11" s="417" customFormat="1" ht="33.75" customHeight="1">
      <c r="A12" s="1021">
        <v>25</v>
      </c>
      <c r="B12" s="1022"/>
      <c r="C12" s="606">
        <v>810238</v>
      </c>
      <c r="D12" s="606">
        <v>39433</v>
      </c>
      <c r="E12" s="609">
        <v>7365</v>
      </c>
      <c r="F12" s="606">
        <v>46798</v>
      </c>
      <c r="G12" s="607">
        <v>4.86684159469193</v>
      </c>
      <c r="H12" s="607">
        <v>0.9089921726702523</v>
      </c>
      <c r="I12" s="608">
        <v>5.775833767362182</v>
      </c>
      <c r="J12" s="416"/>
      <c r="K12" s="416"/>
    </row>
    <row r="13" spans="1:11" s="417" customFormat="1" ht="33.75" customHeight="1">
      <c r="A13" s="1021">
        <v>26</v>
      </c>
      <c r="B13" s="1022"/>
      <c r="C13" s="606">
        <v>799117</v>
      </c>
      <c r="D13" s="606">
        <v>40188</v>
      </c>
      <c r="E13" s="609">
        <v>6610</v>
      </c>
      <c r="F13" s="606">
        <f>SUM(D13:E13)</f>
        <v>46798</v>
      </c>
      <c r="G13" s="607">
        <f>D13/$C13*100</f>
        <v>5.029050814836876</v>
      </c>
      <c r="H13" s="607">
        <f>E13/$C13*100</f>
        <v>0.8271629811404337</v>
      </c>
      <c r="I13" s="608">
        <f>F13/$C13*100</f>
        <v>5.85621379597731</v>
      </c>
      <c r="J13" s="416"/>
      <c r="K13" s="416"/>
    </row>
    <row r="14" spans="1:11" s="417" customFormat="1" ht="33.75" customHeight="1">
      <c r="A14" s="595" t="s">
        <v>40</v>
      </c>
      <c r="B14" s="610">
        <v>25</v>
      </c>
      <c r="C14" s="607">
        <f aca="true" t="shared" si="0" ref="C14:F15">(C12-C11)/C11*100</f>
        <v>-3.4432049346288003</v>
      </c>
      <c r="D14" s="607">
        <f>(D12-D11)/D11*100</f>
        <v>1.909856825347599</v>
      </c>
      <c r="E14" s="607">
        <f t="shared" si="0"/>
        <v>-9.130166563849476</v>
      </c>
      <c r="F14" s="607">
        <f t="shared" si="0"/>
        <v>-0.002136797794824676</v>
      </c>
      <c r="G14" s="597">
        <v>0</v>
      </c>
      <c r="H14" s="597">
        <v>0</v>
      </c>
      <c r="I14" s="598">
        <v>0</v>
      </c>
      <c r="J14" s="416"/>
      <c r="K14" s="416"/>
    </row>
    <row r="15" spans="1:11" s="417" customFormat="1" ht="33.75" customHeight="1" thickBot="1">
      <c r="A15" s="599" t="s">
        <v>41</v>
      </c>
      <c r="B15" s="611">
        <v>26</v>
      </c>
      <c r="C15" s="612">
        <f t="shared" si="0"/>
        <v>-1.372559667653208</v>
      </c>
      <c r="D15" s="612">
        <f t="shared" si="0"/>
        <v>1.914640022316334</v>
      </c>
      <c r="E15" s="612">
        <f t="shared" si="0"/>
        <v>-10.251188051595383</v>
      </c>
      <c r="F15" s="612">
        <f t="shared" si="0"/>
        <v>0</v>
      </c>
      <c r="G15" s="601">
        <v>0</v>
      </c>
      <c r="H15" s="601">
        <v>0</v>
      </c>
      <c r="I15" s="602">
        <v>0</v>
      </c>
      <c r="J15" s="416"/>
      <c r="K15" s="416"/>
    </row>
    <row r="16" ht="22.5" customHeight="1"/>
  </sheetData>
  <sheetProtection/>
  <mergeCells count="6">
    <mergeCell ref="A13:B13"/>
    <mergeCell ref="A10:B10"/>
    <mergeCell ref="A12:B12"/>
    <mergeCell ref="A9:B9"/>
    <mergeCell ref="A11:B11"/>
    <mergeCell ref="D6:F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22"/>
  <sheetViews>
    <sheetView showGridLines="0" showZeros="0" view="pageBreakPreview" zoomScale="75" zoomScaleSheetLayoutView="75" zoomScalePageLayoutView="0" workbookViewId="0" topLeftCell="A1">
      <selection activeCell="A1" sqref="A1"/>
    </sheetView>
  </sheetViews>
  <sheetFormatPr defaultColWidth="12.18359375" defaultRowHeight="18"/>
  <cols>
    <col min="1" max="1" width="6.453125" style="406" customWidth="1"/>
    <col min="2" max="2" width="18.99609375" style="406" customWidth="1"/>
    <col min="3" max="12" width="12.453125" style="406" customWidth="1"/>
    <col min="13" max="21" width="4.2734375" style="406" customWidth="1"/>
    <col min="22" max="22" width="4.90625" style="406" customWidth="1"/>
    <col min="23" max="23" width="4.2734375" style="406" customWidth="1"/>
    <col min="24" max="24" width="8.2734375" style="406" customWidth="1"/>
    <col min="25" max="16384" width="12.18359375" style="406" customWidth="1"/>
  </cols>
  <sheetData>
    <row r="1" spans="1:3" s="420" customFormat="1" ht="33.75" customHeight="1">
      <c r="A1" s="52"/>
      <c r="C1" s="52" t="s">
        <v>15</v>
      </c>
    </row>
    <row r="2" spans="1:3" s="420" customFormat="1" ht="33.75" customHeight="1">
      <c r="A2" s="33"/>
      <c r="C2" s="33" t="s">
        <v>0</v>
      </c>
    </row>
    <row r="3" spans="1:3" s="377" customFormat="1" ht="33.75" customHeight="1">
      <c r="A3" s="68"/>
      <c r="C3" s="68" t="s">
        <v>182</v>
      </c>
    </row>
    <row r="4" spans="1:12" ht="33.75" customHeight="1">
      <c r="A4" s="296"/>
      <c r="B4" s="421"/>
      <c r="C4" s="296" t="s">
        <v>458</v>
      </c>
      <c r="D4" s="421"/>
      <c r="E4" s="421"/>
      <c r="F4" s="421"/>
      <c r="G4" s="421"/>
      <c r="H4" s="421"/>
      <c r="I4" s="421"/>
      <c r="J4" s="421"/>
      <c r="K4" s="421"/>
      <c r="L4" s="421"/>
    </row>
    <row r="5" spans="1:12" ht="33.75" customHeight="1" thickBot="1">
      <c r="A5" s="521"/>
      <c r="B5" s="422"/>
      <c r="C5" s="422"/>
      <c r="D5" s="422"/>
      <c r="E5" s="423"/>
      <c r="F5" s="423"/>
      <c r="G5" s="423"/>
      <c r="H5" s="423"/>
      <c r="I5" s="424"/>
      <c r="J5" s="424"/>
      <c r="K5" s="424"/>
      <c r="L5" s="804" t="s">
        <v>138</v>
      </c>
    </row>
    <row r="6" spans="1:12" s="417" customFormat="1" ht="33.75" customHeight="1">
      <c r="A6" s="425"/>
      <c r="B6" s="877" t="s">
        <v>329</v>
      </c>
      <c r="C6" s="1028" t="s">
        <v>333</v>
      </c>
      <c r="D6" s="1030" t="s">
        <v>334</v>
      </c>
      <c r="E6" s="1030" t="s">
        <v>335</v>
      </c>
      <c r="F6" s="1030" t="s">
        <v>336</v>
      </c>
      <c r="G6" s="1030" t="s">
        <v>337</v>
      </c>
      <c r="H6" s="1032" t="s">
        <v>338</v>
      </c>
      <c r="I6" s="1033"/>
      <c r="J6" s="1033"/>
      <c r="K6" s="1033"/>
      <c r="L6" s="1034"/>
    </row>
    <row r="7" spans="1:12" s="417" customFormat="1" ht="33.75" customHeight="1">
      <c r="A7" s="878" t="s">
        <v>442</v>
      </c>
      <c r="B7" s="426"/>
      <c r="C7" s="1029"/>
      <c r="D7" s="1031"/>
      <c r="E7" s="1031"/>
      <c r="F7" s="1031"/>
      <c r="G7" s="1031"/>
      <c r="H7" s="613" t="s">
        <v>333</v>
      </c>
      <c r="I7" s="613" t="s">
        <v>334</v>
      </c>
      <c r="J7" s="614" t="s">
        <v>335</v>
      </c>
      <c r="K7" s="613" t="s">
        <v>336</v>
      </c>
      <c r="L7" s="615" t="s">
        <v>337</v>
      </c>
    </row>
    <row r="8" spans="1:12" s="417" customFormat="1" ht="33.75" customHeight="1">
      <c r="A8" s="427"/>
      <c r="B8" s="428" t="s">
        <v>99</v>
      </c>
      <c r="C8" s="616">
        <v>4547</v>
      </c>
      <c r="D8" s="617">
        <v>4240</v>
      </c>
      <c r="E8" s="617">
        <v>3689</v>
      </c>
      <c r="F8" s="617">
        <v>3358</v>
      </c>
      <c r="G8" s="617">
        <v>3003</v>
      </c>
      <c r="H8" s="618">
        <v>-18.745532523230878</v>
      </c>
      <c r="I8" s="618">
        <v>-6.751704420497032</v>
      </c>
      <c r="J8" s="619">
        <v>-12.995283018867926</v>
      </c>
      <c r="K8" s="618">
        <v>-8.972621306587152</v>
      </c>
      <c r="L8" s="620">
        <f aca="true" t="shared" si="0" ref="L8:L17">(G8-F8)/F8*100</f>
        <v>-10.571768910065515</v>
      </c>
    </row>
    <row r="9" spans="1:12" s="417" customFormat="1" ht="33.75" customHeight="1">
      <c r="A9" s="429" t="s">
        <v>80</v>
      </c>
      <c r="B9" s="428" t="s">
        <v>100</v>
      </c>
      <c r="C9" s="621">
        <v>12457.534246575342</v>
      </c>
      <c r="D9" s="622">
        <v>11584.699453551913</v>
      </c>
      <c r="E9" s="622">
        <v>10106.849315068494</v>
      </c>
      <c r="F9" s="622">
        <v>9200</v>
      </c>
      <c r="G9" s="623">
        <f>G8*1000/365</f>
        <v>8227.397260273972</v>
      </c>
      <c r="H9" s="624">
        <v>-18.74553252323088</v>
      </c>
      <c r="I9" s="624">
        <v>-7.006481184375445</v>
      </c>
      <c r="J9" s="625">
        <v>-12.756913931248388</v>
      </c>
      <c r="K9" s="624">
        <v>-8.972621306587154</v>
      </c>
      <c r="L9" s="626">
        <f t="shared" si="0"/>
        <v>-10.571768910065519</v>
      </c>
    </row>
    <row r="10" spans="1:12" s="417" customFormat="1" ht="33.75" customHeight="1">
      <c r="A10" s="427"/>
      <c r="B10" s="428" t="s">
        <v>101</v>
      </c>
      <c r="C10" s="621">
        <v>3954</v>
      </c>
      <c r="D10" s="622">
        <v>3856</v>
      </c>
      <c r="E10" s="622">
        <v>3559</v>
      </c>
      <c r="F10" s="622">
        <v>3399</v>
      </c>
      <c r="G10" s="622">
        <v>3122</v>
      </c>
      <c r="H10" s="624">
        <v>-18.288902665840048</v>
      </c>
      <c r="I10" s="624">
        <v>-2.4785027819929186</v>
      </c>
      <c r="J10" s="625">
        <v>-7.702282157676349</v>
      </c>
      <c r="K10" s="624">
        <v>-4.49564484405732</v>
      </c>
      <c r="L10" s="626">
        <f t="shared" si="0"/>
        <v>-8.149455722271256</v>
      </c>
    </row>
    <row r="11" spans="1:12" s="417" customFormat="1" ht="33.75" customHeight="1">
      <c r="A11" s="429" t="s">
        <v>81</v>
      </c>
      <c r="B11" s="428" t="s">
        <v>102</v>
      </c>
      <c r="C11" s="621">
        <v>10832.876712328767</v>
      </c>
      <c r="D11" s="622">
        <v>10535.51912568306</v>
      </c>
      <c r="E11" s="622">
        <v>9750.684931506848</v>
      </c>
      <c r="F11" s="622">
        <v>9312.328767123288</v>
      </c>
      <c r="G11" s="623">
        <f>G10*1000/365</f>
        <v>8553.424657534246</v>
      </c>
      <c r="H11" s="624">
        <v>-18.288902665840045</v>
      </c>
      <c r="I11" s="624">
        <v>-2.7449549601841925</v>
      </c>
      <c r="J11" s="625">
        <v>-7.4494116978343765</v>
      </c>
      <c r="K11" s="624">
        <v>-4.495644844057304</v>
      </c>
      <c r="L11" s="626">
        <f t="shared" si="0"/>
        <v>-8.14945572227127</v>
      </c>
    </row>
    <row r="12" spans="1:12" s="417" customFormat="1" ht="33.75" customHeight="1">
      <c r="A12" s="430"/>
      <c r="B12" s="431" t="s">
        <v>443</v>
      </c>
      <c r="C12" s="627">
        <v>111</v>
      </c>
      <c r="D12" s="628">
        <v>109</v>
      </c>
      <c r="E12" s="628">
        <v>100</v>
      </c>
      <c r="F12" s="628">
        <v>96</v>
      </c>
      <c r="G12" s="628">
        <v>82</v>
      </c>
      <c r="H12" s="629">
        <v>-12.598425196850393</v>
      </c>
      <c r="I12" s="629">
        <v>-1.8018018018018018</v>
      </c>
      <c r="J12" s="630">
        <v>-8.256880733944955</v>
      </c>
      <c r="K12" s="629">
        <v>-4</v>
      </c>
      <c r="L12" s="631">
        <f t="shared" si="0"/>
        <v>-14.583333333333334</v>
      </c>
    </row>
    <row r="13" spans="1:12" s="417" customFormat="1" ht="33.75" customHeight="1">
      <c r="A13" s="427"/>
      <c r="B13" s="428" t="s">
        <v>103</v>
      </c>
      <c r="C13" s="621">
        <v>151</v>
      </c>
      <c r="D13" s="622">
        <v>154</v>
      </c>
      <c r="E13" s="622">
        <v>119</v>
      </c>
      <c r="F13" s="622">
        <v>119</v>
      </c>
      <c r="G13" s="622">
        <v>79</v>
      </c>
      <c r="H13" s="624">
        <v>-0.6578947368421052</v>
      </c>
      <c r="I13" s="624">
        <v>1.9867549668874174</v>
      </c>
      <c r="J13" s="625">
        <v>-22.727272727272727</v>
      </c>
      <c r="K13" s="624">
        <v>0</v>
      </c>
      <c r="L13" s="626">
        <f t="shared" si="0"/>
        <v>-33.61344537815126</v>
      </c>
    </row>
    <row r="14" spans="1:12" s="417" customFormat="1" ht="33.75" customHeight="1">
      <c r="A14" s="429" t="s">
        <v>82</v>
      </c>
      <c r="B14" s="428" t="s">
        <v>100</v>
      </c>
      <c r="C14" s="621">
        <v>413.6986301369863</v>
      </c>
      <c r="D14" s="622">
        <v>420.76502732240436</v>
      </c>
      <c r="E14" s="622">
        <v>326.027397260274</v>
      </c>
      <c r="F14" s="622">
        <v>326.027397260274</v>
      </c>
      <c r="G14" s="623">
        <f>G13*1000/365</f>
        <v>216.43835616438355</v>
      </c>
      <c r="H14" s="624">
        <v>-0.6578947368421002</v>
      </c>
      <c r="I14" s="624">
        <v>1.708102630912311</v>
      </c>
      <c r="J14" s="625">
        <v>-22.515566625155664</v>
      </c>
      <c r="K14" s="624">
        <v>0</v>
      </c>
      <c r="L14" s="626">
        <f t="shared" si="0"/>
        <v>-33.61344537815126</v>
      </c>
    </row>
    <row r="15" spans="1:12" s="417" customFormat="1" ht="33.75" customHeight="1">
      <c r="A15" s="427"/>
      <c r="B15" s="428" t="s">
        <v>101</v>
      </c>
      <c r="C15" s="621">
        <v>512</v>
      </c>
      <c r="D15" s="622">
        <v>402</v>
      </c>
      <c r="E15" s="622">
        <v>352</v>
      </c>
      <c r="F15" s="622">
        <v>369</v>
      </c>
      <c r="G15" s="622">
        <v>304</v>
      </c>
      <c r="H15" s="624">
        <v>1.7892644135188867</v>
      </c>
      <c r="I15" s="624">
        <v>-21.484375</v>
      </c>
      <c r="J15" s="625">
        <v>-12.437810945273633</v>
      </c>
      <c r="K15" s="624">
        <v>4.829545454545454</v>
      </c>
      <c r="L15" s="626">
        <f t="shared" si="0"/>
        <v>-17.615176151761517</v>
      </c>
    </row>
    <row r="16" spans="1:12" s="417" customFormat="1" ht="33.75" customHeight="1">
      <c r="A16" s="429" t="s">
        <v>83</v>
      </c>
      <c r="B16" s="428" t="s">
        <v>102</v>
      </c>
      <c r="C16" s="621">
        <v>1402.7397260273972</v>
      </c>
      <c r="D16" s="622">
        <v>1098.360655737705</v>
      </c>
      <c r="E16" s="622">
        <v>964.3835616438356</v>
      </c>
      <c r="F16" s="622">
        <v>1010.9589041095891</v>
      </c>
      <c r="G16" s="623">
        <f>G15*1000/365</f>
        <v>832.8767123287671</v>
      </c>
      <c r="H16" s="624">
        <v>1.7892644135188853</v>
      </c>
      <c r="I16" s="624">
        <v>-21.698898565573764</v>
      </c>
      <c r="J16" s="625">
        <v>-12.197914536904523</v>
      </c>
      <c r="K16" s="624">
        <v>4.829545454545459</v>
      </c>
      <c r="L16" s="626">
        <f t="shared" si="0"/>
        <v>-17.61517615176152</v>
      </c>
    </row>
    <row r="17" spans="1:12" s="417" customFormat="1" ht="33.75" customHeight="1" thickBot="1">
      <c r="A17" s="432"/>
      <c r="B17" s="433" t="s">
        <v>443</v>
      </c>
      <c r="C17" s="632">
        <v>24</v>
      </c>
      <c r="D17" s="633">
        <v>15</v>
      </c>
      <c r="E17" s="633">
        <v>15</v>
      </c>
      <c r="F17" s="633">
        <v>15</v>
      </c>
      <c r="G17" s="633">
        <v>12</v>
      </c>
      <c r="H17" s="634">
        <v>4.3478260869565215</v>
      </c>
      <c r="I17" s="634">
        <v>-37.5</v>
      </c>
      <c r="J17" s="635">
        <v>0</v>
      </c>
      <c r="K17" s="634">
        <v>0</v>
      </c>
      <c r="L17" s="636">
        <f t="shared" si="0"/>
        <v>-20</v>
      </c>
    </row>
    <row r="18" spans="1:12" ht="22.5" customHeight="1">
      <c r="A18" s="421"/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</row>
    <row r="22" ht="15.75">
      <c r="D22" s="408"/>
    </row>
  </sheetData>
  <sheetProtection/>
  <mergeCells count="6">
    <mergeCell ref="C6:C7"/>
    <mergeCell ref="E6:E7"/>
    <mergeCell ref="H6:L6"/>
    <mergeCell ref="G6:G7"/>
    <mergeCell ref="D6:D7"/>
    <mergeCell ref="F6:F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6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"/>
  <sheetViews>
    <sheetView showGridLines="0" showZeros="0" view="pageBreakPreview" zoomScale="75" zoomScaleSheetLayoutView="75" zoomScalePageLayoutView="0" workbookViewId="0" topLeftCell="A1">
      <selection activeCell="A1" sqref="A1"/>
    </sheetView>
  </sheetViews>
  <sheetFormatPr defaultColWidth="12.18359375" defaultRowHeight="18"/>
  <cols>
    <col min="1" max="1" width="8.99609375" style="406" customWidth="1"/>
    <col min="2" max="2" width="16.453125" style="406" customWidth="1"/>
    <col min="3" max="7" width="12.36328125" style="406" customWidth="1"/>
    <col min="8" max="12" width="12.453125" style="406" customWidth="1"/>
    <col min="13" max="13" width="4.2734375" style="406" customWidth="1"/>
    <col min="14" max="16384" width="12.18359375" style="406" customWidth="1"/>
  </cols>
  <sheetData>
    <row r="1" spans="1:3" s="434" customFormat="1" ht="33.75" customHeight="1">
      <c r="A1" s="52"/>
      <c r="C1" s="52" t="s">
        <v>15</v>
      </c>
    </row>
    <row r="2" spans="1:3" s="434" customFormat="1" ht="33.75" customHeight="1">
      <c r="A2" s="33"/>
      <c r="C2" s="33" t="s">
        <v>0</v>
      </c>
    </row>
    <row r="3" spans="1:3" s="377" customFormat="1" ht="33.75" customHeight="1">
      <c r="A3" s="68"/>
      <c r="C3" s="68" t="s">
        <v>183</v>
      </c>
    </row>
    <row r="4" spans="1:12" ht="33.75" customHeight="1">
      <c r="A4" s="296"/>
      <c r="B4" s="421"/>
      <c r="C4" s="296" t="s">
        <v>184</v>
      </c>
      <c r="D4" s="421"/>
      <c r="E4" s="421"/>
      <c r="F4" s="421"/>
      <c r="G4" s="421"/>
      <c r="H4" s="421"/>
      <c r="I4" s="421"/>
      <c r="J4" s="421"/>
      <c r="K4" s="421"/>
      <c r="L4" s="421"/>
    </row>
    <row r="5" spans="1:12" ht="33.75" customHeight="1" thickBot="1">
      <c r="A5" s="521"/>
      <c r="B5" s="422"/>
      <c r="C5" s="422"/>
      <c r="D5" s="422"/>
      <c r="E5" s="423"/>
      <c r="F5" s="423"/>
      <c r="G5" s="423"/>
      <c r="H5" s="423"/>
      <c r="I5" s="424"/>
      <c r="J5" s="424"/>
      <c r="K5" s="424"/>
      <c r="L5" s="804" t="s">
        <v>139</v>
      </c>
    </row>
    <row r="6" spans="1:12" s="417" customFormat="1" ht="33.75" customHeight="1">
      <c r="A6" s="637"/>
      <c r="B6" s="879" t="s">
        <v>329</v>
      </c>
      <c r="C6" s="1028" t="s">
        <v>333</v>
      </c>
      <c r="D6" s="1030" t="s">
        <v>334</v>
      </c>
      <c r="E6" s="1030" t="s">
        <v>335</v>
      </c>
      <c r="F6" s="1030" t="s">
        <v>336</v>
      </c>
      <c r="G6" s="1030" t="s">
        <v>337</v>
      </c>
      <c r="H6" s="1042" t="s">
        <v>338</v>
      </c>
      <c r="I6" s="1043"/>
      <c r="J6" s="1043"/>
      <c r="K6" s="1043"/>
      <c r="L6" s="1044"/>
    </row>
    <row r="7" spans="1:12" s="417" customFormat="1" ht="33.75" customHeight="1">
      <c r="A7" s="880" t="s">
        <v>323</v>
      </c>
      <c r="B7" s="638"/>
      <c r="C7" s="1040"/>
      <c r="D7" s="1041"/>
      <c r="E7" s="1041"/>
      <c r="F7" s="1041"/>
      <c r="G7" s="1041"/>
      <c r="H7" s="639" t="s">
        <v>333</v>
      </c>
      <c r="I7" s="613" t="s">
        <v>334</v>
      </c>
      <c r="J7" s="614" t="s">
        <v>335</v>
      </c>
      <c r="K7" s="613" t="s">
        <v>336</v>
      </c>
      <c r="L7" s="615" t="s">
        <v>337</v>
      </c>
    </row>
    <row r="8" spans="1:12" s="417" customFormat="1" ht="33.75" customHeight="1">
      <c r="A8" s="1038" t="s">
        <v>444</v>
      </c>
      <c r="B8" s="1039"/>
      <c r="C8" s="640">
        <v>15</v>
      </c>
      <c r="D8" s="641">
        <v>15</v>
      </c>
      <c r="E8" s="641">
        <v>14</v>
      </c>
      <c r="F8" s="641">
        <v>14</v>
      </c>
      <c r="G8" s="641">
        <v>14</v>
      </c>
      <c r="H8" s="642">
        <v>-6.25</v>
      </c>
      <c r="I8" s="642">
        <v>0</v>
      </c>
      <c r="J8" s="642">
        <v>-6.666666666666667</v>
      </c>
      <c r="K8" s="642">
        <v>0</v>
      </c>
      <c r="L8" s="643">
        <v>0</v>
      </c>
    </row>
    <row r="9" spans="1:12" s="417" customFormat="1" ht="33.75" customHeight="1">
      <c r="A9" s="1035" t="s">
        <v>445</v>
      </c>
      <c r="B9" s="644"/>
      <c r="C9" s="640">
        <v>2350</v>
      </c>
      <c r="D9" s="641">
        <v>2329</v>
      </c>
      <c r="E9" s="641">
        <v>1893</v>
      </c>
      <c r="F9" s="641">
        <v>1887</v>
      </c>
      <c r="G9" s="641">
        <v>1887</v>
      </c>
      <c r="H9" s="642">
        <v>-4.665314401622718</v>
      </c>
      <c r="I9" s="642">
        <v>-0.8936170212765958</v>
      </c>
      <c r="J9" s="642">
        <v>-18.720480893087164</v>
      </c>
      <c r="K9" s="642">
        <v>-0.31695721077654515</v>
      </c>
      <c r="L9" s="643">
        <v>0</v>
      </c>
    </row>
    <row r="10" spans="1:12" s="417" customFormat="1" ht="33.75" customHeight="1">
      <c r="A10" s="1036"/>
      <c r="B10" s="645" t="s">
        <v>104</v>
      </c>
      <c r="C10" s="646">
        <v>1945</v>
      </c>
      <c r="D10" s="647">
        <v>1825</v>
      </c>
      <c r="E10" s="647">
        <v>1395</v>
      </c>
      <c r="F10" s="647">
        <v>1389</v>
      </c>
      <c r="G10" s="647">
        <v>1420</v>
      </c>
      <c r="H10" s="648">
        <v>-6.6698656429942424</v>
      </c>
      <c r="I10" s="648">
        <v>-6.169665809768637</v>
      </c>
      <c r="J10" s="648">
        <v>-23.56164383561644</v>
      </c>
      <c r="K10" s="649">
        <v>-0.43010752688172044</v>
      </c>
      <c r="L10" s="650">
        <v>2.2318214542836574</v>
      </c>
    </row>
    <row r="11" spans="1:12" s="417" customFormat="1" ht="33.75" customHeight="1">
      <c r="A11" s="1036"/>
      <c r="B11" s="645" t="s">
        <v>105</v>
      </c>
      <c r="C11" s="646">
        <v>399</v>
      </c>
      <c r="D11" s="647">
        <v>498</v>
      </c>
      <c r="E11" s="647">
        <v>498</v>
      </c>
      <c r="F11" s="647">
        <v>498</v>
      </c>
      <c r="G11" s="647">
        <v>467</v>
      </c>
      <c r="H11" s="648">
        <v>6.4</v>
      </c>
      <c r="I11" s="648">
        <v>24.81203007518797</v>
      </c>
      <c r="J11" s="648">
        <v>0</v>
      </c>
      <c r="K11" s="648">
        <v>0</v>
      </c>
      <c r="L11" s="651">
        <v>-6.2248995983935735</v>
      </c>
    </row>
    <row r="12" spans="1:12" s="417" customFormat="1" ht="33.75" customHeight="1">
      <c r="A12" s="1036"/>
      <c r="B12" s="645" t="s">
        <v>106</v>
      </c>
      <c r="C12" s="646">
        <v>0</v>
      </c>
      <c r="D12" s="647">
        <v>0</v>
      </c>
      <c r="E12" s="647">
        <v>0</v>
      </c>
      <c r="F12" s="647">
        <v>0</v>
      </c>
      <c r="G12" s="647">
        <v>0</v>
      </c>
      <c r="H12" s="652">
        <v>0</v>
      </c>
      <c r="I12" s="652">
        <v>0</v>
      </c>
      <c r="J12" s="653">
        <v>0</v>
      </c>
      <c r="K12" s="648">
        <v>0</v>
      </c>
      <c r="L12" s="651">
        <v>0</v>
      </c>
    </row>
    <row r="13" spans="1:12" s="417" customFormat="1" ht="33.75" customHeight="1">
      <c r="A13" s="1036"/>
      <c r="B13" s="645" t="s">
        <v>107</v>
      </c>
      <c r="C13" s="646">
        <v>0</v>
      </c>
      <c r="D13" s="647">
        <v>0</v>
      </c>
      <c r="E13" s="647">
        <v>0</v>
      </c>
      <c r="F13" s="647">
        <v>0</v>
      </c>
      <c r="G13" s="647">
        <v>0</v>
      </c>
      <c r="H13" s="648">
        <v>0</v>
      </c>
      <c r="I13" s="648">
        <v>0</v>
      </c>
      <c r="J13" s="653">
        <v>0</v>
      </c>
      <c r="K13" s="648">
        <v>0</v>
      </c>
      <c r="L13" s="654">
        <v>0</v>
      </c>
    </row>
    <row r="14" spans="1:12" s="417" customFormat="1" ht="33.75" customHeight="1">
      <c r="A14" s="1037"/>
      <c r="B14" s="655" t="s">
        <v>108</v>
      </c>
      <c r="C14" s="656">
        <v>6</v>
      </c>
      <c r="D14" s="657">
        <v>6</v>
      </c>
      <c r="E14" s="657">
        <v>0</v>
      </c>
      <c r="F14" s="657">
        <v>0</v>
      </c>
      <c r="G14" s="657">
        <v>0</v>
      </c>
      <c r="H14" s="658">
        <v>0</v>
      </c>
      <c r="I14" s="658">
        <v>0</v>
      </c>
      <c r="J14" s="742" t="s">
        <v>113</v>
      </c>
      <c r="K14" s="742">
        <v>0</v>
      </c>
      <c r="L14" s="659">
        <v>0</v>
      </c>
    </row>
    <row r="15" spans="1:12" s="417" customFormat="1" ht="33.75" customHeight="1">
      <c r="A15" s="660" t="s">
        <v>110</v>
      </c>
      <c r="B15" s="661"/>
      <c r="C15" s="648">
        <v>1838.8</v>
      </c>
      <c r="D15" s="662">
        <v>1813.6</v>
      </c>
      <c r="E15" s="662">
        <v>1527.9287671232876</v>
      </c>
      <c r="F15" s="662">
        <v>1548.2328767123288</v>
      </c>
      <c r="G15" s="662">
        <v>1536.1616438356164</v>
      </c>
      <c r="H15" s="648">
        <v>-0.653736020314449</v>
      </c>
      <c r="I15" s="648">
        <v>-1.3704589949967394</v>
      </c>
      <c r="J15" s="648">
        <v>-15.751611870131912</v>
      </c>
      <c r="K15" s="648">
        <v>1.3288649330995213</v>
      </c>
      <c r="L15" s="650">
        <v>-0.779678112917075</v>
      </c>
    </row>
    <row r="16" spans="1:12" s="417" customFormat="1" ht="33.75" customHeight="1">
      <c r="A16" s="660" t="s">
        <v>111</v>
      </c>
      <c r="B16" s="661"/>
      <c r="C16" s="648">
        <v>3975.3</v>
      </c>
      <c r="D16" s="662">
        <v>3877.8</v>
      </c>
      <c r="E16" s="662">
        <v>3142.0186534538034</v>
      </c>
      <c r="F16" s="662">
        <v>3072.0778688524592</v>
      </c>
      <c r="G16" s="662">
        <v>3013.4180327868853</v>
      </c>
      <c r="H16" s="648">
        <v>-3.3690658499234174</v>
      </c>
      <c r="I16" s="648">
        <v>-2.4526450833899327</v>
      </c>
      <c r="J16" s="648">
        <v>-18.974195331017505</v>
      </c>
      <c r="K16" s="648">
        <v>-2.2259824754529416</v>
      </c>
      <c r="L16" s="654">
        <v>-1.9094514712768549</v>
      </c>
    </row>
    <row r="17" spans="1:12" s="417" customFormat="1" ht="33.75" customHeight="1" thickBot="1">
      <c r="A17" s="663" t="s">
        <v>112</v>
      </c>
      <c r="B17" s="664"/>
      <c r="C17" s="665">
        <v>5814.1</v>
      </c>
      <c r="D17" s="665">
        <v>5691.4</v>
      </c>
      <c r="E17" s="665">
        <v>4669.947420577091</v>
      </c>
      <c r="F17" s="665">
        <v>4618.5131575783325</v>
      </c>
      <c r="G17" s="665">
        <v>4549.579676622501</v>
      </c>
      <c r="H17" s="665">
        <v>-2.5264887339055613</v>
      </c>
      <c r="I17" s="665">
        <v>-2.1103868182521928</v>
      </c>
      <c r="J17" s="665">
        <v>-17.947299072687013</v>
      </c>
      <c r="K17" s="665">
        <v>-1.1013884818515285</v>
      </c>
      <c r="L17" s="666">
        <v>-1.4925470298319092</v>
      </c>
    </row>
    <row r="18" spans="1:12" ht="33.75" customHeight="1">
      <c r="A18" s="522"/>
      <c r="B18" s="438"/>
      <c r="C18" s="901" t="s">
        <v>109</v>
      </c>
      <c r="D18" s="421"/>
      <c r="E18" s="421"/>
      <c r="F18" s="421"/>
      <c r="G18" s="421"/>
      <c r="H18" s="421"/>
      <c r="I18" s="421"/>
      <c r="J18" s="421"/>
      <c r="K18" s="421"/>
      <c r="L18" s="421"/>
    </row>
  </sheetData>
  <sheetProtection/>
  <mergeCells count="8">
    <mergeCell ref="A9:A14"/>
    <mergeCell ref="A8:B8"/>
    <mergeCell ref="C6:C7"/>
    <mergeCell ref="E6:E7"/>
    <mergeCell ref="H6:L6"/>
    <mergeCell ref="G6:G7"/>
    <mergeCell ref="D6:D7"/>
    <mergeCell ref="F6:F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6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4"/>
  <sheetViews>
    <sheetView showGridLines="0" showZeros="0" view="pageBreakPreview" zoomScale="75" zoomScaleSheetLayoutView="75" zoomScalePageLayoutView="0" workbookViewId="0" topLeftCell="A1">
      <selection activeCell="A1" sqref="A1"/>
    </sheetView>
  </sheetViews>
  <sheetFormatPr defaultColWidth="10.72265625" defaultRowHeight="18"/>
  <cols>
    <col min="1" max="1" width="8.99609375" style="406" customWidth="1"/>
    <col min="2" max="2" width="11.453125" style="406" customWidth="1"/>
    <col min="3" max="12" width="12.36328125" style="406" customWidth="1"/>
    <col min="13" max="13" width="4.2734375" style="406" customWidth="1"/>
    <col min="14" max="16384" width="10.72265625" style="406" customWidth="1"/>
  </cols>
  <sheetData>
    <row r="1" spans="1:3" s="439" customFormat="1" ht="33.75" customHeight="1">
      <c r="A1" s="52"/>
      <c r="C1" s="52" t="s">
        <v>15</v>
      </c>
    </row>
    <row r="2" spans="1:3" s="439" customFormat="1" ht="33.75" customHeight="1">
      <c r="A2" s="33"/>
      <c r="C2" s="33" t="s">
        <v>0</v>
      </c>
    </row>
    <row r="3" spans="1:3" s="377" customFormat="1" ht="33.75" customHeight="1">
      <c r="A3" s="68"/>
      <c r="C3" s="68" t="s">
        <v>183</v>
      </c>
    </row>
    <row r="4" spans="1:12" ht="33.75" customHeight="1">
      <c r="A4" s="296"/>
      <c r="B4" s="421"/>
      <c r="C4" s="296" t="s">
        <v>185</v>
      </c>
      <c r="D4" s="421"/>
      <c r="E4" s="421"/>
      <c r="F4" s="421"/>
      <c r="G4" s="421"/>
      <c r="H4" s="421"/>
      <c r="I4" s="421"/>
      <c r="J4" s="421"/>
      <c r="K4" s="421"/>
      <c r="L4" s="421"/>
    </row>
    <row r="5" spans="1:12" ht="33.75" customHeight="1" thickBot="1">
      <c r="A5" s="521"/>
      <c r="B5" s="422"/>
      <c r="C5" s="422"/>
      <c r="D5" s="422"/>
      <c r="E5" s="423"/>
      <c r="F5" s="423"/>
      <c r="G5" s="423"/>
      <c r="H5" s="423"/>
      <c r="J5" s="440"/>
      <c r="K5" s="440"/>
      <c r="L5" s="440"/>
    </row>
    <row r="6" spans="1:12" s="417" customFormat="1" ht="33.75" customHeight="1">
      <c r="A6" s="425"/>
      <c r="B6" s="877" t="s">
        <v>329</v>
      </c>
      <c r="C6" s="1028" t="s">
        <v>333</v>
      </c>
      <c r="D6" s="1028" t="s">
        <v>334</v>
      </c>
      <c r="E6" s="1028" t="s">
        <v>335</v>
      </c>
      <c r="F6" s="1028" t="s">
        <v>336</v>
      </c>
      <c r="G6" s="1028" t="s">
        <v>337</v>
      </c>
      <c r="H6" s="1042" t="s">
        <v>446</v>
      </c>
      <c r="I6" s="1046"/>
      <c r="J6" s="1046"/>
      <c r="K6" s="1046"/>
      <c r="L6" s="1047"/>
    </row>
    <row r="7" spans="1:12" s="417" customFormat="1" ht="33.75" customHeight="1">
      <c r="A7" s="878" t="s">
        <v>323</v>
      </c>
      <c r="B7" s="426"/>
      <c r="C7" s="1045"/>
      <c r="D7" s="1045"/>
      <c r="E7" s="1045"/>
      <c r="F7" s="1045"/>
      <c r="G7" s="1045"/>
      <c r="H7" s="679" t="s">
        <v>333</v>
      </c>
      <c r="I7" s="655" t="s">
        <v>334</v>
      </c>
      <c r="J7" s="680" t="s">
        <v>335</v>
      </c>
      <c r="K7" s="639" t="s">
        <v>336</v>
      </c>
      <c r="L7" s="681" t="s">
        <v>337</v>
      </c>
    </row>
    <row r="8" spans="1:12" s="417" customFormat="1" ht="33.75" customHeight="1">
      <c r="A8" s="436" t="s">
        <v>117</v>
      </c>
      <c r="B8" s="437"/>
      <c r="C8" s="682">
        <v>671164</v>
      </c>
      <c r="D8" s="682">
        <v>663769</v>
      </c>
      <c r="E8" s="682">
        <v>557694</v>
      </c>
      <c r="F8" s="682">
        <v>565105</v>
      </c>
      <c r="G8" s="682">
        <v>560699</v>
      </c>
      <c r="H8" s="667">
        <v>-0.6555722158163273</v>
      </c>
      <c r="I8" s="667">
        <v>-1.1018171415630158</v>
      </c>
      <c r="J8" s="668">
        <v>-15.980710156696079</v>
      </c>
      <c r="K8" s="669">
        <v>1.3288649330995135</v>
      </c>
      <c r="L8" s="683">
        <v>-0.7796781129170686</v>
      </c>
    </row>
    <row r="9" spans="1:12" s="417" customFormat="1" ht="33.75" customHeight="1">
      <c r="A9" s="436" t="s">
        <v>118</v>
      </c>
      <c r="B9" s="437"/>
      <c r="C9" s="684">
        <v>967244</v>
      </c>
      <c r="D9" s="684">
        <v>946198</v>
      </c>
      <c r="E9" s="684">
        <v>770019</v>
      </c>
      <c r="F9" s="684">
        <v>749587</v>
      </c>
      <c r="G9" s="684">
        <v>735274</v>
      </c>
      <c r="H9" s="670">
        <v>-3.602291832978038</v>
      </c>
      <c r="I9" s="670">
        <v>-2.1758728924656032</v>
      </c>
      <c r="J9" s="671">
        <v>-18.619675797243282</v>
      </c>
      <c r="K9" s="672">
        <v>-2.6534410189878432</v>
      </c>
      <c r="L9" s="685">
        <v>-1.9094514712768498</v>
      </c>
    </row>
    <row r="10" spans="1:12" s="417" customFormat="1" ht="33.75" customHeight="1">
      <c r="A10" s="436" t="s">
        <v>119</v>
      </c>
      <c r="B10" s="437"/>
      <c r="C10" s="684">
        <v>1638408</v>
      </c>
      <c r="D10" s="684">
        <v>1609967</v>
      </c>
      <c r="E10" s="684">
        <v>1327713</v>
      </c>
      <c r="F10" s="684">
        <v>1314692</v>
      </c>
      <c r="G10" s="684">
        <v>1295973</v>
      </c>
      <c r="H10" s="670">
        <v>-2.416583382073185</v>
      </c>
      <c r="I10" s="670">
        <v>-1.7358924028691265</v>
      </c>
      <c r="J10" s="671">
        <v>-17.531663692485623</v>
      </c>
      <c r="K10" s="672">
        <v>-0.9807089333312244</v>
      </c>
      <c r="L10" s="685">
        <v>-1.4238315894521303</v>
      </c>
    </row>
    <row r="11" spans="1:12" s="417" customFormat="1" ht="33.75" customHeight="1">
      <c r="A11" s="435" t="s">
        <v>120</v>
      </c>
      <c r="B11" s="426"/>
      <c r="C11" s="673">
        <v>144.1144042290707</v>
      </c>
      <c r="D11" s="673">
        <v>142.54929049111965</v>
      </c>
      <c r="E11" s="673">
        <v>138.07195343683094</v>
      </c>
      <c r="F11" s="673">
        <v>132.64561453181267</v>
      </c>
      <c r="G11" s="673">
        <v>131.13524368689795</v>
      </c>
      <c r="H11" s="673">
        <v>-2.9661649705841455</v>
      </c>
      <c r="I11" s="673">
        <v>-1.0860217244233825</v>
      </c>
      <c r="J11" s="674">
        <v>-3.140904482136047</v>
      </c>
      <c r="K11" s="675">
        <v>-3.9300804906051137</v>
      </c>
      <c r="L11" s="686">
        <v>-1.1386511723329402</v>
      </c>
    </row>
    <row r="12" spans="1:12" s="417" customFormat="1" ht="33.75" customHeight="1">
      <c r="A12" s="429" t="s">
        <v>84</v>
      </c>
      <c r="B12" s="524" t="s">
        <v>114</v>
      </c>
      <c r="C12" s="684">
        <v>29787</v>
      </c>
      <c r="D12" s="684">
        <v>30885</v>
      </c>
      <c r="E12" s="684">
        <v>28333.10961776802</v>
      </c>
      <c r="F12" s="684">
        <v>28437.5882041163</v>
      </c>
      <c r="G12" s="684">
        <v>28947.73771923067</v>
      </c>
      <c r="H12" s="670">
        <v>2.060812589923087</v>
      </c>
      <c r="I12" s="670">
        <v>3.6861718199214426</v>
      </c>
      <c r="J12" s="671">
        <v>-8.262555875771348</v>
      </c>
      <c r="K12" s="672">
        <v>0.36875086341655783</v>
      </c>
      <c r="L12" s="685">
        <v>1.7939267966491208</v>
      </c>
    </row>
    <row r="13" spans="1:12" s="417" customFormat="1" ht="33.75" customHeight="1">
      <c r="A13" s="429" t="s">
        <v>85</v>
      </c>
      <c r="B13" s="524" t="s">
        <v>115</v>
      </c>
      <c r="C13" s="684">
        <v>9922</v>
      </c>
      <c r="D13" s="684">
        <v>10221</v>
      </c>
      <c r="E13" s="684">
        <v>10035.554079976391</v>
      </c>
      <c r="F13" s="684">
        <v>9940.958833278493</v>
      </c>
      <c r="G13" s="684">
        <v>9588.259097385553</v>
      </c>
      <c r="H13" s="670">
        <v>3.0157841512596733</v>
      </c>
      <c r="I13" s="670">
        <v>3.013505341664987</v>
      </c>
      <c r="J13" s="671">
        <v>-1.8143618043597376</v>
      </c>
      <c r="K13" s="672">
        <v>-0.942601135363723</v>
      </c>
      <c r="L13" s="685">
        <v>-3.5479448392064317</v>
      </c>
    </row>
    <row r="14" spans="1:12" s="417" customFormat="1" ht="33.75" customHeight="1" thickBot="1">
      <c r="A14" s="523" t="s">
        <v>86</v>
      </c>
      <c r="B14" s="525" t="s">
        <v>116</v>
      </c>
      <c r="C14" s="687">
        <v>18060</v>
      </c>
      <c r="D14" s="687">
        <v>18505</v>
      </c>
      <c r="E14" s="687">
        <v>17494.352598538895</v>
      </c>
      <c r="F14" s="687">
        <v>17635.728960045337</v>
      </c>
      <c r="G14" s="687">
        <v>17721.785043544554</v>
      </c>
      <c r="H14" s="676">
        <v>3.2</v>
      </c>
      <c r="I14" s="676">
        <v>2.4640088593576968</v>
      </c>
      <c r="J14" s="677">
        <v>-5.4614828503707376</v>
      </c>
      <c r="K14" s="678">
        <v>0.8081257120554969</v>
      </c>
      <c r="L14" s="688">
        <v>0.4879644254806934</v>
      </c>
    </row>
  </sheetData>
  <sheetProtection/>
  <mergeCells count="6">
    <mergeCell ref="C6:C7"/>
    <mergeCell ref="E6:E7"/>
    <mergeCell ref="H6:L6"/>
    <mergeCell ref="F6:F7"/>
    <mergeCell ref="D6:D7"/>
    <mergeCell ref="G6:G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6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31"/>
  <sheetViews>
    <sheetView showGridLines="0" showZeros="0" view="pageBreakPreview" zoomScale="80" zoomScaleSheetLayoutView="80" zoomScalePageLayoutView="0" workbookViewId="0" topLeftCell="A1">
      <selection activeCell="A1" sqref="A1"/>
    </sheetView>
  </sheetViews>
  <sheetFormatPr defaultColWidth="12.18359375" defaultRowHeight="18"/>
  <cols>
    <col min="1" max="1" width="6.453125" style="413" customWidth="1"/>
    <col min="2" max="2" width="5.453125" style="413" customWidth="1"/>
    <col min="3" max="7" width="12.453125" style="413" customWidth="1"/>
    <col min="8" max="8" width="6.453125" style="413" customWidth="1"/>
    <col min="9" max="9" width="5.453125" style="413" customWidth="1"/>
    <col min="10" max="13" width="12.6328125" style="413" customWidth="1"/>
    <col min="14" max="20" width="4.2734375" style="413" customWidth="1"/>
    <col min="21" max="21" width="4.90625" style="413" customWidth="1"/>
    <col min="22" max="22" width="4.2734375" style="413" customWidth="1"/>
    <col min="23" max="23" width="8.2734375" style="413" customWidth="1"/>
    <col min="24" max="16384" width="12.18359375" style="413" customWidth="1"/>
  </cols>
  <sheetData>
    <row r="1" spans="1:3" s="441" customFormat="1" ht="33.75" customHeight="1">
      <c r="A1" s="52"/>
      <c r="C1" s="52" t="s">
        <v>15</v>
      </c>
    </row>
    <row r="2" spans="1:3" s="441" customFormat="1" ht="33.75" customHeight="1">
      <c r="A2" s="33"/>
      <c r="C2" s="33" t="s">
        <v>0</v>
      </c>
    </row>
    <row r="3" spans="1:3" s="441" customFormat="1" ht="33.75" customHeight="1">
      <c r="A3" s="68"/>
      <c r="C3" s="68" t="s">
        <v>186</v>
      </c>
    </row>
    <row r="4" spans="1:3" s="442" customFormat="1" ht="33.75" customHeight="1">
      <c r="A4" s="526"/>
      <c r="C4" s="526" t="s">
        <v>187</v>
      </c>
    </row>
    <row r="5" s="444" customFormat="1" ht="33.75" customHeight="1">
      <c r="A5" s="445"/>
    </row>
    <row r="6" spans="1:13" s="448" customFormat="1" ht="33.75" customHeight="1" thickBot="1">
      <c r="A6" s="528" t="s">
        <v>122</v>
      </c>
      <c r="B6" s="418"/>
      <c r="C6" s="418"/>
      <c r="D6" s="418"/>
      <c r="E6" s="529"/>
      <c r="F6" s="530"/>
      <c r="H6" s="528" t="s">
        <v>125</v>
      </c>
      <c r="I6" s="340"/>
      <c r="J6" s="340"/>
      <c r="K6" s="340"/>
      <c r="L6" s="531"/>
      <c r="M6" s="532"/>
    </row>
    <row r="7" spans="1:13" s="448" customFormat="1" ht="33.75" customHeight="1">
      <c r="A7" s="414"/>
      <c r="B7" s="415" t="s">
        <v>447</v>
      </c>
      <c r="C7" s="1048" t="s">
        <v>87</v>
      </c>
      <c r="D7" s="1050" t="s">
        <v>121</v>
      </c>
      <c r="E7" s="1026"/>
      <c r="F7" s="1051"/>
      <c r="G7" s="447"/>
      <c r="H7" s="414"/>
      <c r="I7" s="415" t="s">
        <v>449</v>
      </c>
      <c r="J7" s="1048" t="s">
        <v>87</v>
      </c>
      <c r="K7" s="1050" t="s">
        <v>121</v>
      </c>
      <c r="L7" s="1026"/>
      <c r="M7" s="1051"/>
    </row>
    <row r="8" spans="1:13" s="448" customFormat="1" ht="33.75" customHeight="1">
      <c r="A8" s="519" t="s">
        <v>448</v>
      </c>
      <c r="B8" s="418"/>
      <c r="C8" s="1049"/>
      <c r="D8" s="876" t="s">
        <v>342</v>
      </c>
      <c r="E8" s="876" t="s">
        <v>88</v>
      </c>
      <c r="F8" s="881" t="s">
        <v>281</v>
      </c>
      <c r="G8" s="447"/>
      <c r="H8" s="519" t="s">
        <v>450</v>
      </c>
      <c r="I8" s="418"/>
      <c r="J8" s="1049"/>
      <c r="K8" s="876" t="s">
        <v>342</v>
      </c>
      <c r="L8" s="876" t="s">
        <v>88</v>
      </c>
      <c r="M8" s="881" t="s">
        <v>281</v>
      </c>
    </row>
    <row r="9" spans="1:23" s="448" customFormat="1" ht="33.75" customHeight="1">
      <c r="A9" s="1052">
        <v>25</v>
      </c>
      <c r="B9" s="1053"/>
      <c r="C9" s="449">
        <v>161.50863145707726</v>
      </c>
      <c r="D9" s="449">
        <v>97.35074392496082</v>
      </c>
      <c r="E9" s="449">
        <v>78.40977563806845</v>
      </c>
      <c r="F9" s="450">
        <v>175.76051956302928</v>
      </c>
      <c r="G9" s="451"/>
      <c r="H9" s="1052">
        <v>25</v>
      </c>
      <c r="I9" s="1053"/>
      <c r="J9" s="449">
        <v>164.72444332891104</v>
      </c>
      <c r="K9" s="449">
        <v>80.89210799956972</v>
      </c>
      <c r="L9" s="449">
        <v>123.20269640359999</v>
      </c>
      <c r="M9" s="450">
        <v>204.09480440316972</v>
      </c>
      <c r="W9" s="452"/>
    </row>
    <row r="10" spans="1:13" s="448" customFormat="1" ht="33.75" customHeight="1">
      <c r="A10" s="1054"/>
      <c r="B10" s="1055"/>
      <c r="C10" s="453"/>
      <c r="D10" s="454">
        <v>55.388288659473375</v>
      </c>
      <c r="E10" s="454">
        <v>44.611711340526625</v>
      </c>
      <c r="F10" s="455">
        <v>100</v>
      </c>
      <c r="G10" s="456"/>
      <c r="H10" s="1054"/>
      <c r="I10" s="1055"/>
      <c r="J10" s="453"/>
      <c r="K10" s="454">
        <v>39.63457484188334</v>
      </c>
      <c r="L10" s="454">
        <v>60.36542515811665</v>
      </c>
      <c r="M10" s="455">
        <v>100</v>
      </c>
    </row>
    <row r="11" spans="1:23" s="448" customFormat="1" ht="33.75" customHeight="1">
      <c r="A11" s="1056">
        <v>26</v>
      </c>
      <c r="B11" s="1057"/>
      <c r="C11" s="457">
        <v>159.91253398807572</v>
      </c>
      <c r="D11" s="457">
        <v>72.19150101503166</v>
      </c>
      <c r="E11" s="457">
        <v>81.71336786598381</v>
      </c>
      <c r="F11" s="458">
        <v>153.90486888101546</v>
      </c>
      <c r="G11" s="451"/>
      <c r="H11" s="1056">
        <v>26</v>
      </c>
      <c r="I11" s="1057"/>
      <c r="J11" s="457">
        <v>172.4889189392232</v>
      </c>
      <c r="K11" s="457">
        <v>85.26782360453761</v>
      </c>
      <c r="L11" s="457">
        <v>138.98279618360755</v>
      </c>
      <c r="M11" s="458">
        <v>224.25061978814514</v>
      </c>
      <c r="W11" s="452"/>
    </row>
    <row r="12" spans="1:13" s="448" customFormat="1" ht="33.75" customHeight="1" thickBot="1">
      <c r="A12" s="1058"/>
      <c r="B12" s="1059"/>
      <c r="C12" s="459"/>
      <c r="D12" s="460">
        <f>D11/$F11*100</f>
        <v>46.906573872489524</v>
      </c>
      <c r="E12" s="460">
        <f>E11/$F11*100</f>
        <v>53.093426127510476</v>
      </c>
      <c r="F12" s="461">
        <f>SUM(D12:E12)</f>
        <v>100</v>
      </c>
      <c r="G12" s="456"/>
      <c r="H12" s="1058"/>
      <c r="I12" s="1059"/>
      <c r="J12" s="459"/>
      <c r="K12" s="460">
        <f>K11/$M11*100</f>
        <v>38.02345058626466</v>
      </c>
      <c r="L12" s="460">
        <f>L11/$M11*100</f>
        <v>61.97654941373535</v>
      </c>
      <c r="M12" s="461">
        <f>SUM(K12:L12)</f>
        <v>100</v>
      </c>
    </row>
    <row r="13" spans="1:13" s="444" customFormat="1" ht="33.75" customHeight="1">
      <c r="A13" s="527"/>
      <c r="B13" s="462"/>
      <c r="C13" s="527" t="s">
        <v>453</v>
      </c>
      <c r="D13" s="463"/>
      <c r="E13" s="463"/>
      <c r="F13" s="463"/>
      <c r="G13" s="413"/>
      <c r="H13" s="527"/>
      <c r="I13" s="462"/>
      <c r="J13" s="527" t="s">
        <v>453</v>
      </c>
      <c r="K13" s="463"/>
      <c r="L13" s="463"/>
      <c r="M13" s="463"/>
    </row>
    <row r="14" spans="1:14" s="333" customFormat="1" ht="33.75" customHeight="1">
      <c r="A14" s="511"/>
      <c r="B14" s="503"/>
      <c r="C14" s="504"/>
      <c r="D14" s="504"/>
      <c r="E14" s="504"/>
      <c r="F14" s="504"/>
      <c r="G14" s="504"/>
      <c r="H14" s="443"/>
      <c r="I14" s="444"/>
      <c r="J14" s="444"/>
      <c r="K14" s="444"/>
      <c r="L14" s="444"/>
      <c r="M14" s="444"/>
      <c r="N14" s="506"/>
    </row>
    <row r="15" spans="1:13" s="444" customFormat="1" ht="33.75" customHeight="1" thickBot="1">
      <c r="A15" s="528" t="s">
        <v>123</v>
      </c>
      <c r="B15" s="446"/>
      <c r="C15" s="446"/>
      <c r="D15" s="446"/>
      <c r="E15" s="411"/>
      <c r="F15" s="412"/>
      <c r="H15" s="528" t="s">
        <v>126</v>
      </c>
      <c r="I15" s="418"/>
      <c r="J15" s="418"/>
      <c r="K15" s="418"/>
      <c r="L15" s="529"/>
      <c r="M15" s="530"/>
    </row>
    <row r="16" spans="1:13" s="448" customFormat="1" ht="33.75" customHeight="1">
      <c r="A16" s="414"/>
      <c r="B16" s="415" t="s">
        <v>451</v>
      </c>
      <c r="C16" s="1048" t="s">
        <v>87</v>
      </c>
      <c r="D16" s="1050" t="s">
        <v>121</v>
      </c>
      <c r="E16" s="1026"/>
      <c r="F16" s="1051"/>
      <c r="G16" s="447"/>
      <c r="H16" s="414"/>
      <c r="I16" s="415" t="s">
        <v>449</v>
      </c>
      <c r="J16" s="1048" t="s">
        <v>87</v>
      </c>
      <c r="K16" s="1050" t="s">
        <v>121</v>
      </c>
      <c r="L16" s="1026"/>
      <c r="M16" s="1051"/>
    </row>
    <row r="17" spans="1:13" s="448" customFormat="1" ht="33.75" customHeight="1">
      <c r="A17" s="519" t="s">
        <v>450</v>
      </c>
      <c r="B17" s="418"/>
      <c r="C17" s="1049"/>
      <c r="D17" s="876" t="s">
        <v>342</v>
      </c>
      <c r="E17" s="876" t="s">
        <v>88</v>
      </c>
      <c r="F17" s="881" t="s">
        <v>281</v>
      </c>
      <c r="G17" s="447"/>
      <c r="H17" s="519" t="s">
        <v>452</v>
      </c>
      <c r="I17" s="418"/>
      <c r="J17" s="1049"/>
      <c r="K17" s="876" t="s">
        <v>342</v>
      </c>
      <c r="L17" s="876" t="s">
        <v>88</v>
      </c>
      <c r="M17" s="881" t="s">
        <v>281</v>
      </c>
    </row>
    <row r="18" spans="1:23" s="448" customFormat="1" ht="33.75" customHeight="1">
      <c r="A18" s="1052">
        <v>25</v>
      </c>
      <c r="B18" s="1053"/>
      <c r="C18" s="449">
        <v>168.86559766011783</v>
      </c>
      <c r="D18" s="449">
        <v>116.6567782568751</v>
      </c>
      <c r="E18" s="449">
        <v>230.90065223818698</v>
      </c>
      <c r="F18" s="450">
        <v>347.5574304950621</v>
      </c>
      <c r="G18" s="451"/>
      <c r="H18" s="1052">
        <v>25</v>
      </c>
      <c r="I18" s="1053"/>
      <c r="J18" s="449">
        <v>162.0672842515846</v>
      </c>
      <c r="K18" s="449">
        <v>223.5007313505607</v>
      </c>
      <c r="L18" s="449">
        <v>983.5689907362263</v>
      </c>
      <c r="M18" s="450">
        <v>1207.069722086787</v>
      </c>
      <c r="W18" s="452"/>
    </row>
    <row r="19" spans="1:13" s="448" customFormat="1" ht="33.75" customHeight="1">
      <c r="A19" s="1054"/>
      <c r="B19" s="1055"/>
      <c r="C19" s="453"/>
      <c r="D19" s="454">
        <v>33.56474873539857</v>
      </c>
      <c r="E19" s="454">
        <v>66.43525126460143</v>
      </c>
      <c r="F19" s="455">
        <v>100</v>
      </c>
      <c r="G19" s="456"/>
      <c r="H19" s="1054"/>
      <c r="I19" s="1055"/>
      <c r="J19" s="453"/>
      <c r="K19" s="454">
        <v>18.51597527971887</v>
      </c>
      <c r="L19" s="454">
        <v>81.48402472028113</v>
      </c>
      <c r="M19" s="455">
        <v>100</v>
      </c>
    </row>
    <row r="20" spans="1:23" s="448" customFormat="1" ht="33.75" customHeight="1">
      <c r="A20" s="1056">
        <v>26</v>
      </c>
      <c r="B20" s="1057"/>
      <c r="C20" s="457">
        <v>169.7567502760501</v>
      </c>
      <c r="D20" s="457">
        <v>82.87621015528866</v>
      </c>
      <c r="E20" s="457">
        <v>238.9750178359448</v>
      </c>
      <c r="F20" s="458">
        <v>321.8512279912335</v>
      </c>
      <c r="G20" s="451"/>
      <c r="H20" s="1056">
        <v>26</v>
      </c>
      <c r="I20" s="1057"/>
      <c r="J20" s="457">
        <v>0</v>
      </c>
      <c r="K20" s="457">
        <v>0</v>
      </c>
      <c r="L20" s="457">
        <v>0</v>
      </c>
      <c r="M20" s="458">
        <v>0</v>
      </c>
      <c r="W20" s="452"/>
    </row>
    <row r="21" spans="1:13" s="448" customFormat="1" ht="33.75" customHeight="1" thickBot="1">
      <c r="A21" s="1058"/>
      <c r="B21" s="1059"/>
      <c r="C21" s="459"/>
      <c r="D21" s="460">
        <f>D20/$F20*100</f>
        <v>25.749850535771774</v>
      </c>
      <c r="E21" s="460">
        <f>E20/$F20*100</f>
        <v>74.25014946422822</v>
      </c>
      <c r="F21" s="461">
        <f>SUM(D21:E21)</f>
        <v>99.99999999999999</v>
      </c>
      <c r="G21" s="456"/>
      <c r="H21" s="1058"/>
      <c r="I21" s="1059"/>
      <c r="J21" s="459"/>
      <c r="K21" s="460">
        <f>K20/$F20*100</f>
        <v>0</v>
      </c>
      <c r="L21" s="460">
        <f>L20/$F20*100</f>
        <v>0</v>
      </c>
      <c r="M21" s="461">
        <f>SUM(K21:L21)</f>
        <v>0</v>
      </c>
    </row>
    <row r="22" spans="1:13" s="444" customFormat="1" ht="33.75" customHeight="1">
      <c r="A22" s="527"/>
      <c r="B22" s="462"/>
      <c r="C22" s="527" t="s">
        <v>453</v>
      </c>
      <c r="D22" s="463"/>
      <c r="E22" s="463"/>
      <c r="F22" s="463"/>
      <c r="G22" s="413"/>
      <c r="H22" s="527"/>
      <c r="I22" s="462"/>
      <c r="J22" s="527" t="s">
        <v>453</v>
      </c>
      <c r="K22" s="463"/>
      <c r="L22" s="463"/>
      <c r="M22" s="463"/>
    </row>
    <row r="23" s="444" customFormat="1" ht="33.75" customHeight="1">
      <c r="A23" s="445"/>
    </row>
    <row r="24" spans="1:6" s="350" customFormat="1" ht="33.75" customHeight="1" thickBot="1">
      <c r="A24" s="528" t="s">
        <v>124</v>
      </c>
      <c r="B24" s="340"/>
      <c r="C24" s="340"/>
      <c r="D24" s="340"/>
      <c r="E24" s="531"/>
      <c r="F24" s="532"/>
    </row>
    <row r="25" spans="1:13" s="448" customFormat="1" ht="33.75" customHeight="1">
      <c r="A25" s="414"/>
      <c r="B25" s="415" t="s">
        <v>451</v>
      </c>
      <c r="C25" s="1048" t="s">
        <v>87</v>
      </c>
      <c r="D25" s="1050" t="s">
        <v>121</v>
      </c>
      <c r="E25" s="1026"/>
      <c r="F25" s="1051"/>
      <c r="G25" s="447"/>
      <c r="H25" s="689"/>
      <c r="I25" s="689"/>
      <c r="J25" s="689"/>
      <c r="K25" s="689"/>
      <c r="L25" s="689"/>
      <c r="M25" s="689"/>
    </row>
    <row r="26" spans="1:13" s="448" customFormat="1" ht="33.75" customHeight="1">
      <c r="A26" s="519" t="s">
        <v>450</v>
      </c>
      <c r="B26" s="418"/>
      <c r="C26" s="1049"/>
      <c r="D26" s="876" t="s">
        <v>342</v>
      </c>
      <c r="E26" s="876" t="s">
        <v>88</v>
      </c>
      <c r="F26" s="881" t="s">
        <v>281</v>
      </c>
      <c r="G26" s="447"/>
      <c r="H26" s="689"/>
      <c r="I26" s="689"/>
      <c r="J26" s="689"/>
      <c r="K26" s="689"/>
      <c r="L26" s="689"/>
      <c r="M26" s="689"/>
    </row>
    <row r="27" spans="1:23" s="448" customFormat="1" ht="33.75" customHeight="1">
      <c r="A27" s="1052">
        <v>25</v>
      </c>
      <c r="B27" s="1053"/>
      <c r="C27" s="449">
        <v>160.8495591190014</v>
      </c>
      <c r="D27" s="449">
        <v>134.91721986445643</v>
      </c>
      <c r="E27" s="449">
        <v>270.35149025064806</v>
      </c>
      <c r="F27" s="450">
        <v>405.26871011510445</v>
      </c>
      <c r="G27" s="451"/>
      <c r="H27" s="689"/>
      <c r="I27" s="689"/>
      <c r="J27" s="689"/>
      <c r="K27" s="689"/>
      <c r="L27" s="689"/>
      <c r="M27" s="689"/>
      <c r="W27" s="452"/>
    </row>
    <row r="28" spans="1:13" s="448" customFormat="1" ht="33.75" customHeight="1">
      <c r="A28" s="1054"/>
      <c r="B28" s="1055"/>
      <c r="C28" s="453"/>
      <c r="D28" s="454">
        <v>33.29080595097935</v>
      </c>
      <c r="E28" s="454">
        <v>66.70919404902065</v>
      </c>
      <c r="F28" s="455">
        <v>100</v>
      </c>
      <c r="G28" s="456"/>
      <c r="H28" s="689"/>
      <c r="I28" s="689"/>
      <c r="J28" s="689"/>
      <c r="K28" s="689"/>
      <c r="L28" s="689"/>
      <c r="M28" s="689"/>
    </row>
    <row r="29" spans="1:23" s="448" customFormat="1" ht="33.75" customHeight="1">
      <c r="A29" s="1056">
        <v>26</v>
      </c>
      <c r="B29" s="1057"/>
      <c r="C29" s="457">
        <v>166.3781004030945</v>
      </c>
      <c r="D29" s="457">
        <v>54.63895532275631</v>
      </c>
      <c r="E29" s="457">
        <v>204.23080809782059</v>
      </c>
      <c r="F29" s="458">
        <v>258.8697634205769</v>
      </c>
      <c r="G29" s="451"/>
      <c r="H29" s="689"/>
      <c r="I29" s="689"/>
      <c r="J29" s="689"/>
      <c r="K29" s="689"/>
      <c r="L29" s="689"/>
      <c r="M29" s="689"/>
      <c r="W29" s="452"/>
    </row>
    <row r="30" spans="1:13" s="448" customFormat="1" ht="33.75" customHeight="1" thickBot="1">
      <c r="A30" s="1058"/>
      <c r="B30" s="1059"/>
      <c r="C30" s="459"/>
      <c r="D30" s="460">
        <f>D29/$F29*100</f>
        <v>21.106735140011796</v>
      </c>
      <c r="E30" s="460">
        <f>E29/$F29*100</f>
        <v>78.89326485998821</v>
      </c>
      <c r="F30" s="461">
        <f>SUM(D30:E30)</f>
        <v>100</v>
      </c>
      <c r="G30" s="456"/>
      <c r="H30" s="689"/>
      <c r="I30" s="689"/>
      <c r="J30" s="689"/>
      <c r="K30" s="689"/>
      <c r="L30" s="689"/>
      <c r="M30" s="689"/>
    </row>
    <row r="31" spans="1:8" s="444" customFormat="1" ht="33.75" customHeight="1">
      <c r="A31" s="527"/>
      <c r="B31" s="462"/>
      <c r="C31" s="527" t="s">
        <v>453</v>
      </c>
      <c r="D31" s="463"/>
      <c r="E31" s="463"/>
      <c r="F31" s="463"/>
      <c r="G31" s="413"/>
      <c r="H31" s="413"/>
    </row>
  </sheetData>
  <sheetProtection/>
  <mergeCells count="20">
    <mergeCell ref="D7:F7"/>
    <mergeCell ref="C16:C17"/>
    <mergeCell ref="A18:B19"/>
    <mergeCell ref="A20:B21"/>
    <mergeCell ref="C7:C8"/>
    <mergeCell ref="A11:B12"/>
    <mergeCell ref="A9:B10"/>
    <mergeCell ref="D16:F16"/>
    <mergeCell ref="H18:I19"/>
    <mergeCell ref="H20:I21"/>
    <mergeCell ref="D25:F25"/>
    <mergeCell ref="C25:C26"/>
    <mergeCell ref="A27:B28"/>
    <mergeCell ref="A29:B30"/>
    <mergeCell ref="J7:J8"/>
    <mergeCell ref="K7:M7"/>
    <mergeCell ref="H9:I10"/>
    <mergeCell ref="H11:I12"/>
    <mergeCell ref="J16:J17"/>
    <mergeCell ref="K16:M1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400" verticalDpi="400" orientation="landscape" paperSize="9" scale="5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49"/>
  <sheetViews>
    <sheetView showGridLines="0" showZeros="0" view="pageBreakPreview" zoomScale="75" zoomScaleSheetLayoutView="75" zoomScalePageLayoutView="0" workbookViewId="0" topLeftCell="A1">
      <selection activeCell="A1" sqref="A1"/>
    </sheetView>
  </sheetViews>
  <sheetFormatPr defaultColWidth="12.18359375" defaultRowHeight="18"/>
  <cols>
    <col min="1" max="1" width="7.99609375" style="699" customWidth="1"/>
    <col min="2" max="2" width="4.453125" style="699" customWidth="1"/>
    <col min="3" max="9" width="12.453125" style="699" customWidth="1"/>
    <col min="10" max="11" width="9.72265625" style="699" customWidth="1"/>
    <col min="12" max="21" width="4.2734375" style="699" customWidth="1"/>
    <col min="22" max="22" width="4.90625" style="699" customWidth="1"/>
    <col min="23" max="23" width="4.2734375" style="699" customWidth="1"/>
    <col min="24" max="24" width="8.2734375" style="699" customWidth="1"/>
    <col min="25" max="16384" width="12.18359375" style="699" customWidth="1"/>
  </cols>
  <sheetData>
    <row r="1" spans="1:3" s="690" customFormat="1" ht="33.75" customHeight="1">
      <c r="A1" s="52"/>
      <c r="C1" s="52" t="s">
        <v>15</v>
      </c>
    </row>
    <row r="2" spans="1:3" s="690" customFormat="1" ht="33.75" customHeight="1">
      <c r="A2" s="54"/>
      <c r="C2" s="54" t="s">
        <v>0</v>
      </c>
    </row>
    <row r="3" spans="1:3" s="690" customFormat="1" ht="33.75" customHeight="1">
      <c r="A3" s="68"/>
      <c r="C3" s="68" t="s">
        <v>186</v>
      </c>
    </row>
    <row r="4" spans="1:3" s="691" customFormat="1" ht="33.75" customHeight="1">
      <c r="A4" s="526"/>
      <c r="C4" s="526" t="s">
        <v>188</v>
      </c>
    </row>
    <row r="5" s="692" customFormat="1" ht="33.75" customHeight="1">
      <c r="A5" s="693"/>
    </row>
    <row r="6" spans="1:11" ht="33.75" customHeight="1" thickBot="1">
      <c r="A6" s="694" t="s">
        <v>122</v>
      </c>
      <c r="B6" s="695"/>
      <c r="C6" s="695"/>
      <c r="D6" s="695"/>
      <c r="E6" s="695"/>
      <c r="F6" s="696"/>
      <c r="G6" s="696"/>
      <c r="H6" s="696"/>
      <c r="I6" s="697"/>
      <c r="J6" s="698"/>
      <c r="K6" s="698"/>
    </row>
    <row r="7" spans="1:11" s="703" customFormat="1" ht="33.75" customHeight="1">
      <c r="A7" s="700"/>
      <c r="B7" s="701" t="s">
        <v>343</v>
      </c>
      <c r="C7" s="882" t="s">
        <v>289</v>
      </c>
      <c r="D7" s="1060" t="s">
        <v>456</v>
      </c>
      <c r="E7" s="1061"/>
      <c r="F7" s="1062"/>
      <c r="G7" s="882" t="s">
        <v>346</v>
      </c>
      <c r="H7" s="882" t="s">
        <v>347</v>
      </c>
      <c r="I7" s="884" t="s">
        <v>348</v>
      </c>
      <c r="J7" s="702"/>
      <c r="K7" s="702"/>
    </row>
    <row r="8" spans="1:11" s="703" customFormat="1" ht="33.75" customHeight="1">
      <c r="A8" s="704" t="s">
        <v>344</v>
      </c>
      <c r="B8" s="705"/>
      <c r="C8" s="883" t="s">
        <v>345</v>
      </c>
      <c r="D8" s="610" t="s">
        <v>457</v>
      </c>
      <c r="E8" s="610" t="s">
        <v>421</v>
      </c>
      <c r="F8" s="706" t="s">
        <v>321</v>
      </c>
      <c r="G8" s="883" t="s">
        <v>345</v>
      </c>
      <c r="H8" s="883" t="s">
        <v>291</v>
      </c>
      <c r="I8" s="885" t="s">
        <v>345</v>
      </c>
      <c r="J8" s="702"/>
      <c r="K8" s="702"/>
    </row>
    <row r="9" spans="1:19" s="715" customFormat="1" ht="33.75" customHeight="1">
      <c r="A9" s="707"/>
      <c r="B9" s="708"/>
      <c r="C9" s="709" t="s">
        <v>96</v>
      </c>
      <c r="D9" s="710" t="s">
        <v>96</v>
      </c>
      <c r="E9" s="710" t="s">
        <v>96</v>
      </c>
      <c r="F9" s="710" t="s">
        <v>96</v>
      </c>
      <c r="G9" s="709" t="s">
        <v>97</v>
      </c>
      <c r="H9" s="709" t="s">
        <v>97</v>
      </c>
      <c r="I9" s="711" t="s">
        <v>97</v>
      </c>
      <c r="J9" s="712"/>
      <c r="K9" s="713"/>
      <c r="L9" s="714"/>
      <c r="M9" s="714"/>
      <c r="N9" s="714"/>
      <c r="O9" s="714"/>
      <c r="P9" s="714"/>
      <c r="Q9" s="714"/>
      <c r="R9" s="714"/>
      <c r="S9" s="714"/>
    </row>
    <row r="10" spans="1:11" s="703" customFormat="1" ht="33.75" customHeight="1">
      <c r="A10" s="1023">
        <v>25</v>
      </c>
      <c r="B10" s="1063"/>
      <c r="C10" s="716">
        <v>10879344</v>
      </c>
      <c r="D10" s="716">
        <v>10940489</v>
      </c>
      <c r="E10" s="717">
        <v>3773283</v>
      </c>
      <c r="F10" s="716">
        <v>14713772</v>
      </c>
      <c r="G10" s="718">
        <v>100.56202837229893</v>
      </c>
      <c r="H10" s="718">
        <v>34.68300110741971</v>
      </c>
      <c r="I10" s="719">
        <v>135.24502947971862</v>
      </c>
      <c r="J10" s="702"/>
      <c r="K10" s="702"/>
    </row>
    <row r="11" spans="1:11" s="703" customFormat="1" ht="33.75" customHeight="1">
      <c r="A11" s="1021">
        <v>26</v>
      </c>
      <c r="B11" s="1064"/>
      <c r="C11" s="720">
        <v>11488924</v>
      </c>
      <c r="D11" s="720">
        <v>11452958</v>
      </c>
      <c r="E11" s="721">
        <v>3673437</v>
      </c>
      <c r="F11" s="720">
        <f>SUM(D11:E11)</f>
        <v>15126395</v>
      </c>
      <c r="G11" s="722">
        <f>D11/$C11*100</f>
        <v>99.68695066657243</v>
      </c>
      <c r="H11" s="722">
        <f>E11/$C11*100</f>
        <v>31.97372530273505</v>
      </c>
      <c r="I11" s="723">
        <f>F11/$C11*100</f>
        <v>131.66067596930748</v>
      </c>
      <c r="J11" s="702"/>
      <c r="K11" s="702"/>
    </row>
    <row r="12" spans="1:11" s="703" customFormat="1" ht="33.75" customHeight="1">
      <c r="A12" s="595" t="s">
        <v>40</v>
      </c>
      <c r="B12" s="610">
        <v>25</v>
      </c>
      <c r="C12" s="724">
        <v>0.914724698605753</v>
      </c>
      <c r="D12" s="724">
        <v>-6.491922639285125</v>
      </c>
      <c r="E12" s="724">
        <v>-6.192333308720923</v>
      </c>
      <c r="F12" s="724">
        <v>-6.415276845633315</v>
      </c>
      <c r="G12" s="597">
        <v>0</v>
      </c>
      <c r="H12" s="597">
        <v>0</v>
      </c>
      <c r="I12" s="598">
        <v>0</v>
      </c>
      <c r="J12" s="702"/>
      <c r="K12" s="702"/>
    </row>
    <row r="13" spans="1:11" s="703" customFormat="1" ht="33.75" customHeight="1" thickBot="1">
      <c r="A13" s="599" t="s">
        <v>41</v>
      </c>
      <c r="B13" s="611">
        <v>26</v>
      </c>
      <c r="C13" s="725">
        <f>(C11-C10)/C10*100</f>
        <v>5.603095186621546</v>
      </c>
      <c r="D13" s="725">
        <f>(D11-D10)/D10*100</f>
        <v>4.68415077241977</v>
      </c>
      <c r="E13" s="725">
        <f>(E11-E10)/E10*100</f>
        <v>-2.646130703686948</v>
      </c>
      <c r="F13" s="725">
        <f>(F11-F10)/F10*100</f>
        <v>2.8043318871598664</v>
      </c>
      <c r="G13" s="601">
        <v>0</v>
      </c>
      <c r="H13" s="601">
        <v>0</v>
      </c>
      <c r="I13" s="602">
        <v>0</v>
      </c>
      <c r="J13" s="702"/>
      <c r="K13" s="702"/>
    </row>
    <row r="14" ht="33.75" customHeight="1"/>
    <row r="15" spans="1:11" ht="33.75" customHeight="1" thickBot="1">
      <c r="A15" s="694" t="s">
        <v>127</v>
      </c>
      <c r="B15" s="695"/>
      <c r="C15" s="695"/>
      <c r="D15" s="695"/>
      <c r="E15" s="695"/>
      <c r="F15" s="696"/>
      <c r="G15" s="696"/>
      <c r="H15" s="696"/>
      <c r="I15" s="697"/>
      <c r="J15" s="698"/>
      <c r="K15" s="698"/>
    </row>
    <row r="16" spans="1:11" s="703" customFormat="1" ht="33.75" customHeight="1">
      <c r="A16" s="700"/>
      <c r="B16" s="701" t="s">
        <v>343</v>
      </c>
      <c r="C16" s="882" t="s">
        <v>289</v>
      </c>
      <c r="D16" s="1060" t="s">
        <v>456</v>
      </c>
      <c r="E16" s="1061"/>
      <c r="F16" s="1062"/>
      <c r="G16" s="882" t="s">
        <v>346</v>
      </c>
      <c r="H16" s="882" t="s">
        <v>347</v>
      </c>
      <c r="I16" s="884" t="s">
        <v>348</v>
      </c>
      <c r="J16" s="702"/>
      <c r="K16" s="702"/>
    </row>
    <row r="17" spans="1:11" s="703" customFormat="1" ht="33.75" customHeight="1">
      <c r="A17" s="704" t="s">
        <v>344</v>
      </c>
      <c r="B17" s="705"/>
      <c r="C17" s="883" t="s">
        <v>345</v>
      </c>
      <c r="D17" s="610" t="s">
        <v>457</v>
      </c>
      <c r="E17" s="610" t="s">
        <v>421</v>
      </c>
      <c r="F17" s="706" t="s">
        <v>319</v>
      </c>
      <c r="G17" s="883" t="s">
        <v>345</v>
      </c>
      <c r="H17" s="883" t="s">
        <v>291</v>
      </c>
      <c r="I17" s="885" t="s">
        <v>345</v>
      </c>
      <c r="J17" s="702"/>
      <c r="K17" s="702"/>
    </row>
    <row r="18" spans="1:19" s="715" customFormat="1" ht="33.75" customHeight="1">
      <c r="A18" s="707"/>
      <c r="B18" s="708"/>
      <c r="C18" s="709" t="s">
        <v>96</v>
      </c>
      <c r="D18" s="710" t="s">
        <v>96</v>
      </c>
      <c r="E18" s="710" t="s">
        <v>96</v>
      </c>
      <c r="F18" s="710" t="s">
        <v>96</v>
      </c>
      <c r="G18" s="709" t="s">
        <v>97</v>
      </c>
      <c r="H18" s="709" t="s">
        <v>97</v>
      </c>
      <c r="I18" s="711" t="s">
        <v>97</v>
      </c>
      <c r="J18" s="712"/>
      <c r="K18" s="713"/>
      <c r="L18" s="714"/>
      <c r="M18" s="714"/>
      <c r="N18" s="714"/>
      <c r="O18" s="714"/>
      <c r="P18" s="714"/>
      <c r="Q18" s="714"/>
      <c r="R18" s="714"/>
      <c r="S18" s="714"/>
    </row>
    <row r="19" spans="1:11" s="703" customFormat="1" ht="33.75" customHeight="1">
      <c r="A19" s="1023">
        <v>25</v>
      </c>
      <c r="B19" s="1063"/>
      <c r="C19" s="716">
        <v>170202</v>
      </c>
      <c r="D19" s="716">
        <v>273851</v>
      </c>
      <c r="E19" s="717">
        <v>109059</v>
      </c>
      <c r="F19" s="716">
        <v>382910</v>
      </c>
      <c r="G19" s="718">
        <v>160.89763927568418</v>
      </c>
      <c r="H19" s="718">
        <v>64.07621532061903</v>
      </c>
      <c r="I19" s="719">
        <v>224.97385459630323</v>
      </c>
      <c r="J19" s="702"/>
      <c r="K19" s="702"/>
    </row>
    <row r="20" spans="1:11" s="703" customFormat="1" ht="33.75" customHeight="1">
      <c r="A20" s="1021">
        <v>26</v>
      </c>
      <c r="B20" s="1064"/>
      <c r="C20" s="720">
        <v>172032</v>
      </c>
      <c r="D20" s="720">
        <v>265670</v>
      </c>
      <c r="E20" s="721">
        <v>105431</v>
      </c>
      <c r="F20" s="720">
        <f>SUM(D20:E20)</f>
        <v>371101</v>
      </c>
      <c r="G20" s="722">
        <f>D20/$C20*100</f>
        <v>154.43057105654762</v>
      </c>
      <c r="H20" s="722">
        <f>E20/$C20*100</f>
        <v>61.28569103422619</v>
      </c>
      <c r="I20" s="723">
        <f>F20/$C20*100</f>
        <v>215.71626209077382</v>
      </c>
      <c r="J20" s="702"/>
      <c r="K20" s="702"/>
    </row>
    <row r="21" spans="1:11" s="703" customFormat="1" ht="33.75" customHeight="1">
      <c r="A21" s="595" t="s">
        <v>40</v>
      </c>
      <c r="B21" s="610">
        <v>25</v>
      </c>
      <c r="C21" s="724">
        <v>2.89082335872325</v>
      </c>
      <c r="D21" s="724">
        <v>2.190453800829163</v>
      </c>
      <c r="E21" s="724">
        <v>-2.120766096462099</v>
      </c>
      <c r="F21" s="724">
        <v>0.9243469345260843</v>
      </c>
      <c r="G21" s="597">
        <v>0</v>
      </c>
      <c r="H21" s="597">
        <v>0</v>
      </c>
      <c r="I21" s="598">
        <v>0</v>
      </c>
      <c r="J21" s="702"/>
      <c r="K21" s="702"/>
    </row>
    <row r="22" spans="1:11" s="703" customFormat="1" ht="33.75" customHeight="1" thickBot="1">
      <c r="A22" s="599" t="s">
        <v>41</v>
      </c>
      <c r="B22" s="611">
        <v>26</v>
      </c>
      <c r="C22" s="725">
        <f>(C20-C19)/C19*100</f>
        <v>1.0751930059576267</v>
      </c>
      <c r="D22" s="725">
        <f>(D20-D19)/D19*100</f>
        <v>-2.9873909534746996</v>
      </c>
      <c r="E22" s="725">
        <f>(E20-E19)/E19*100</f>
        <v>-3.3266397087814856</v>
      </c>
      <c r="F22" s="725">
        <f>(F20-F19)/F19*100</f>
        <v>-3.08401452038338</v>
      </c>
      <c r="G22" s="601">
        <v>0</v>
      </c>
      <c r="H22" s="601">
        <v>0</v>
      </c>
      <c r="I22" s="602">
        <v>0</v>
      </c>
      <c r="J22" s="702"/>
      <c r="K22" s="702"/>
    </row>
    <row r="23" ht="33.75" customHeight="1"/>
    <row r="24" spans="1:11" ht="33.75" customHeight="1" thickBot="1">
      <c r="A24" s="694" t="s">
        <v>124</v>
      </c>
      <c r="B24" s="695"/>
      <c r="C24" s="695"/>
      <c r="D24" s="695"/>
      <c r="E24" s="695"/>
      <c r="F24" s="696"/>
      <c r="G24" s="696"/>
      <c r="H24" s="696"/>
      <c r="I24" s="697"/>
      <c r="J24" s="698"/>
      <c r="K24" s="698"/>
    </row>
    <row r="25" spans="1:11" s="703" customFormat="1" ht="33.75" customHeight="1">
      <c r="A25" s="700"/>
      <c r="B25" s="701" t="s">
        <v>343</v>
      </c>
      <c r="C25" s="882" t="s">
        <v>289</v>
      </c>
      <c r="D25" s="1060" t="s">
        <v>456</v>
      </c>
      <c r="E25" s="1061"/>
      <c r="F25" s="1062"/>
      <c r="G25" s="882" t="s">
        <v>346</v>
      </c>
      <c r="H25" s="882" t="s">
        <v>347</v>
      </c>
      <c r="I25" s="884" t="s">
        <v>348</v>
      </c>
      <c r="J25" s="702"/>
      <c r="K25" s="702"/>
    </row>
    <row r="26" spans="1:11" s="703" customFormat="1" ht="33.75" customHeight="1">
      <c r="A26" s="704" t="s">
        <v>344</v>
      </c>
      <c r="B26" s="705"/>
      <c r="C26" s="883" t="s">
        <v>345</v>
      </c>
      <c r="D26" s="610" t="s">
        <v>457</v>
      </c>
      <c r="E26" s="610" t="s">
        <v>421</v>
      </c>
      <c r="F26" s="706" t="s">
        <v>319</v>
      </c>
      <c r="G26" s="883" t="s">
        <v>345</v>
      </c>
      <c r="H26" s="883" t="s">
        <v>291</v>
      </c>
      <c r="I26" s="885" t="s">
        <v>345</v>
      </c>
      <c r="J26" s="702"/>
      <c r="K26" s="702"/>
    </row>
    <row r="27" spans="1:19" s="715" customFormat="1" ht="33.75" customHeight="1">
      <c r="A27" s="707"/>
      <c r="B27" s="708"/>
      <c r="C27" s="709" t="s">
        <v>96</v>
      </c>
      <c r="D27" s="710" t="s">
        <v>96</v>
      </c>
      <c r="E27" s="710" t="s">
        <v>96</v>
      </c>
      <c r="F27" s="710" t="s">
        <v>96</v>
      </c>
      <c r="G27" s="709" t="s">
        <v>97</v>
      </c>
      <c r="H27" s="709" t="s">
        <v>97</v>
      </c>
      <c r="I27" s="711" t="s">
        <v>97</v>
      </c>
      <c r="J27" s="712"/>
      <c r="K27" s="713"/>
      <c r="L27" s="714"/>
      <c r="M27" s="714"/>
      <c r="N27" s="714"/>
      <c r="O27" s="714"/>
      <c r="P27" s="714"/>
      <c r="Q27" s="714"/>
      <c r="R27" s="714"/>
      <c r="S27" s="714"/>
    </row>
    <row r="28" spans="1:11" s="703" customFormat="1" ht="33.75" customHeight="1">
      <c r="A28" s="1023">
        <v>25</v>
      </c>
      <c r="B28" s="1063"/>
      <c r="C28" s="716">
        <v>92705</v>
      </c>
      <c r="D28" s="716">
        <v>270655</v>
      </c>
      <c r="E28" s="717">
        <v>85223</v>
      </c>
      <c r="F28" s="716">
        <v>355878</v>
      </c>
      <c r="G28" s="718">
        <v>291.95296909551803</v>
      </c>
      <c r="H28" s="718">
        <v>91.9292379051831</v>
      </c>
      <c r="I28" s="719">
        <v>383.88220700070116</v>
      </c>
      <c r="J28" s="702"/>
      <c r="K28" s="702"/>
    </row>
    <row r="29" spans="1:11" s="703" customFormat="1" ht="33.75" customHeight="1">
      <c r="A29" s="1021">
        <v>26</v>
      </c>
      <c r="B29" s="1064"/>
      <c r="C29" s="720">
        <v>74089</v>
      </c>
      <c r="D29" s="720">
        <v>129419</v>
      </c>
      <c r="E29" s="721">
        <v>43554</v>
      </c>
      <c r="F29" s="720">
        <f>SUM(D29:E29)</f>
        <v>172973</v>
      </c>
      <c r="G29" s="722">
        <f>D29/$C29*100</f>
        <v>174.6804518889444</v>
      </c>
      <c r="H29" s="722">
        <f>E29/$C29*100</f>
        <v>58.786054609996086</v>
      </c>
      <c r="I29" s="723">
        <f>F29/$C29*100</f>
        <v>233.46650649894048</v>
      </c>
      <c r="J29" s="702"/>
      <c r="K29" s="702"/>
    </row>
    <row r="30" spans="1:11" s="703" customFormat="1" ht="33.75" customHeight="1">
      <c r="A30" s="595" t="s">
        <v>40</v>
      </c>
      <c r="B30" s="610">
        <v>25</v>
      </c>
      <c r="C30" s="724">
        <v>2.917503913318605</v>
      </c>
      <c r="D30" s="724">
        <v>2.5865042394563185</v>
      </c>
      <c r="E30" s="724">
        <v>-5.688168830162788</v>
      </c>
      <c r="F30" s="724">
        <v>0.4754456597232026</v>
      </c>
      <c r="G30" s="597">
        <v>0</v>
      </c>
      <c r="H30" s="597">
        <v>0</v>
      </c>
      <c r="I30" s="598">
        <v>0</v>
      </c>
      <c r="J30" s="702"/>
      <c r="K30" s="702"/>
    </row>
    <row r="31" spans="1:11" s="703" customFormat="1" ht="33.75" customHeight="1" thickBot="1">
      <c r="A31" s="599" t="s">
        <v>41</v>
      </c>
      <c r="B31" s="611">
        <v>26</v>
      </c>
      <c r="C31" s="725">
        <f>(C29-C28)/C28*100</f>
        <v>-20.080901785232726</v>
      </c>
      <c r="D31" s="725">
        <f>(D29-D28)/D28*100</f>
        <v>-52.18303744619534</v>
      </c>
      <c r="E31" s="725">
        <f>(E29-E28)/E28*100</f>
        <v>-48.894077889771545</v>
      </c>
      <c r="F31" s="725">
        <f>(F29-F28)/F28*100</f>
        <v>-51.395422026649584</v>
      </c>
      <c r="G31" s="601">
        <v>0</v>
      </c>
      <c r="H31" s="601">
        <v>0</v>
      </c>
      <c r="I31" s="602">
        <v>0</v>
      </c>
      <c r="J31" s="702"/>
      <c r="K31" s="702"/>
    </row>
    <row r="32" ht="33.75" customHeight="1"/>
    <row r="33" spans="1:11" ht="33.75" customHeight="1" thickBot="1">
      <c r="A33" s="694" t="s">
        <v>125</v>
      </c>
      <c r="B33" s="695"/>
      <c r="C33" s="695"/>
      <c r="D33" s="695"/>
      <c r="E33" s="695"/>
      <c r="F33" s="696"/>
      <c r="G33" s="696"/>
      <c r="H33" s="696"/>
      <c r="I33" s="697"/>
      <c r="J33" s="698"/>
      <c r="K33" s="698"/>
    </row>
    <row r="34" spans="1:11" s="703" customFormat="1" ht="33.75" customHeight="1">
      <c r="A34" s="700"/>
      <c r="B34" s="701" t="s">
        <v>343</v>
      </c>
      <c r="C34" s="882" t="s">
        <v>289</v>
      </c>
      <c r="D34" s="1060" t="s">
        <v>456</v>
      </c>
      <c r="E34" s="1061"/>
      <c r="F34" s="1062"/>
      <c r="G34" s="882" t="s">
        <v>346</v>
      </c>
      <c r="H34" s="882" t="s">
        <v>347</v>
      </c>
      <c r="I34" s="884" t="s">
        <v>348</v>
      </c>
      <c r="J34" s="702"/>
      <c r="K34" s="702"/>
    </row>
    <row r="35" spans="1:11" s="703" customFormat="1" ht="33.75" customHeight="1">
      <c r="A35" s="704" t="s">
        <v>344</v>
      </c>
      <c r="B35" s="705"/>
      <c r="C35" s="883" t="s">
        <v>345</v>
      </c>
      <c r="D35" s="610" t="s">
        <v>457</v>
      </c>
      <c r="E35" s="610" t="s">
        <v>421</v>
      </c>
      <c r="F35" s="706" t="s">
        <v>319</v>
      </c>
      <c r="G35" s="883" t="s">
        <v>345</v>
      </c>
      <c r="H35" s="883" t="s">
        <v>291</v>
      </c>
      <c r="I35" s="885" t="s">
        <v>345</v>
      </c>
      <c r="J35" s="702"/>
      <c r="K35" s="702"/>
    </row>
    <row r="36" spans="1:19" s="715" customFormat="1" ht="33.75" customHeight="1">
      <c r="A36" s="707"/>
      <c r="B36" s="708"/>
      <c r="C36" s="709" t="s">
        <v>96</v>
      </c>
      <c r="D36" s="710" t="s">
        <v>96</v>
      </c>
      <c r="E36" s="710" t="s">
        <v>96</v>
      </c>
      <c r="F36" s="710" t="s">
        <v>96</v>
      </c>
      <c r="G36" s="709" t="s">
        <v>97</v>
      </c>
      <c r="H36" s="709" t="s">
        <v>97</v>
      </c>
      <c r="I36" s="711" t="s">
        <v>97</v>
      </c>
      <c r="J36" s="712"/>
      <c r="K36" s="713"/>
      <c r="L36" s="714"/>
      <c r="M36" s="714"/>
      <c r="N36" s="714"/>
      <c r="O36" s="714"/>
      <c r="P36" s="714"/>
      <c r="Q36" s="714"/>
      <c r="R36" s="714"/>
      <c r="S36" s="714"/>
    </row>
    <row r="37" spans="1:11" s="703" customFormat="1" ht="33.75" customHeight="1">
      <c r="A37" s="1023">
        <v>25</v>
      </c>
      <c r="B37" s="1063"/>
      <c r="C37" s="716">
        <v>4594</v>
      </c>
      <c r="D37" s="716">
        <v>5749</v>
      </c>
      <c r="E37" s="717">
        <v>2519</v>
      </c>
      <c r="F37" s="716">
        <v>8268</v>
      </c>
      <c r="G37" s="718">
        <v>125.14148889856334</v>
      </c>
      <c r="H37" s="718">
        <v>54.832390074009574</v>
      </c>
      <c r="I37" s="719">
        <v>179.97387897257292</v>
      </c>
      <c r="J37" s="702"/>
      <c r="K37" s="702"/>
    </row>
    <row r="38" spans="1:11" s="703" customFormat="1" ht="33.75" customHeight="1">
      <c r="A38" s="1021">
        <v>26</v>
      </c>
      <c r="B38" s="1064"/>
      <c r="C38" s="720">
        <v>4592</v>
      </c>
      <c r="D38" s="720">
        <v>5909</v>
      </c>
      <c r="E38" s="721">
        <v>2359</v>
      </c>
      <c r="F38" s="720">
        <f>SUM(D38:E38)</f>
        <v>8268</v>
      </c>
      <c r="G38" s="722">
        <f>D38/$C38*100</f>
        <v>128.68031358885017</v>
      </c>
      <c r="H38" s="722">
        <f>E38/$C38*100</f>
        <v>51.37195121951219</v>
      </c>
      <c r="I38" s="723">
        <f>F38/$C38*100</f>
        <v>180.05226480836237</v>
      </c>
      <c r="J38" s="702"/>
      <c r="K38" s="702"/>
    </row>
    <row r="39" spans="1:11" s="703" customFormat="1" ht="33.75" customHeight="1">
      <c r="A39" s="595" t="s">
        <v>40</v>
      </c>
      <c r="B39" s="610">
        <v>25</v>
      </c>
      <c r="C39" s="724">
        <v>-4.530340814630091</v>
      </c>
      <c r="D39" s="724">
        <v>2.7708258848766536</v>
      </c>
      <c r="E39" s="724">
        <v>-10.863411181882519</v>
      </c>
      <c r="F39" s="724">
        <v>-1.8052256532066508</v>
      </c>
      <c r="G39" s="597">
        <v>0</v>
      </c>
      <c r="H39" s="597">
        <v>0</v>
      </c>
      <c r="I39" s="598">
        <v>0</v>
      </c>
      <c r="J39" s="702"/>
      <c r="K39" s="702"/>
    </row>
    <row r="40" spans="1:11" s="703" customFormat="1" ht="33.75" customHeight="1" thickBot="1">
      <c r="A40" s="599" t="s">
        <v>41</v>
      </c>
      <c r="B40" s="611">
        <v>26</v>
      </c>
      <c r="C40" s="725">
        <f>(C38-C37)/C37*100</f>
        <v>-0.043535045711798</v>
      </c>
      <c r="D40" s="725">
        <f>(D38-D37)/D37*100</f>
        <v>2.7830927117759607</v>
      </c>
      <c r="E40" s="725">
        <f>(E38-E37)/E37*100</f>
        <v>-6.351726875744343</v>
      </c>
      <c r="F40" s="725">
        <f>(F38-F37)/F37*100</f>
        <v>0</v>
      </c>
      <c r="G40" s="601">
        <v>0</v>
      </c>
      <c r="H40" s="601">
        <v>0</v>
      </c>
      <c r="I40" s="602">
        <v>0</v>
      </c>
      <c r="J40" s="702"/>
      <c r="K40" s="702"/>
    </row>
    <row r="41" ht="33.75" customHeight="1"/>
    <row r="42" spans="1:11" ht="33.75" customHeight="1" thickBot="1">
      <c r="A42" s="694" t="s">
        <v>126</v>
      </c>
      <c r="B42" s="695"/>
      <c r="C42" s="695"/>
      <c r="D42" s="695"/>
      <c r="E42" s="695"/>
      <c r="F42" s="696"/>
      <c r="G42" s="696"/>
      <c r="H42" s="696"/>
      <c r="I42" s="697"/>
      <c r="J42" s="698"/>
      <c r="K42" s="698"/>
    </row>
    <row r="43" spans="1:11" s="703" customFormat="1" ht="33.75" customHeight="1">
      <c r="A43" s="700"/>
      <c r="B43" s="701" t="s">
        <v>343</v>
      </c>
      <c r="C43" s="882" t="s">
        <v>289</v>
      </c>
      <c r="D43" s="1060" t="s">
        <v>456</v>
      </c>
      <c r="E43" s="1061"/>
      <c r="F43" s="1062"/>
      <c r="G43" s="882" t="s">
        <v>346</v>
      </c>
      <c r="H43" s="882" t="s">
        <v>347</v>
      </c>
      <c r="I43" s="884" t="s">
        <v>348</v>
      </c>
      <c r="J43" s="702"/>
      <c r="K43" s="702"/>
    </row>
    <row r="44" spans="1:11" s="703" customFormat="1" ht="33.75" customHeight="1">
      <c r="A44" s="704" t="s">
        <v>344</v>
      </c>
      <c r="B44" s="705"/>
      <c r="C44" s="883" t="s">
        <v>345</v>
      </c>
      <c r="D44" s="610" t="s">
        <v>457</v>
      </c>
      <c r="E44" s="610" t="s">
        <v>421</v>
      </c>
      <c r="F44" s="706" t="s">
        <v>319</v>
      </c>
      <c r="G44" s="883" t="s">
        <v>345</v>
      </c>
      <c r="H44" s="883" t="s">
        <v>291</v>
      </c>
      <c r="I44" s="885" t="s">
        <v>345</v>
      </c>
      <c r="J44" s="702"/>
      <c r="K44" s="702"/>
    </row>
    <row r="45" spans="1:19" s="715" customFormat="1" ht="33.75" customHeight="1">
      <c r="A45" s="707"/>
      <c r="B45" s="708"/>
      <c r="C45" s="709" t="s">
        <v>96</v>
      </c>
      <c r="D45" s="710" t="s">
        <v>96</v>
      </c>
      <c r="E45" s="710" t="s">
        <v>96</v>
      </c>
      <c r="F45" s="710" t="s">
        <v>96</v>
      </c>
      <c r="G45" s="709" t="s">
        <v>97</v>
      </c>
      <c r="H45" s="709" t="s">
        <v>97</v>
      </c>
      <c r="I45" s="711" t="s">
        <v>97</v>
      </c>
      <c r="J45" s="712"/>
      <c r="K45" s="713"/>
      <c r="L45" s="714"/>
      <c r="M45" s="714"/>
      <c r="N45" s="714"/>
      <c r="O45" s="714"/>
      <c r="P45" s="714"/>
      <c r="Q45" s="714"/>
      <c r="R45" s="714"/>
      <c r="S45" s="714"/>
    </row>
    <row r="46" spans="1:11" s="703" customFormat="1" ht="33.75" customHeight="1">
      <c r="A46" s="1023">
        <v>25</v>
      </c>
      <c r="B46" s="1063"/>
      <c r="C46" s="716">
        <v>3324</v>
      </c>
      <c r="D46" s="716">
        <v>2065</v>
      </c>
      <c r="E46" s="717">
        <v>617</v>
      </c>
      <c r="F46" s="716">
        <v>2682</v>
      </c>
      <c r="G46" s="718">
        <v>62.123947051744885</v>
      </c>
      <c r="H46" s="718">
        <v>18.561973525872443</v>
      </c>
      <c r="I46" s="719">
        <v>80.68592057761734</v>
      </c>
      <c r="J46" s="702"/>
      <c r="K46" s="702"/>
    </row>
    <row r="47" spans="1:11" s="703" customFormat="1" ht="33.75" customHeight="1">
      <c r="A47" s="1021">
        <v>26</v>
      </c>
      <c r="B47" s="1064"/>
      <c r="C47" s="720">
        <v>0</v>
      </c>
      <c r="D47" s="720">
        <v>0</v>
      </c>
      <c r="E47" s="721">
        <v>0</v>
      </c>
      <c r="F47" s="720">
        <v>0</v>
      </c>
      <c r="G47" s="722">
        <v>0</v>
      </c>
      <c r="H47" s="722">
        <v>0</v>
      </c>
      <c r="I47" s="723">
        <v>0</v>
      </c>
      <c r="J47" s="702"/>
      <c r="K47" s="702"/>
    </row>
    <row r="48" spans="1:11" s="703" customFormat="1" ht="33.75" customHeight="1">
      <c r="A48" s="595" t="s">
        <v>40</v>
      </c>
      <c r="B48" s="610">
        <v>25</v>
      </c>
      <c r="C48" s="724">
        <v>-0.7464914899970141</v>
      </c>
      <c r="D48" s="724">
        <v>54.45026178010471</v>
      </c>
      <c r="E48" s="724">
        <v>-24.108241082410824</v>
      </c>
      <c r="F48" s="724">
        <v>24.74418604651163</v>
      </c>
      <c r="G48" s="597">
        <v>0</v>
      </c>
      <c r="H48" s="597">
        <v>0</v>
      </c>
      <c r="I48" s="598">
        <v>0</v>
      </c>
      <c r="J48" s="702"/>
      <c r="K48" s="702"/>
    </row>
    <row r="49" spans="1:11" s="703" customFormat="1" ht="33.75" customHeight="1" thickBot="1">
      <c r="A49" s="599" t="s">
        <v>41</v>
      </c>
      <c r="B49" s="611">
        <v>26</v>
      </c>
      <c r="C49" s="726" t="s">
        <v>113</v>
      </c>
      <c r="D49" s="726" t="s">
        <v>189</v>
      </c>
      <c r="E49" s="726" t="s">
        <v>113</v>
      </c>
      <c r="F49" s="726" t="s">
        <v>113</v>
      </c>
      <c r="G49" s="601">
        <v>0</v>
      </c>
      <c r="H49" s="601">
        <v>0</v>
      </c>
      <c r="I49" s="602">
        <v>0</v>
      </c>
      <c r="J49" s="702"/>
      <c r="K49" s="702"/>
    </row>
  </sheetData>
  <sheetProtection/>
  <mergeCells count="15">
    <mergeCell ref="A47:B47"/>
    <mergeCell ref="A19:B19"/>
    <mergeCell ref="A20:B20"/>
    <mergeCell ref="A11:B11"/>
    <mergeCell ref="A10:B10"/>
    <mergeCell ref="A28:B28"/>
    <mergeCell ref="A29:B29"/>
    <mergeCell ref="A37:B37"/>
    <mergeCell ref="A38:B38"/>
    <mergeCell ref="D7:F7"/>
    <mergeCell ref="D16:F16"/>
    <mergeCell ref="D25:F25"/>
    <mergeCell ref="D34:F34"/>
    <mergeCell ref="D43:F43"/>
    <mergeCell ref="A46:B4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landscape" paperSize="9" scale="63" r:id="rId2"/>
  <rowBreaks count="1" manualBreakCount="1">
    <brk id="22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25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3.54296875" defaultRowHeight="18"/>
  <cols>
    <col min="1" max="1" width="13.6328125" style="0" customWidth="1"/>
    <col min="2" max="8" width="12.6328125" style="0" customWidth="1"/>
    <col min="9" max="10" width="8.72265625" style="0" customWidth="1"/>
    <col min="11" max="16384" width="13.453125" style="0" customWidth="1"/>
  </cols>
  <sheetData>
    <row r="1" spans="1:2" ht="34.5" customHeight="1">
      <c r="A1" s="52"/>
      <c r="B1" s="52" t="s">
        <v>15</v>
      </c>
    </row>
    <row r="2" spans="1:2" ht="34.5" customHeight="1">
      <c r="A2" s="33"/>
      <c r="B2" s="33" t="s">
        <v>0</v>
      </c>
    </row>
    <row r="3" spans="1:12" s="70" customFormat="1" ht="34.5" customHeight="1">
      <c r="A3" s="68"/>
      <c r="B3" s="68" t="s">
        <v>148</v>
      </c>
      <c r="C3" s="69"/>
      <c r="D3" s="69"/>
      <c r="E3" s="69"/>
      <c r="F3" s="69"/>
      <c r="G3" s="69"/>
      <c r="H3" s="69"/>
      <c r="I3" s="69"/>
      <c r="J3" s="69"/>
      <c r="L3"/>
    </row>
    <row r="4" spans="1:10" s="70" customFormat="1" ht="34.5" customHeight="1" thickBot="1">
      <c r="A4" s="71"/>
      <c r="B4" s="72"/>
      <c r="C4" s="72"/>
      <c r="D4" s="72"/>
      <c r="E4" s="72"/>
      <c r="F4" s="72"/>
      <c r="G4" s="72"/>
      <c r="H4" s="73" t="s">
        <v>131</v>
      </c>
      <c r="J4"/>
    </row>
    <row r="5" spans="1:9" s="70" customFormat="1" ht="34.5" customHeight="1">
      <c r="A5" s="817" t="s">
        <v>324</v>
      </c>
      <c r="B5" s="74"/>
      <c r="C5" s="74"/>
      <c r="D5" s="74"/>
      <c r="E5" s="818" t="s">
        <v>381</v>
      </c>
      <c r="F5" s="818" t="s">
        <v>205</v>
      </c>
      <c r="G5" s="819" t="s">
        <v>221</v>
      </c>
      <c r="H5" s="820" t="s">
        <v>222</v>
      </c>
      <c r="I5" s="69"/>
    </row>
    <row r="6" spans="1:17" s="70" customFormat="1" ht="34.5" customHeight="1">
      <c r="A6" s="816" t="s">
        <v>217</v>
      </c>
      <c r="B6" s="75" t="s">
        <v>214</v>
      </c>
      <c r="C6" s="75" t="s">
        <v>215</v>
      </c>
      <c r="D6" s="75" t="s">
        <v>216</v>
      </c>
      <c r="E6" s="75" t="s">
        <v>219</v>
      </c>
      <c r="F6" s="75" t="s">
        <v>220</v>
      </c>
      <c r="G6" s="75" t="s">
        <v>382</v>
      </c>
      <c r="H6" s="821" t="s">
        <v>223</v>
      </c>
      <c r="I6" s="69"/>
      <c r="J6"/>
      <c r="K6"/>
      <c r="L6"/>
      <c r="M6"/>
      <c r="N6"/>
      <c r="O6"/>
      <c r="P6"/>
      <c r="Q6"/>
    </row>
    <row r="7" spans="1:17" s="80" customFormat="1" ht="34.5" customHeight="1">
      <c r="A7" s="76" t="s">
        <v>27</v>
      </c>
      <c r="B7" s="77">
        <v>16</v>
      </c>
      <c r="C7" s="77">
        <v>16</v>
      </c>
      <c r="D7" s="77">
        <v>16</v>
      </c>
      <c r="E7" s="77">
        <v>16</v>
      </c>
      <c r="F7" s="77">
        <v>16</v>
      </c>
      <c r="G7" s="77">
        <v>0</v>
      </c>
      <c r="H7" s="78">
        <v>34.04255319148936</v>
      </c>
      <c r="I7" s="79"/>
      <c r="J7"/>
      <c r="K7"/>
      <c r="L7"/>
      <c r="M7"/>
      <c r="N7"/>
      <c r="O7"/>
      <c r="P7"/>
      <c r="Q7"/>
    </row>
    <row r="8" spans="1:17" s="80" customFormat="1" ht="34.5" customHeight="1">
      <c r="A8" s="81" t="s">
        <v>28</v>
      </c>
      <c r="B8" s="77">
        <v>1</v>
      </c>
      <c r="C8" s="77">
        <v>1</v>
      </c>
      <c r="D8" s="77">
        <v>1</v>
      </c>
      <c r="E8" s="77">
        <v>1</v>
      </c>
      <c r="F8" s="77">
        <v>1</v>
      </c>
      <c r="G8" s="77">
        <v>0</v>
      </c>
      <c r="H8" s="78">
        <v>2.127659574468085</v>
      </c>
      <c r="I8" s="79"/>
      <c r="J8"/>
      <c r="K8"/>
      <c r="L8"/>
      <c r="M8"/>
      <c r="N8"/>
      <c r="O8"/>
      <c r="P8"/>
      <c r="Q8"/>
    </row>
    <row r="9" spans="1:17" s="80" customFormat="1" ht="34.5" customHeight="1">
      <c r="A9" s="81" t="s">
        <v>29</v>
      </c>
      <c r="B9" s="77">
        <v>5</v>
      </c>
      <c r="C9" s="77">
        <v>5</v>
      </c>
      <c r="D9" s="77">
        <v>5</v>
      </c>
      <c r="E9" s="77">
        <v>5</v>
      </c>
      <c r="F9" s="77">
        <v>5</v>
      </c>
      <c r="G9" s="77">
        <v>0</v>
      </c>
      <c r="H9" s="78">
        <v>10.638297872340425</v>
      </c>
      <c r="I9" s="79"/>
      <c r="J9"/>
      <c r="K9"/>
      <c r="L9"/>
      <c r="M9"/>
      <c r="N9"/>
      <c r="O9"/>
      <c r="P9"/>
      <c r="Q9"/>
    </row>
    <row r="10" spans="1:17" s="80" customFormat="1" ht="34.5" customHeight="1">
      <c r="A10" s="81" t="s">
        <v>30</v>
      </c>
      <c r="B10" s="77">
        <v>2</v>
      </c>
      <c r="C10" s="77">
        <v>2</v>
      </c>
      <c r="D10" s="77">
        <v>2</v>
      </c>
      <c r="E10" s="77">
        <v>2</v>
      </c>
      <c r="F10" s="77">
        <v>2</v>
      </c>
      <c r="G10" s="77">
        <v>0</v>
      </c>
      <c r="H10" s="78">
        <v>4.25531914893617</v>
      </c>
      <c r="I10" s="79"/>
      <c r="J10"/>
      <c r="K10"/>
      <c r="L10"/>
      <c r="M10"/>
      <c r="N10"/>
      <c r="O10"/>
      <c r="P10"/>
      <c r="Q10"/>
    </row>
    <row r="11" spans="1:17" s="80" customFormat="1" ht="34.5" customHeight="1">
      <c r="A11" s="81" t="s">
        <v>31</v>
      </c>
      <c r="B11" s="77">
        <v>1</v>
      </c>
      <c r="C11" s="77">
        <v>1</v>
      </c>
      <c r="D11" s="77">
        <v>1</v>
      </c>
      <c r="E11" s="77">
        <v>1</v>
      </c>
      <c r="F11" s="77">
        <v>1</v>
      </c>
      <c r="G11" s="77">
        <v>0</v>
      </c>
      <c r="H11" s="78">
        <v>2.127659574468085</v>
      </c>
      <c r="I11" s="79"/>
      <c r="J11"/>
      <c r="K11"/>
      <c r="L11"/>
      <c r="M11"/>
      <c r="N11"/>
      <c r="O11"/>
      <c r="P11"/>
      <c r="Q11"/>
    </row>
    <row r="12" spans="1:17" s="80" customFormat="1" ht="34.5" customHeight="1">
      <c r="A12" s="926" t="s">
        <v>32</v>
      </c>
      <c r="B12" s="82">
        <v>15</v>
      </c>
      <c r="C12" s="82">
        <v>15</v>
      </c>
      <c r="D12" s="82">
        <v>14</v>
      </c>
      <c r="E12" s="82">
        <v>14</v>
      </c>
      <c r="F12" s="82">
        <v>14</v>
      </c>
      <c r="G12" s="77">
        <v>0</v>
      </c>
      <c r="H12" s="78"/>
      <c r="I12" s="79"/>
      <c r="J12"/>
      <c r="K12"/>
      <c r="L12"/>
      <c r="M12"/>
      <c r="N12"/>
      <c r="O12"/>
      <c r="P12"/>
      <c r="Q12"/>
    </row>
    <row r="13" spans="1:17" s="80" customFormat="1" ht="34.5" customHeight="1">
      <c r="A13" s="927"/>
      <c r="B13" s="77">
        <v>8</v>
      </c>
      <c r="C13" s="77">
        <v>8</v>
      </c>
      <c r="D13" s="77">
        <v>8</v>
      </c>
      <c r="E13" s="77">
        <v>8</v>
      </c>
      <c r="F13" s="77">
        <v>8</v>
      </c>
      <c r="G13" s="77">
        <v>0</v>
      </c>
      <c r="H13" s="78">
        <v>17.02127659574468</v>
      </c>
      <c r="I13" s="79"/>
      <c r="J13"/>
      <c r="K13"/>
      <c r="L13"/>
      <c r="M13"/>
      <c r="N13"/>
      <c r="O13"/>
      <c r="P13"/>
      <c r="Q13"/>
    </row>
    <row r="14" spans="1:17" s="84" customFormat="1" ht="34.5" customHeight="1">
      <c r="A14" s="83" t="s">
        <v>33</v>
      </c>
      <c r="B14" s="77">
        <v>2</v>
      </c>
      <c r="C14" s="77">
        <v>2</v>
      </c>
      <c r="D14" s="77">
        <v>2</v>
      </c>
      <c r="E14" s="77">
        <v>2</v>
      </c>
      <c r="F14" s="77">
        <v>2</v>
      </c>
      <c r="G14" s="77">
        <v>0</v>
      </c>
      <c r="H14" s="78">
        <v>4.25531914893617</v>
      </c>
      <c r="J14"/>
      <c r="K14"/>
      <c r="L14"/>
      <c r="M14"/>
      <c r="N14"/>
      <c r="O14"/>
      <c r="P14"/>
      <c r="Q14"/>
    </row>
    <row r="15" spans="1:17" s="84" customFormat="1" ht="34.5" customHeight="1">
      <c r="A15" s="85" t="s">
        <v>35</v>
      </c>
      <c r="B15" s="77">
        <v>4</v>
      </c>
      <c r="C15" s="77">
        <v>6</v>
      </c>
      <c r="D15" s="77">
        <v>6</v>
      </c>
      <c r="E15" s="77">
        <v>6</v>
      </c>
      <c r="F15" s="77">
        <v>7</v>
      </c>
      <c r="G15" s="77">
        <v>1</v>
      </c>
      <c r="H15" s="78">
        <v>14.893617021276595</v>
      </c>
      <c r="J15"/>
      <c r="K15"/>
      <c r="L15"/>
      <c r="M15"/>
      <c r="N15"/>
      <c r="O15"/>
      <c r="P15"/>
      <c r="Q15"/>
    </row>
    <row r="16" spans="1:17" s="84" customFormat="1" ht="34.5" customHeight="1">
      <c r="A16" s="886" t="s">
        <v>383</v>
      </c>
      <c r="B16" s="77">
        <v>2</v>
      </c>
      <c r="C16" s="77">
        <v>3</v>
      </c>
      <c r="D16" s="77">
        <v>3</v>
      </c>
      <c r="E16" s="77">
        <v>3</v>
      </c>
      <c r="F16" s="77">
        <v>3</v>
      </c>
      <c r="G16" s="77">
        <v>0</v>
      </c>
      <c r="H16" s="78">
        <v>6.382978723404255</v>
      </c>
      <c r="J16"/>
      <c r="K16"/>
      <c r="L16"/>
      <c r="M16"/>
      <c r="N16"/>
      <c r="O16"/>
      <c r="P16"/>
      <c r="Q16"/>
    </row>
    <row r="17" spans="1:17" s="84" customFormat="1" ht="34.5" customHeight="1">
      <c r="A17" s="85" t="s">
        <v>36</v>
      </c>
      <c r="B17" s="77">
        <v>1</v>
      </c>
      <c r="C17" s="77">
        <v>2</v>
      </c>
      <c r="D17" s="77">
        <v>2</v>
      </c>
      <c r="E17" s="77">
        <v>2</v>
      </c>
      <c r="F17" s="77">
        <v>1</v>
      </c>
      <c r="G17" s="77">
        <v>-1</v>
      </c>
      <c r="H17" s="78">
        <v>2.127659574468085</v>
      </c>
      <c r="J17"/>
      <c r="K17"/>
      <c r="L17"/>
      <c r="M17"/>
      <c r="N17"/>
      <c r="O17"/>
      <c r="P17"/>
      <c r="Q17"/>
    </row>
    <row r="18" spans="1:17" s="84" customFormat="1" ht="34.5" customHeight="1">
      <c r="A18" s="85" t="s">
        <v>91</v>
      </c>
      <c r="B18" s="77">
        <v>0</v>
      </c>
      <c r="C18" s="77">
        <v>1</v>
      </c>
      <c r="D18" s="77">
        <v>1</v>
      </c>
      <c r="E18" s="77">
        <v>1</v>
      </c>
      <c r="F18" s="77">
        <v>1</v>
      </c>
      <c r="G18" s="77">
        <v>0</v>
      </c>
      <c r="H18" s="78">
        <v>2.127659574468085</v>
      </c>
      <c r="J18"/>
      <c r="K18"/>
      <c r="L18"/>
      <c r="M18"/>
      <c r="N18"/>
      <c r="O18"/>
      <c r="P18"/>
      <c r="Q18"/>
    </row>
    <row r="19" spans="1:17" s="84" customFormat="1" ht="34.5" customHeight="1">
      <c r="A19" s="887" t="s">
        <v>384</v>
      </c>
      <c r="B19" s="86">
        <v>1</v>
      </c>
      <c r="C19" s="86">
        <v>1</v>
      </c>
      <c r="D19" s="86">
        <v>1</v>
      </c>
      <c r="E19" s="86">
        <v>1</v>
      </c>
      <c r="F19" s="86">
        <v>0</v>
      </c>
      <c r="G19" s="778">
        <v>-1</v>
      </c>
      <c r="H19" s="87">
        <v>0</v>
      </c>
      <c r="J19"/>
      <c r="K19"/>
      <c r="L19"/>
      <c r="M19"/>
      <c r="N19"/>
      <c r="O19"/>
      <c r="P19"/>
      <c r="Q19"/>
    </row>
    <row r="20" spans="1:17" s="80" customFormat="1" ht="34.5" customHeight="1" thickBot="1">
      <c r="A20" s="88" t="s">
        <v>34</v>
      </c>
      <c r="B20" s="89">
        <v>43</v>
      </c>
      <c r="C20" s="89">
        <v>48</v>
      </c>
      <c r="D20" s="89">
        <v>48</v>
      </c>
      <c r="E20" s="89">
        <v>48</v>
      </c>
      <c r="F20" s="89">
        <v>47</v>
      </c>
      <c r="G20" s="89">
        <v>-1</v>
      </c>
      <c r="H20" s="90">
        <v>99.99999999999999</v>
      </c>
      <c r="I20" s="79"/>
      <c r="J20"/>
      <c r="K20"/>
      <c r="L20"/>
      <c r="M20"/>
      <c r="N20"/>
      <c r="O20"/>
      <c r="P20"/>
      <c r="Q20"/>
    </row>
    <row r="21" spans="1:19" s="92" customFormat="1" ht="34.5" customHeight="1">
      <c r="A21" s="125"/>
      <c r="B21" s="125" t="s">
        <v>392</v>
      </c>
      <c r="L21"/>
      <c r="M21"/>
      <c r="N21"/>
      <c r="O21"/>
      <c r="P21"/>
      <c r="Q21"/>
      <c r="R21"/>
      <c r="S21"/>
    </row>
    <row r="22" s="80" customFormat="1" ht="20.25" customHeight="1">
      <c r="A22" s="93" t="s">
        <v>37</v>
      </c>
    </row>
    <row r="23" s="80" customFormat="1" ht="20.25" customHeight="1">
      <c r="A23" s="93" t="s">
        <v>38</v>
      </c>
    </row>
    <row r="24" s="80" customFormat="1" ht="20.25" customHeight="1">
      <c r="A24" s="93" t="s">
        <v>39</v>
      </c>
    </row>
    <row r="25" ht="19.5">
      <c r="A25" s="91"/>
    </row>
  </sheetData>
  <sheetProtection/>
  <mergeCells count="1">
    <mergeCell ref="A12:A1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20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13.54296875" defaultRowHeight="18"/>
  <cols>
    <col min="1" max="1" width="13.6328125" style="0" customWidth="1"/>
    <col min="2" max="9" width="12.6328125" style="0" customWidth="1"/>
    <col min="10" max="16384" width="13.453125" style="0" customWidth="1"/>
  </cols>
  <sheetData>
    <row r="1" spans="1:2" ht="34.5" customHeight="1">
      <c r="A1" s="52"/>
      <c r="B1" s="52" t="s">
        <v>15</v>
      </c>
    </row>
    <row r="2" spans="1:2" ht="34.5" customHeight="1">
      <c r="A2" s="33"/>
      <c r="B2" s="33" t="s">
        <v>0</v>
      </c>
    </row>
    <row r="3" spans="1:12" s="70" customFormat="1" ht="34.5" customHeight="1">
      <c r="A3" s="68"/>
      <c r="B3" s="68" t="s">
        <v>149</v>
      </c>
      <c r="C3" s="69"/>
      <c r="D3" s="69"/>
      <c r="E3" s="69"/>
      <c r="F3" s="69"/>
      <c r="G3" s="69"/>
      <c r="H3" s="69"/>
      <c r="I3" s="69"/>
      <c r="J3" s="69"/>
      <c r="L3"/>
    </row>
    <row r="4" spans="1:9" s="70" customFormat="1" ht="34.5" customHeight="1" thickBot="1">
      <c r="A4" s="71"/>
      <c r="B4" s="72"/>
      <c r="C4" s="72"/>
      <c r="D4" s="72"/>
      <c r="E4" s="72"/>
      <c r="F4" s="72"/>
      <c r="G4" s="72"/>
      <c r="H4" s="72"/>
      <c r="I4" s="73" t="s">
        <v>132</v>
      </c>
    </row>
    <row r="5" spans="1:10" s="70" customFormat="1" ht="34.5" customHeight="1">
      <c r="A5" s="817" t="s">
        <v>325</v>
      </c>
      <c r="B5" s="94"/>
      <c r="C5" s="94" t="s">
        <v>42</v>
      </c>
      <c r="D5" s="94"/>
      <c r="E5" s="822" t="s">
        <v>201</v>
      </c>
      <c r="F5" s="822" t="s">
        <v>205</v>
      </c>
      <c r="G5" s="823" t="s">
        <v>221</v>
      </c>
      <c r="H5" s="823" t="s">
        <v>224</v>
      </c>
      <c r="I5" s="820" t="s">
        <v>222</v>
      </c>
      <c r="J5" s="69"/>
    </row>
    <row r="6" spans="1:18" s="70" customFormat="1" ht="34.5" customHeight="1">
      <c r="A6" s="816" t="s">
        <v>217</v>
      </c>
      <c r="B6" s="95" t="s">
        <v>214</v>
      </c>
      <c r="C6" s="95" t="s">
        <v>215</v>
      </c>
      <c r="D6" s="95" t="s">
        <v>216</v>
      </c>
      <c r="E6" s="95" t="s">
        <v>219</v>
      </c>
      <c r="F6" s="95" t="s">
        <v>220</v>
      </c>
      <c r="G6" s="95" t="s">
        <v>382</v>
      </c>
      <c r="H6" s="95" t="s">
        <v>225</v>
      </c>
      <c r="I6" s="821" t="s">
        <v>223</v>
      </c>
      <c r="J6" s="69"/>
      <c r="K6"/>
      <c r="L6"/>
      <c r="M6"/>
      <c r="N6"/>
      <c r="O6"/>
      <c r="P6"/>
      <c r="Q6"/>
      <c r="R6"/>
    </row>
    <row r="7" spans="1:18" s="80" customFormat="1" ht="34.5" customHeight="1">
      <c r="A7" s="76" t="s">
        <v>27</v>
      </c>
      <c r="B7" s="77">
        <v>745</v>
      </c>
      <c r="C7" s="96">
        <v>731</v>
      </c>
      <c r="D7" s="77">
        <v>734</v>
      </c>
      <c r="E7" s="77">
        <v>722</v>
      </c>
      <c r="F7" s="77">
        <v>721</v>
      </c>
      <c r="G7" s="77">
        <v>-1</v>
      </c>
      <c r="H7" s="97">
        <v>-0.13850415512465375</v>
      </c>
      <c r="I7" s="78">
        <v>24.276094276094277</v>
      </c>
      <c r="J7" s="79"/>
      <c r="K7"/>
      <c r="L7"/>
      <c r="M7"/>
      <c r="N7"/>
      <c r="O7"/>
      <c r="P7"/>
      <c r="Q7"/>
      <c r="R7"/>
    </row>
    <row r="8" spans="1:18" s="80" customFormat="1" ht="34.5" customHeight="1">
      <c r="A8" s="81" t="s">
        <v>28</v>
      </c>
      <c r="B8" s="77">
        <v>0</v>
      </c>
      <c r="C8" s="96">
        <v>0</v>
      </c>
      <c r="D8" s="77">
        <v>0</v>
      </c>
      <c r="E8" s="77">
        <v>0</v>
      </c>
      <c r="F8" s="77">
        <v>0</v>
      </c>
      <c r="G8" s="77">
        <v>0</v>
      </c>
      <c r="H8" s="97">
        <v>0</v>
      </c>
      <c r="I8" s="78">
        <v>0</v>
      </c>
      <c r="J8" s="79"/>
      <c r="K8"/>
      <c r="L8"/>
      <c r="M8"/>
      <c r="N8"/>
      <c r="O8"/>
      <c r="P8"/>
      <c r="Q8"/>
      <c r="R8"/>
    </row>
    <row r="9" spans="1:18" s="80" customFormat="1" ht="34.5" customHeight="1">
      <c r="A9" s="81" t="s">
        <v>29</v>
      </c>
      <c r="B9" s="77">
        <v>35</v>
      </c>
      <c r="C9" s="96">
        <v>35</v>
      </c>
      <c r="D9" s="77">
        <v>35</v>
      </c>
      <c r="E9" s="77">
        <v>33</v>
      </c>
      <c r="F9" s="77">
        <v>33</v>
      </c>
      <c r="G9" s="77">
        <v>0</v>
      </c>
      <c r="H9" s="97">
        <v>0</v>
      </c>
      <c r="I9" s="78">
        <v>1.1111111111111112</v>
      </c>
      <c r="J9" s="79"/>
      <c r="K9"/>
      <c r="L9"/>
      <c r="M9"/>
      <c r="N9"/>
      <c r="O9"/>
      <c r="P9"/>
      <c r="Q9"/>
      <c r="R9"/>
    </row>
    <row r="10" spans="1:18" s="80" customFormat="1" ht="34.5" customHeight="1">
      <c r="A10" s="81" t="s">
        <v>30</v>
      </c>
      <c r="B10" s="77">
        <v>184</v>
      </c>
      <c r="C10" s="96">
        <v>171</v>
      </c>
      <c r="D10" s="77">
        <v>169</v>
      </c>
      <c r="E10" s="77">
        <v>175</v>
      </c>
      <c r="F10" s="77">
        <v>155</v>
      </c>
      <c r="G10" s="77">
        <v>-20</v>
      </c>
      <c r="H10" s="97">
        <v>-11.428571428571429</v>
      </c>
      <c r="I10" s="78">
        <v>5.218855218855219</v>
      </c>
      <c r="J10" s="79"/>
      <c r="K10"/>
      <c r="L10"/>
      <c r="M10"/>
      <c r="N10"/>
      <c r="O10"/>
      <c r="P10"/>
      <c r="Q10"/>
      <c r="R10"/>
    </row>
    <row r="11" spans="1:18" s="80" customFormat="1" ht="34.5" customHeight="1">
      <c r="A11" s="81" t="s">
        <v>31</v>
      </c>
      <c r="B11" s="77">
        <v>37</v>
      </c>
      <c r="C11" s="96">
        <v>35</v>
      </c>
      <c r="D11" s="77">
        <v>34</v>
      </c>
      <c r="E11" s="77">
        <v>33</v>
      </c>
      <c r="F11" s="77">
        <v>0</v>
      </c>
      <c r="G11" s="77">
        <v>-33</v>
      </c>
      <c r="H11" s="99" t="s">
        <v>140</v>
      </c>
      <c r="I11" s="78">
        <v>0</v>
      </c>
      <c r="J11" s="79"/>
      <c r="K11"/>
      <c r="L11"/>
      <c r="M11"/>
      <c r="N11"/>
      <c r="O11"/>
      <c r="P11"/>
      <c r="Q11"/>
      <c r="R11"/>
    </row>
    <row r="12" spans="1:18" s="80" customFormat="1" ht="34.5" customHeight="1">
      <c r="A12" s="81" t="s">
        <v>32</v>
      </c>
      <c r="B12" s="77">
        <v>2090</v>
      </c>
      <c r="C12" s="96">
        <v>2107</v>
      </c>
      <c r="D12" s="77">
        <v>1660</v>
      </c>
      <c r="E12" s="77">
        <v>1692</v>
      </c>
      <c r="F12" s="77">
        <v>1691</v>
      </c>
      <c r="G12" s="77">
        <v>-1</v>
      </c>
      <c r="H12" s="97">
        <v>-0.0591016548463357</v>
      </c>
      <c r="I12" s="78">
        <v>56.93602693602694</v>
      </c>
      <c r="J12" s="79"/>
      <c r="K12"/>
      <c r="L12"/>
      <c r="M12"/>
      <c r="N12"/>
      <c r="O12"/>
      <c r="P12"/>
      <c r="Q12"/>
      <c r="R12"/>
    </row>
    <row r="13" spans="1:18" s="80" customFormat="1" ht="34.5" customHeight="1">
      <c r="A13" s="98" t="s">
        <v>33</v>
      </c>
      <c r="B13" s="77">
        <v>50</v>
      </c>
      <c r="C13" s="96">
        <v>46</v>
      </c>
      <c r="D13" s="77">
        <v>46</v>
      </c>
      <c r="E13" s="77">
        <v>47</v>
      </c>
      <c r="F13" s="77">
        <v>49</v>
      </c>
      <c r="G13" s="77">
        <v>2</v>
      </c>
      <c r="H13" s="97">
        <v>4.25531914893617</v>
      </c>
      <c r="I13" s="78">
        <v>1.6498316498316499</v>
      </c>
      <c r="J13" s="79"/>
      <c r="K13"/>
      <c r="L13"/>
      <c r="M13"/>
      <c r="N13"/>
      <c r="O13"/>
      <c r="P13"/>
      <c r="Q13"/>
      <c r="R13"/>
    </row>
    <row r="14" spans="1:18" s="80" customFormat="1" ht="34.5" customHeight="1">
      <c r="A14" s="81" t="s">
        <v>35</v>
      </c>
      <c r="B14" s="77">
        <v>238</v>
      </c>
      <c r="C14" s="96">
        <v>317</v>
      </c>
      <c r="D14" s="77">
        <v>312</v>
      </c>
      <c r="E14" s="77">
        <v>303</v>
      </c>
      <c r="F14" s="77">
        <v>311</v>
      </c>
      <c r="G14" s="77">
        <v>8</v>
      </c>
      <c r="H14" s="97">
        <v>2.6402640264026402</v>
      </c>
      <c r="I14" s="78">
        <v>10.471380471380472</v>
      </c>
      <c r="J14" s="79"/>
      <c r="K14"/>
      <c r="L14"/>
      <c r="M14"/>
      <c r="N14"/>
      <c r="O14"/>
      <c r="P14"/>
      <c r="Q14"/>
      <c r="R14"/>
    </row>
    <row r="15" spans="1:18" s="80" customFormat="1" ht="34.5" customHeight="1">
      <c r="A15" s="888" t="s">
        <v>383</v>
      </c>
      <c r="B15" s="77">
        <v>6</v>
      </c>
      <c r="C15" s="96">
        <v>8</v>
      </c>
      <c r="D15" s="77">
        <v>8</v>
      </c>
      <c r="E15" s="77">
        <v>8</v>
      </c>
      <c r="F15" s="77">
        <v>8</v>
      </c>
      <c r="G15" s="77">
        <v>0</v>
      </c>
      <c r="H15" s="97">
        <v>0</v>
      </c>
      <c r="I15" s="78">
        <v>0.26936026936026936</v>
      </c>
      <c r="J15" s="79"/>
      <c r="K15"/>
      <c r="L15"/>
      <c r="M15"/>
      <c r="N15"/>
      <c r="O15"/>
      <c r="P15"/>
      <c r="Q15"/>
      <c r="R15"/>
    </row>
    <row r="16" spans="1:18" s="80" customFormat="1" ht="34.5" customHeight="1">
      <c r="A16" s="81" t="s">
        <v>36</v>
      </c>
      <c r="B16" s="77">
        <v>2</v>
      </c>
      <c r="C16" s="77">
        <v>4</v>
      </c>
      <c r="D16" s="77">
        <v>4</v>
      </c>
      <c r="E16" s="77">
        <v>4</v>
      </c>
      <c r="F16" s="77">
        <v>2</v>
      </c>
      <c r="G16" s="77">
        <v>-2</v>
      </c>
      <c r="H16" s="97">
        <v>-50</v>
      </c>
      <c r="I16" s="78">
        <v>0.06734006734006734</v>
      </c>
      <c r="J16" s="79"/>
      <c r="K16"/>
      <c r="L16"/>
      <c r="M16"/>
      <c r="N16"/>
      <c r="O16"/>
      <c r="P16"/>
      <c r="Q16"/>
      <c r="R16"/>
    </row>
    <row r="17" spans="1:18" s="80" customFormat="1" ht="34.5" customHeight="1">
      <c r="A17" s="81" t="s">
        <v>91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97">
        <v>0</v>
      </c>
      <c r="I17" s="78">
        <v>0</v>
      </c>
      <c r="J17" s="79"/>
      <c r="K17"/>
      <c r="L17"/>
      <c r="M17"/>
      <c r="N17"/>
      <c r="O17"/>
      <c r="P17"/>
      <c r="Q17"/>
      <c r="R17"/>
    </row>
    <row r="18" spans="1:18" s="80" customFormat="1" ht="34.5" customHeight="1">
      <c r="A18" s="889" t="s">
        <v>384</v>
      </c>
      <c r="B18" s="86">
        <v>2</v>
      </c>
      <c r="C18" s="86">
        <v>2</v>
      </c>
      <c r="D18" s="86">
        <v>2</v>
      </c>
      <c r="E18" s="86">
        <v>1</v>
      </c>
      <c r="F18" s="86">
        <v>0</v>
      </c>
      <c r="G18" s="86">
        <v>-1</v>
      </c>
      <c r="H18" s="50" t="s">
        <v>140</v>
      </c>
      <c r="I18" s="78">
        <v>0</v>
      </c>
      <c r="J18" s="79"/>
      <c r="K18"/>
      <c r="L18"/>
      <c r="M18"/>
      <c r="N18"/>
      <c r="O18"/>
      <c r="P18"/>
      <c r="Q18"/>
      <c r="R18"/>
    </row>
    <row r="19" spans="1:18" s="80" customFormat="1" ht="34.5" customHeight="1" thickBot="1">
      <c r="A19" s="100" t="s">
        <v>34</v>
      </c>
      <c r="B19" s="89">
        <v>3389</v>
      </c>
      <c r="C19" s="89">
        <v>3456</v>
      </c>
      <c r="D19" s="89">
        <v>3004</v>
      </c>
      <c r="E19" s="89">
        <v>3018</v>
      </c>
      <c r="F19" s="89">
        <v>2970</v>
      </c>
      <c r="G19" s="89">
        <v>-48</v>
      </c>
      <c r="H19" s="101">
        <v>-1.5904572564612325</v>
      </c>
      <c r="I19" s="183">
        <v>100</v>
      </c>
      <c r="J19" s="79"/>
      <c r="K19"/>
      <c r="L19"/>
      <c r="M19"/>
      <c r="N19"/>
      <c r="O19"/>
      <c r="P19"/>
      <c r="Q19"/>
      <c r="R19"/>
    </row>
    <row r="20" spans="1:18" s="80" customFormat="1" ht="20.25" customHeight="1">
      <c r="A20" s="91"/>
      <c r="K20"/>
      <c r="L20"/>
      <c r="M20"/>
      <c r="N20"/>
      <c r="O20"/>
      <c r="P20"/>
      <c r="Q20"/>
      <c r="R20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6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13.54296875" defaultRowHeight="18"/>
  <cols>
    <col min="1" max="1" width="13.36328125" style="119" customWidth="1"/>
    <col min="2" max="11" width="12.453125" style="119" customWidth="1"/>
    <col min="12" max="16384" width="13.453125" style="119" customWidth="1"/>
  </cols>
  <sheetData>
    <row r="1" spans="1:2" ht="34.5" customHeight="1">
      <c r="A1" s="52"/>
      <c r="B1" s="52" t="s">
        <v>15</v>
      </c>
    </row>
    <row r="2" spans="1:2" ht="34.5" customHeight="1">
      <c r="A2" s="33"/>
      <c r="B2" s="33" t="s">
        <v>0</v>
      </c>
    </row>
    <row r="3" spans="1:11" s="70" customFormat="1" ht="34.5" customHeight="1">
      <c r="A3" s="68"/>
      <c r="B3" s="68" t="s">
        <v>150</v>
      </c>
      <c r="C3" s="69"/>
      <c r="D3" s="69"/>
      <c r="E3" s="69"/>
      <c r="F3" s="69"/>
      <c r="G3" s="69"/>
      <c r="H3" s="69"/>
      <c r="I3" s="69"/>
      <c r="K3"/>
    </row>
    <row r="4" spans="1:11" s="106" customFormat="1" ht="34.5" customHeight="1" thickBot="1">
      <c r="A4" s="102"/>
      <c r="B4" s="103"/>
      <c r="C4" s="103"/>
      <c r="D4" s="103"/>
      <c r="E4" s="103"/>
      <c r="F4" s="103"/>
      <c r="G4" s="104"/>
      <c r="H4" s="104"/>
      <c r="I4" s="105"/>
      <c r="J4" s="105"/>
      <c r="K4" s="777" t="s">
        <v>133</v>
      </c>
    </row>
    <row r="5" spans="1:11" s="107" customFormat="1" ht="34.5" customHeight="1">
      <c r="A5" s="824" t="s">
        <v>325</v>
      </c>
      <c r="B5" s="931" t="s">
        <v>214</v>
      </c>
      <c r="C5" s="931" t="s">
        <v>215</v>
      </c>
      <c r="D5" s="931" t="s">
        <v>216</v>
      </c>
      <c r="E5" s="931" t="s">
        <v>219</v>
      </c>
      <c r="F5" s="931" t="s">
        <v>220</v>
      </c>
      <c r="G5" s="928" t="s">
        <v>339</v>
      </c>
      <c r="H5" s="929"/>
      <c r="I5" s="929"/>
      <c r="J5" s="929"/>
      <c r="K5" s="930"/>
    </row>
    <row r="6" spans="1:11" s="107" customFormat="1" ht="34.5" customHeight="1">
      <c r="A6" s="825" t="s">
        <v>226</v>
      </c>
      <c r="B6" s="932"/>
      <c r="C6" s="932"/>
      <c r="D6" s="932"/>
      <c r="E6" s="932"/>
      <c r="F6" s="932"/>
      <c r="G6" s="108" t="s">
        <v>214</v>
      </c>
      <c r="H6" s="109" t="s">
        <v>215</v>
      </c>
      <c r="I6" s="109" t="s">
        <v>216</v>
      </c>
      <c r="J6" s="110" t="s">
        <v>219</v>
      </c>
      <c r="K6" s="111" t="s">
        <v>220</v>
      </c>
    </row>
    <row r="7" spans="1:11" s="107" customFormat="1" ht="34.5" customHeight="1">
      <c r="A7" s="112" t="s">
        <v>27</v>
      </c>
      <c r="B7" s="77">
        <v>39299053</v>
      </c>
      <c r="C7" s="77">
        <v>38003205</v>
      </c>
      <c r="D7" s="77">
        <v>39069061</v>
      </c>
      <c r="E7" s="77">
        <v>35543284</v>
      </c>
      <c r="F7" s="77">
        <v>39485473</v>
      </c>
      <c r="G7" s="97">
        <v>-3.3449313192620655</v>
      </c>
      <c r="H7" s="97">
        <v>-3.2974026117117887</v>
      </c>
      <c r="I7" s="97">
        <v>2.8046476606380963</v>
      </c>
      <c r="J7" s="113">
        <v>-9.024473355016134</v>
      </c>
      <c r="K7" s="78">
        <v>11.091234563469149</v>
      </c>
    </row>
    <row r="8" spans="1:11" s="107" customFormat="1" ht="34.5" customHeight="1">
      <c r="A8" s="112" t="s">
        <v>28</v>
      </c>
      <c r="B8" s="77">
        <v>14006</v>
      </c>
      <c r="C8" s="77">
        <v>13287</v>
      </c>
      <c r="D8" s="77">
        <v>64816</v>
      </c>
      <c r="E8" s="77">
        <v>83977</v>
      </c>
      <c r="F8" s="77">
        <v>92102</v>
      </c>
      <c r="G8" s="97">
        <v>15.323178262659532</v>
      </c>
      <c r="H8" s="97">
        <v>-5.1335142081964875</v>
      </c>
      <c r="I8" s="97">
        <v>387.81515767291336</v>
      </c>
      <c r="J8" s="113">
        <v>29.56214514934584</v>
      </c>
      <c r="K8" s="78">
        <v>9.675268228205342</v>
      </c>
    </row>
    <row r="9" spans="1:11" s="107" customFormat="1" ht="34.5" customHeight="1">
      <c r="A9" s="112" t="s">
        <v>29</v>
      </c>
      <c r="B9" s="77">
        <v>925816</v>
      </c>
      <c r="C9" s="77">
        <v>988700</v>
      </c>
      <c r="D9" s="77">
        <v>1054838</v>
      </c>
      <c r="E9" s="77">
        <v>988652</v>
      </c>
      <c r="F9" s="77">
        <v>1054523</v>
      </c>
      <c r="G9" s="97">
        <v>-11.801848147089643</v>
      </c>
      <c r="H9" s="97">
        <v>6.792278379289189</v>
      </c>
      <c r="I9" s="97">
        <v>6.689390108222919</v>
      </c>
      <c r="J9" s="113">
        <v>-6.2745179828561355</v>
      </c>
      <c r="K9" s="78">
        <v>6.662708415094492</v>
      </c>
    </row>
    <row r="10" spans="1:11" s="107" customFormat="1" ht="34.5" customHeight="1">
      <c r="A10" s="112" t="s">
        <v>30</v>
      </c>
      <c r="B10" s="77">
        <v>1793874</v>
      </c>
      <c r="C10" s="77">
        <v>1665055</v>
      </c>
      <c r="D10" s="77">
        <v>1581811</v>
      </c>
      <c r="E10" s="77">
        <v>1545741</v>
      </c>
      <c r="F10" s="77">
        <v>1531906</v>
      </c>
      <c r="G10" s="97">
        <v>-20.11252722666345</v>
      </c>
      <c r="H10" s="97">
        <v>-7.181050620054698</v>
      </c>
      <c r="I10" s="97">
        <v>-4.999474491833603</v>
      </c>
      <c r="J10" s="113">
        <v>-2.280297709397646</v>
      </c>
      <c r="K10" s="78">
        <v>-0.8950399840594252</v>
      </c>
    </row>
    <row r="11" spans="1:11" s="107" customFormat="1" ht="34.5" customHeight="1">
      <c r="A11" s="112" t="s">
        <v>31</v>
      </c>
      <c r="B11" s="77">
        <v>1456540</v>
      </c>
      <c r="C11" s="77">
        <v>1481431</v>
      </c>
      <c r="D11" s="77">
        <v>1458825</v>
      </c>
      <c r="E11" s="77">
        <v>3371865</v>
      </c>
      <c r="F11" s="77">
        <v>1429827</v>
      </c>
      <c r="G11" s="97">
        <v>-3.4670706821671824</v>
      </c>
      <c r="H11" s="97">
        <v>1.7089129031815125</v>
      </c>
      <c r="I11" s="97">
        <v>-1.5259569969846722</v>
      </c>
      <c r="J11" s="113">
        <v>131.13567425839287</v>
      </c>
      <c r="K11" s="78">
        <v>-57.59536636253231</v>
      </c>
    </row>
    <row r="12" spans="1:11" s="107" customFormat="1" ht="34.5" customHeight="1">
      <c r="A12" s="112" t="s">
        <v>32</v>
      </c>
      <c r="B12" s="77">
        <v>42727821</v>
      </c>
      <c r="C12" s="77">
        <v>37040196</v>
      </c>
      <c r="D12" s="77">
        <v>32285859</v>
      </c>
      <c r="E12" s="77">
        <v>32633591</v>
      </c>
      <c r="F12" s="77">
        <v>39258245</v>
      </c>
      <c r="G12" s="97">
        <v>1.9165194589977137</v>
      </c>
      <c r="H12" s="97">
        <v>-13.311291956591937</v>
      </c>
      <c r="I12" s="97">
        <v>-12.835615124714783</v>
      </c>
      <c r="J12" s="113">
        <v>1.0770411900764356</v>
      </c>
      <c r="K12" s="78">
        <v>20.30010733418826</v>
      </c>
    </row>
    <row r="13" spans="1:11" s="107" customFormat="1" ht="34.5" customHeight="1">
      <c r="A13" s="112" t="s">
        <v>33</v>
      </c>
      <c r="B13" s="77">
        <v>715894</v>
      </c>
      <c r="C13" s="77">
        <v>732668</v>
      </c>
      <c r="D13" s="77">
        <v>730189</v>
      </c>
      <c r="E13" s="77">
        <v>747335</v>
      </c>
      <c r="F13" s="77">
        <v>813324</v>
      </c>
      <c r="G13" s="97">
        <v>2.359477946559297</v>
      </c>
      <c r="H13" s="97">
        <v>2.3430843113645317</v>
      </c>
      <c r="I13" s="97">
        <v>-0.3383524324796497</v>
      </c>
      <c r="J13" s="113">
        <v>2.3481591752272357</v>
      </c>
      <c r="K13" s="78">
        <v>8.829908943111189</v>
      </c>
    </row>
    <row r="14" spans="1:11" s="107" customFormat="1" ht="34.5" customHeight="1">
      <c r="A14" s="112" t="s">
        <v>43</v>
      </c>
      <c r="B14" s="77">
        <v>29206465</v>
      </c>
      <c r="C14" s="77">
        <v>38442778</v>
      </c>
      <c r="D14" s="77">
        <v>38220273</v>
      </c>
      <c r="E14" s="77">
        <v>37912633</v>
      </c>
      <c r="F14" s="77">
        <v>39808638</v>
      </c>
      <c r="G14" s="99">
        <v>35.980794636465745</v>
      </c>
      <c r="H14" s="99">
        <v>31.62420717467862</v>
      </c>
      <c r="I14" s="97">
        <v>-0.5787953201509006</v>
      </c>
      <c r="J14" s="113">
        <v>-0.8049131412535959</v>
      </c>
      <c r="K14" s="78">
        <v>5.000984764102245</v>
      </c>
    </row>
    <row r="15" spans="1:11" s="107" customFormat="1" ht="34.5" customHeight="1" thickBot="1">
      <c r="A15" s="477" t="s">
        <v>34</v>
      </c>
      <c r="B15" s="478">
        <v>116139469</v>
      </c>
      <c r="C15" s="478">
        <v>118367320</v>
      </c>
      <c r="D15" s="478">
        <v>114465672</v>
      </c>
      <c r="E15" s="478">
        <v>112827078</v>
      </c>
      <c r="F15" s="478">
        <v>123474038</v>
      </c>
      <c r="G15" s="180">
        <v>5.988553110920622</v>
      </c>
      <c r="H15" s="180">
        <v>1.9182548527064474</v>
      </c>
      <c r="I15" s="180">
        <v>-3.296220612243312</v>
      </c>
      <c r="J15" s="181">
        <v>-1.4315156425238127</v>
      </c>
      <c r="K15" s="183">
        <v>9.436529057324341</v>
      </c>
    </row>
    <row r="16" spans="1:10" s="106" customFormat="1" ht="29.25" customHeight="1">
      <c r="A16" s="116"/>
      <c r="B16" s="117"/>
      <c r="C16" s="117"/>
      <c r="D16" s="117"/>
      <c r="E16" s="117"/>
      <c r="F16" s="117"/>
      <c r="G16" s="118"/>
      <c r="H16" s="118"/>
      <c r="I16" s="118"/>
      <c r="J16" s="118"/>
    </row>
  </sheetData>
  <sheetProtection/>
  <mergeCells count="6">
    <mergeCell ref="G5:K5"/>
    <mergeCell ref="D5:D6"/>
    <mergeCell ref="B5:B6"/>
    <mergeCell ref="C5:C6"/>
    <mergeCell ref="E5:E6"/>
    <mergeCell ref="F5:F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6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13.54296875" defaultRowHeight="18"/>
  <cols>
    <col min="1" max="1" width="13.453125" style="119" customWidth="1"/>
    <col min="2" max="11" width="12.453125" style="119" customWidth="1"/>
    <col min="12" max="16384" width="13.453125" style="119" customWidth="1"/>
  </cols>
  <sheetData>
    <row r="1" spans="1:2" ht="34.5" customHeight="1">
      <c r="A1" s="52"/>
      <c r="B1" s="52" t="s">
        <v>15</v>
      </c>
    </row>
    <row r="2" spans="1:2" ht="34.5" customHeight="1">
      <c r="A2" s="33"/>
      <c r="B2" s="33" t="s">
        <v>0</v>
      </c>
    </row>
    <row r="3" spans="1:11" s="70" customFormat="1" ht="34.5" customHeight="1">
      <c r="A3" s="68"/>
      <c r="B3" s="68" t="s">
        <v>151</v>
      </c>
      <c r="C3" s="69"/>
      <c r="D3" s="69"/>
      <c r="E3" s="69"/>
      <c r="F3" s="69"/>
      <c r="G3" s="69"/>
      <c r="H3" s="69"/>
      <c r="I3" s="69"/>
      <c r="K3"/>
    </row>
    <row r="4" spans="1:11" s="106" customFormat="1" ht="33.75" customHeight="1" thickBot="1">
      <c r="A4" s="68"/>
      <c r="B4" s="120"/>
      <c r="C4" s="120"/>
      <c r="D4" s="120"/>
      <c r="E4" s="120"/>
      <c r="F4" s="120"/>
      <c r="G4" s="121"/>
      <c r="H4" s="122"/>
      <c r="I4" s="122"/>
      <c r="J4" s="122"/>
      <c r="K4" s="779" t="s">
        <v>134</v>
      </c>
    </row>
    <row r="5" spans="1:11" s="107" customFormat="1" ht="33.75" customHeight="1">
      <c r="A5" s="824" t="s">
        <v>325</v>
      </c>
      <c r="B5" s="931" t="s">
        <v>214</v>
      </c>
      <c r="C5" s="931" t="s">
        <v>215</v>
      </c>
      <c r="D5" s="931" t="s">
        <v>216</v>
      </c>
      <c r="E5" s="931" t="s">
        <v>219</v>
      </c>
      <c r="F5" s="931" t="s">
        <v>220</v>
      </c>
      <c r="G5" s="928" t="s">
        <v>339</v>
      </c>
      <c r="H5" s="929"/>
      <c r="I5" s="929"/>
      <c r="J5" s="929"/>
      <c r="K5" s="930"/>
    </row>
    <row r="6" spans="1:11" s="107" customFormat="1" ht="33.75" customHeight="1">
      <c r="A6" s="825" t="s">
        <v>227</v>
      </c>
      <c r="B6" s="932"/>
      <c r="C6" s="932"/>
      <c r="D6" s="932"/>
      <c r="E6" s="932"/>
      <c r="F6" s="932"/>
      <c r="G6" s="108" t="s">
        <v>214</v>
      </c>
      <c r="H6" s="109" t="s">
        <v>215</v>
      </c>
      <c r="I6" s="109" t="s">
        <v>216</v>
      </c>
      <c r="J6" s="110" t="s">
        <v>219</v>
      </c>
      <c r="K6" s="111" t="s">
        <v>220</v>
      </c>
    </row>
    <row r="7" spans="1:11" s="107" customFormat="1" ht="33.75" customHeight="1">
      <c r="A7" s="112" t="s">
        <v>27</v>
      </c>
      <c r="B7" s="77">
        <v>10177497</v>
      </c>
      <c r="C7" s="77">
        <v>9126897</v>
      </c>
      <c r="D7" s="77">
        <v>9146724</v>
      </c>
      <c r="E7" s="77">
        <v>8319332</v>
      </c>
      <c r="F7" s="77">
        <v>9412428</v>
      </c>
      <c r="G7" s="97">
        <v>9.14881274691206</v>
      </c>
      <c r="H7" s="97">
        <v>-10.322773860802908</v>
      </c>
      <c r="I7" s="97">
        <v>0.21723703028532043</v>
      </c>
      <c r="J7" s="97">
        <v>-9.045774202873073</v>
      </c>
      <c r="K7" s="78">
        <v>13.139228005325426</v>
      </c>
    </row>
    <row r="8" spans="1:11" s="107" customFormat="1" ht="33.75" customHeight="1">
      <c r="A8" s="112" t="s">
        <v>28</v>
      </c>
      <c r="B8" s="77">
        <v>3826</v>
      </c>
      <c r="C8" s="77">
        <v>3629</v>
      </c>
      <c r="D8" s="77">
        <v>49618</v>
      </c>
      <c r="E8" s="77">
        <v>64770</v>
      </c>
      <c r="F8" s="77">
        <v>75236</v>
      </c>
      <c r="G8" s="97">
        <v>126.25665286812537</v>
      </c>
      <c r="H8" s="97">
        <v>-5.148980658651333</v>
      </c>
      <c r="I8" s="97">
        <v>1267.2637090107469</v>
      </c>
      <c r="J8" s="97">
        <v>30.537305010278526</v>
      </c>
      <c r="K8" s="78">
        <v>16.15871545468581</v>
      </c>
    </row>
    <row r="9" spans="1:11" s="107" customFormat="1" ht="33.75" customHeight="1">
      <c r="A9" s="112" t="s">
        <v>29</v>
      </c>
      <c r="B9" s="77">
        <v>37111</v>
      </c>
      <c r="C9" s="77">
        <v>89726</v>
      </c>
      <c r="D9" s="77">
        <v>168048</v>
      </c>
      <c r="E9" s="77">
        <v>117834</v>
      </c>
      <c r="F9" s="77">
        <v>122646</v>
      </c>
      <c r="G9" s="97">
        <v>-73.01861963167882</v>
      </c>
      <c r="H9" s="97">
        <v>141.7773705909299</v>
      </c>
      <c r="I9" s="97">
        <v>87.29019459242583</v>
      </c>
      <c r="J9" s="97">
        <v>-29.880748357612113</v>
      </c>
      <c r="K9" s="78">
        <v>4.083710983247619</v>
      </c>
    </row>
    <row r="10" spans="1:11" s="107" customFormat="1" ht="33.75" customHeight="1">
      <c r="A10" s="112" t="s">
        <v>30</v>
      </c>
      <c r="B10" s="77">
        <v>102674</v>
      </c>
      <c r="C10" s="77">
        <v>54848</v>
      </c>
      <c r="D10" s="77">
        <v>57641</v>
      </c>
      <c r="E10" s="77">
        <v>62259</v>
      </c>
      <c r="F10" s="77">
        <v>94013</v>
      </c>
      <c r="G10" s="97">
        <v>-44.991159924993305</v>
      </c>
      <c r="H10" s="97">
        <v>-46.58043905954769</v>
      </c>
      <c r="I10" s="97">
        <v>5.0922549591598605</v>
      </c>
      <c r="J10" s="97">
        <v>8.01165836817543</v>
      </c>
      <c r="K10" s="78">
        <v>51.00306782955075</v>
      </c>
    </row>
    <row r="11" spans="1:11" s="107" customFormat="1" ht="33.75" customHeight="1">
      <c r="A11" s="112" t="s">
        <v>31</v>
      </c>
      <c r="B11" s="77">
        <v>136881</v>
      </c>
      <c r="C11" s="77">
        <v>142708</v>
      </c>
      <c r="D11" s="77">
        <v>162501</v>
      </c>
      <c r="E11" s="77">
        <v>161630</v>
      </c>
      <c r="F11" s="77">
        <v>0</v>
      </c>
      <c r="G11" s="97">
        <v>1.1490770435836426</v>
      </c>
      <c r="H11" s="97">
        <v>4.2569823423265465</v>
      </c>
      <c r="I11" s="97">
        <v>13.869579841354373</v>
      </c>
      <c r="J11" s="97">
        <v>-0.5359967015587597</v>
      </c>
      <c r="K11" s="130" t="s">
        <v>140</v>
      </c>
    </row>
    <row r="12" spans="1:11" s="107" customFormat="1" ht="33.75" customHeight="1">
      <c r="A12" s="112" t="s">
        <v>32</v>
      </c>
      <c r="B12" s="77">
        <v>4225071</v>
      </c>
      <c r="C12" s="77">
        <v>1673706</v>
      </c>
      <c r="D12" s="77">
        <v>3079474</v>
      </c>
      <c r="E12" s="77">
        <v>4211248</v>
      </c>
      <c r="F12" s="77">
        <v>5589163</v>
      </c>
      <c r="G12" s="97">
        <v>75.07122896694379</v>
      </c>
      <c r="H12" s="97">
        <v>-60.38632250203606</v>
      </c>
      <c r="I12" s="97">
        <v>83.9913342008692</v>
      </c>
      <c r="J12" s="97">
        <v>36.75218560052788</v>
      </c>
      <c r="K12" s="78">
        <v>32.71987306375687</v>
      </c>
    </row>
    <row r="13" spans="1:11" s="107" customFormat="1" ht="33.75" customHeight="1">
      <c r="A13" s="112" t="s">
        <v>33</v>
      </c>
      <c r="B13" s="77">
        <v>851</v>
      </c>
      <c r="C13" s="77">
        <v>693</v>
      </c>
      <c r="D13" s="77">
        <v>10574</v>
      </c>
      <c r="E13" s="77">
        <v>6677</v>
      </c>
      <c r="F13" s="77">
        <v>3246</v>
      </c>
      <c r="G13" s="97">
        <v>-67.29438893159109</v>
      </c>
      <c r="H13" s="97">
        <v>-18.566392479435958</v>
      </c>
      <c r="I13" s="97">
        <v>1425.8297258297257</v>
      </c>
      <c r="J13" s="97">
        <v>-36.85454889351239</v>
      </c>
      <c r="K13" s="78">
        <v>-51.38535270330987</v>
      </c>
    </row>
    <row r="14" spans="1:11" s="107" customFormat="1" ht="33.75" customHeight="1">
      <c r="A14" s="123" t="s">
        <v>43</v>
      </c>
      <c r="B14" s="86">
        <v>11813360</v>
      </c>
      <c r="C14" s="86">
        <v>13119018</v>
      </c>
      <c r="D14" s="86">
        <v>14499075</v>
      </c>
      <c r="E14" s="86">
        <v>15129983</v>
      </c>
      <c r="F14" s="86">
        <v>15448303</v>
      </c>
      <c r="G14" s="50">
        <v>46.44321069899121</v>
      </c>
      <c r="H14" s="50">
        <v>11.052384757596483</v>
      </c>
      <c r="I14" s="124">
        <v>10.519514494148877</v>
      </c>
      <c r="J14" s="124">
        <v>4.351367242393049</v>
      </c>
      <c r="K14" s="87">
        <v>2.1039019012777476</v>
      </c>
    </row>
    <row r="15" spans="1:11" s="107" customFormat="1" ht="33.75" customHeight="1" thickBot="1">
      <c r="A15" s="114" t="s">
        <v>34</v>
      </c>
      <c r="B15" s="89">
        <v>26497271</v>
      </c>
      <c r="C15" s="89">
        <v>24211225</v>
      </c>
      <c r="D15" s="89">
        <v>27173655</v>
      </c>
      <c r="E15" s="89">
        <v>28073733</v>
      </c>
      <c r="F15" s="89">
        <v>30745035</v>
      </c>
      <c r="G15" s="101">
        <v>30.731719615423646</v>
      </c>
      <c r="H15" s="101">
        <v>-8.627477146608795</v>
      </c>
      <c r="I15" s="101">
        <v>12.235770804657758</v>
      </c>
      <c r="J15" s="101">
        <v>3.3123184937764174</v>
      </c>
      <c r="K15" s="90">
        <v>9.515307422778438</v>
      </c>
    </row>
    <row r="16" spans="1:10" s="106" customFormat="1" ht="38.25" customHeight="1">
      <c r="A16" s="116"/>
      <c r="B16" s="117"/>
      <c r="C16" s="117"/>
      <c r="D16" s="117"/>
      <c r="E16" s="117"/>
      <c r="F16" s="117"/>
      <c r="G16" s="118"/>
      <c r="H16" s="118"/>
      <c r="I16" s="118"/>
      <c r="J16" s="118"/>
    </row>
  </sheetData>
  <sheetProtection/>
  <mergeCells count="6">
    <mergeCell ref="D5:D6"/>
    <mergeCell ref="G5:K5"/>
    <mergeCell ref="C5:C6"/>
    <mergeCell ref="B5:B6"/>
    <mergeCell ref="E5:E6"/>
    <mergeCell ref="F5:F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7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13.54296875" defaultRowHeight="18"/>
  <cols>
    <col min="1" max="1" width="13.36328125" style="119" customWidth="1"/>
    <col min="2" max="11" width="12.6328125" style="119" customWidth="1"/>
    <col min="12" max="16384" width="13.453125" style="119" customWidth="1"/>
  </cols>
  <sheetData>
    <row r="1" spans="1:2" ht="34.5" customHeight="1">
      <c r="A1" s="52"/>
      <c r="B1" s="52" t="s">
        <v>15</v>
      </c>
    </row>
    <row r="2" spans="1:2" ht="34.5" customHeight="1">
      <c r="A2" s="33"/>
      <c r="B2" s="33" t="s">
        <v>0</v>
      </c>
    </row>
    <row r="3" spans="1:11" s="70" customFormat="1" ht="34.5" customHeight="1">
      <c r="A3" s="68"/>
      <c r="B3" s="68" t="s">
        <v>152</v>
      </c>
      <c r="C3" s="69"/>
      <c r="D3" s="69"/>
      <c r="E3" s="69"/>
      <c r="F3" s="69"/>
      <c r="G3" s="69"/>
      <c r="H3" s="69"/>
      <c r="I3" s="69"/>
      <c r="K3"/>
    </row>
    <row r="4" spans="1:11" s="106" customFormat="1" ht="33.75" customHeight="1">
      <c r="A4" s="68"/>
      <c r="B4" s="68" t="s">
        <v>153</v>
      </c>
      <c r="C4" s="126"/>
      <c r="D4" s="126"/>
      <c r="E4" s="126"/>
      <c r="F4" s="126"/>
      <c r="G4" s="127"/>
      <c r="H4" s="127"/>
      <c r="I4" s="127"/>
      <c r="J4" s="127"/>
      <c r="K4" s="127"/>
    </row>
    <row r="5" spans="1:11" s="106" customFormat="1" ht="33.75" customHeight="1" thickBot="1">
      <c r="A5" s="781"/>
      <c r="B5" s="103"/>
      <c r="C5" s="103"/>
      <c r="D5" s="103"/>
      <c r="E5" s="103"/>
      <c r="F5" s="103"/>
      <c r="G5" s="128"/>
      <c r="H5" s="129"/>
      <c r="I5" s="129"/>
      <c r="J5" s="129"/>
      <c r="K5" s="780" t="s">
        <v>134</v>
      </c>
    </row>
    <row r="6" spans="1:11" s="107" customFormat="1" ht="33.75" customHeight="1">
      <c r="A6" s="824" t="s">
        <v>341</v>
      </c>
      <c r="B6" s="931" t="s">
        <v>214</v>
      </c>
      <c r="C6" s="931" t="s">
        <v>215</v>
      </c>
      <c r="D6" s="931" t="s">
        <v>216</v>
      </c>
      <c r="E6" s="931" t="s">
        <v>219</v>
      </c>
      <c r="F6" s="931" t="s">
        <v>220</v>
      </c>
      <c r="G6" s="928" t="s">
        <v>339</v>
      </c>
      <c r="H6" s="929"/>
      <c r="I6" s="929"/>
      <c r="J6" s="929"/>
      <c r="K6" s="930"/>
    </row>
    <row r="7" spans="1:11" s="107" customFormat="1" ht="33.75" customHeight="1">
      <c r="A7" s="825" t="s">
        <v>217</v>
      </c>
      <c r="B7" s="932"/>
      <c r="C7" s="932"/>
      <c r="D7" s="932"/>
      <c r="E7" s="932"/>
      <c r="F7" s="932"/>
      <c r="G7" s="108" t="s">
        <v>214</v>
      </c>
      <c r="H7" s="109" t="s">
        <v>215</v>
      </c>
      <c r="I7" s="109" t="s">
        <v>216</v>
      </c>
      <c r="J7" s="110" t="s">
        <v>219</v>
      </c>
      <c r="K7" s="111" t="s">
        <v>220</v>
      </c>
    </row>
    <row r="8" spans="1:11" s="107" customFormat="1" ht="33.75" customHeight="1">
      <c r="A8" s="112" t="s">
        <v>27</v>
      </c>
      <c r="B8" s="77">
        <v>6344800</v>
      </c>
      <c r="C8" s="77">
        <v>4670000</v>
      </c>
      <c r="D8" s="77">
        <v>5445600</v>
      </c>
      <c r="E8" s="77">
        <v>3633000</v>
      </c>
      <c r="F8" s="77">
        <v>4238000</v>
      </c>
      <c r="G8" s="97">
        <v>-4.70840905336197</v>
      </c>
      <c r="H8" s="97">
        <v>-26.396419114865715</v>
      </c>
      <c r="I8" s="97">
        <v>16.60813704496788</v>
      </c>
      <c r="J8" s="97">
        <v>-33.28558836491847</v>
      </c>
      <c r="K8" s="78">
        <v>16.65290393614093</v>
      </c>
    </row>
    <row r="9" spans="1:11" s="107" customFormat="1" ht="33.75" customHeight="1">
      <c r="A9" s="112" t="s">
        <v>28</v>
      </c>
      <c r="B9" s="77">
        <v>0</v>
      </c>
      <c r="C9" s="77">
        <v>0</v>
      </c>
      <c r="D9" s="77">
        <v>44000</v>
      </c>
      <c r="E9" s="77">
        <v>49600</v>
      </c>
      <c r="F9" s="77">
        <v>60900</v>
      </c>
      <c r="G9" s="99">
        <v>0</v>
      </c>
      <c r="H9" s="99">
        <v>0</v>
      </c>
      <c r="I9" s="99">
        <v>0</v>
      </c>
      <c r="J9" s="97">
        <v>12.727272727272727</v>
      </c>
      <c r="K9" s="130">
        <v>22.782258064516128</v>
      </c>
    </row>
    <row r="10" spans="1:11" s="107" customFormat="1" ht="33.75" customHeight="1">
      <c r="A10" s="112" t="s">
        <v>29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99">
        <v>0</v>
      </c>
      <c r="H10" s="99">
        <v>0</v>
      </c>
      <c r="I10" s="99">
        <v>0</v>
      </c>
      <c r="J10" s="99">
        <v>0</v>
      </c>
      <c r="K10" s="130">
        <v>0</v>
      </c>
    </row>
    <row r="11" spans="1:11" s="107" customFormat="1" ht="33.75" customHeight="1">
      <c r="A11" s="112" t="s">
        <v>30</v>
      </c>
      <c r="B11" s="77">
        <v>53000</v>
      </c>
      <c r="C11" s="77">
        <v>35000</v>
      </c>
      <c r="D11" s="77">
        <v>35000</v>
      </c>
      <c r="E11" s="77">
        <v>35000</v>
      </c>
      <c r="F11" s="77">
        <v>54000</v>
      </c>
      <c r="G11" s="99">
        <v>43.24324324324324</v>
      </c>
      <c r="H11" s="99">
        <v>-33.9622641509434</v>
      </c>
      <c r="I11" s="99">
        <v>0</v>
      </c>
      <c r="J11" s="97">
        <v>0</v>
      </c>
      <c r="K11" s="78">
        <v>54.285714285714285</v>
      </c>
    </row>
    <row r="12" spans="1:11" s="107" customFormat="1" ht="33.75" customHeight="1">
      <c r="A12" s="112" t="s">
        <v>31</v>
      </c>
      <c r="B12" s="77">
        <v>75000</v>
      </c>
      <c r="C12" s="77">
        <v>70000</v>
      </c>
      <c r="D12" s="77">
        <v>70000</v>
      </c>
      <c r="E12" s="77">
        <v>0</v>
      </c>
      <c r="F12" s="77">
        <v>0</v>
      </c>
      <c r="G12" s="99">
        <v>-16.666666666666664</v>
      </c>
      <c r="H12" s="97">
        <v>-6.666666666666667</v>
      </c>
      <c r="I12" s="99">
        <v>0</v>
      </c>
      <c r="J12" s="99" t="s">
        <v>140</v>
      </c>
      <c r="K12" s="78">
        <v>0</v>
      </c>
    </row>
    <row r="13" spans="1:11" s="107" customFormat="1" ht="33.75" customHeight="1">
      <c r="A13" s="112" t="s">
        <v>32</v>
      </c>
      <c r="B13" s="77">
        <v>2976400</v>
      </c>
      <c r="C13" s="77">
        <v>2035900</v>
      </c>
      <c r="D13" s="77">
        <v>3878600</v>
      </c>
      <c r="E13" s="77">
        <v>3488000</v>
      </c>
      <c r="F13" s="77">
        <v>4615700</v>
      </c>
      <c r="G13" s="97">
        <v>40.13842459626159</v>
      </c>
      <c r="H13" s="97">
        <v>-31.5985754602876</v>
      </c>
      <c r="I13" s="97">
        <v>90.51033940763298</v>
      </c>
      <c r="J13" s="97">
        <v>-10.070644046821018</v>
      </c>
      <c r="K13" s="78">
        <v>32.33084862385321</v>
      </c>
    </row>
    <row r="14" spans="1:11" s="107" customFormat="1" ht="33.75" customHeight="1">
      <c r="A14" s="112" t="s">
        <v>33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99">
        <v>0</v>
      </c>
      <c r="H14" s="99">
        <v>0</v>
      </c>
      <c r="I14" s="99">
        <v>0</v>
      </c>
      <c r="J14" s="99">
        <v>0</v>
      </c>
      <c r="K14" s="130">
        <v>0</v>
      </c>
    </row>
    <row r="15" spans="1:11" s="107" customFormat="1" ht="33.75" customHeight="1">
      <c r="A15" s="123" t="s">
        <v>43</v>
      </c>
      <c r="B15" s="86">
        <v>7396900</v>
      </c>
      <c r="C15" s="86">
        <v>9373400</v>
      </c>
      <c r="D15" s="86">
        <v>8239600</v>
      </c>
      <c r="E15" s="86">
        <v>7610100</v>
      </c>
      <c r="F15" s="86">
        <v>8154800</v>
      </c>
      <c r="G15" s="50">
        <v>23.77263143803755</v>
      </c>
      <c r="H15" s="50">
        <v>26.720653246630345</v>
      </c>
      <c r="I15" s="124">
        <v>-12.095931038897305</v>
      </c>
      <c r="J15" s="124">
        <v>-7.6399339773775425</v>
      </c>
      <c r="K15" s="87">
        <v>7.157593198512504</v>
      </c>
    </row>
    <row r="16" spans="1:11" s="107" customFormat="1" ht="33.75" customHeight="1" thickBot="1">
      <c r="A16" s="114" t="s">
        <v>34</v>
      </c>
      <c r="B16" s="89">
        <v>16846100</v>
      </c>
      <c r="C16" s="89">
        <v>16184300</v>
      </c>
      <c r="D16" s="89">
        <v>17712800</v>
      </c>
      <c r="E16" s="89">
        <v>14815700</v>
      </c>
      <c r="F16" s="89">
        <v>17123400</v>
      </c>
      <c r="G16" s="101">
        <v>13.171967162454484</v>
      </c>
      <c r="H16" s="101">
        <v>-3.92850570755249</v>
      </c>
      <c r="I16" s="101">
        <v>9.44433803130194</v>
      </c>
      <c r="J16" s="101">
        <v>-16.35596856510546</v>
      </c>
      <c r="K16" s="90">
        <v>15.576044331351202</v>
      </c>
    </row>
    <row r="17" spans="2:11" s="106" customFormat="1" ht="25.5" customHeight="1">
      <c r="B17" s="126"/>
      <c r="C17" s="126"/>
      <c r="D17" s="126"/>
      <c r="E17" s="126"/>
      <c r="F17" s="126"/>
      <c r="G17" s="127"/>
      <c r="H17" s="127"/>
      <c r="I17" s="127"/>
      <c r="J17" s="127"/>
      <c r="K17" s="127"/>
    </row>
    <row r="18" s="106" customFormat="1" ht="17.25" customHeight="1"/>
  </sheetData>
  <sheetProtection/>
  <mergeCells count="6">
    <mergeCell ref="D6:D7"/>
    <mergeCell ref="G6:K6"/>
    <mergeCell ref="E6:E7"/>
    <mergeCell ref="C6:C7"/>
    <mergeCell ref="B6:B7"/>
    <mergeCell ref="F6:F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7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13.54296875" defaultRowHeight="18"/>
  <cols>
    <col min="1" max="1" width="13.453125" style="119" customWidth="1"/>
    <col min="2" max="11" width="12.453125" style="119" customWidth="1"/>
    <col min="12" max="16384" width="13.453125" style="119" customWidth="1"/>
  </cols>
  <sheetData>
    <row r="1" spans="1:2" ht="34.5" customHeight="1">
      <c r="A1" s="52"/>
      <c r="B1" s="52" t="s">
        <v>15</v>
      </c>
    </row>
    <row r="2" spans="1:2" ht="34.5" customHeight="1">
      <c r="A2" s="33"/>
      <c r="B2" s="33" t="s">
        <v>0</v>
      </c>
    </row>
    <row r="3" spans="1:11" s="70" customFormat="1" ht="34.5" customHeight="1">
      <c r="A3" s="68"/>
      <c r="B3" s="68" t="s">
        <v>152</v>
      </c>
      <c r="C3" s="69"/>
      <c r="D3" s="69"/>
      <c r="E3" s="69"/>
      <c r="F3" s="69"/>
      <c r="G3" s="69"/>
      <c r="H3" s="69"/>
      <c r="I3" s="69"/>
      <c r="K3"/>
    </row>
    <row r="4" spans="1:11" s="106" customFormat="1" ht="33.75" customHeight="1">
      <c r="A4" s="68"/>
      <c r="B4" s="68" t="s">
        <v>154</v>
      </c>
      <c r="C4" s="126"/>
      <c r="D4" s="126"/>
      <c r="E4" s="126"/>
      <c r="F4" s="126"/>
      <c r="G4" s="127"/>
      <c r="H4" s="127"/>
      <c r="I4" s="127"/>
      <c r="J4" s="127"/>
      <c r="K4" s="127"/>
    </row>
    <row r="5" spans="1:11" s="106" customFormat="1" ht="33" customHeight="1" thickBot="1">
      <c r="A5" s="102"/>
      <c r="B5" s="103"/>
      <c r="C5" s="103"/>
      <c r="D5" s="103"/>
      <c r="E5" s="103"/>
      <c r="F5" s="103"/>
      <c r="G5" s="121"/>
      <c r="H5" s="122"/>
      <c r="I5" s="122"/>
      <c r="J5" s="122"/>
      <c r="K5" s="779" t="s">
        <v>133</v>
      </c>
    </row>
    <row r="6" spans="1:11" s="107" customFormat="1" ht="33" customHeight="1">
      <c r="A6" s="824" t="s">
        <v>324</v>
      </c>
      <c r="B6" s="931" t="s">
        <v>214</v>
      </c>
      <c r="C6" s="931" t="s">
        <v>215</v>
      </c>
      <c r="D6" s="931" t="s">
        <v>216</v>
      </c>
      <c r="E6" s="931" t="s">
        <v>219</v>
      </c>
      <c r="F6" s="931" t="s">
        <v>220</v>
      </c>
      <c r="G6" s="928" t="s">
        <v>339</v>
      </c>
      <c r="H6" s="929"/>
      <c r="I6" s="929"/>
      <c r="J6" s="929"/>
      <c r="K6" s="930"/>
    </row>
    <row r="7" spans="1:11" s="107" customFormat="1" ht="33" customHeight="1">
      <c r="A7" s="825" t="s">
        <v>227</v>
      </c>
      <c r="B7" s="932"/>
      <c r="C7" s="932"/>
      <c r="D7" s="932"/>
      <c r="E7" s="932"/>
      <c r="F7" s="932"/>
      <c r="G7" s="108" t="s">
        <v>214</v>
      </c>
      <c r="H7" s="109" t="s">
        <v>215</v>
      </c>
      <c r="I7" s="109" t="s">
        <v>216</v>
      </c>
      <c r="J7" s="110" t="s">
        <v>219</v>
      </c>
      <c r="K7" s="111" t="s">
        <v>220</v>
      </c>
    </row>
    <row r="8" spans="1:11" s="107" customFormat="1" ht="33" customHeight="1">
      <c r="A8" s="112" t="s">
        <v>27</v>
      </c>
      <c r="B8" s="77">
        <v>124409910</v>
      </c>
      <c r="C8" s="77">
        <v>120413370</v>
      </c>
      <c r="D8" s="77">
        <v>114650461</v>
      </c>
      <c r="E8" s="77">
        <v>110124554</v>
      </c>
      <c r="F8" s="77">
        <v>105944129</v>
      </c>
      <c r="G8" s="97">
        <v>-3.22160654769743</v>
      </c>
      <c r="H8" s="97">
        <v>-3.2123968259441713</v>
      </c>
      <c r="I8" s="97">
        <v>-4.7859378074046095</v>
      </c>
      <c r="J8" s="97">
        <v>-3.9475698226804337</v>
      </c>
      <c r="K8" s="78">
        <v>-3.79608801866294</v>
      </c>
    </row>
    <row r="9" spans="1:11" s="107" customFormat="1" ht="33" customHeight="1">
      <c r="A9" s="112" t="s">
        <v>28</v>
      </c>
      <c r="B9" s="77">
        <v>0</v>
      </c>
      <c r="C9" s="77">
        <v>0</v>
      </c>
      <c r="D9" s="77">
        <v>44000</v>
      </c>
      <c r="E9" s="77">
        <v>93600</v>
      </c>
      <c r="F9" s="77">
        <v>154500</v>
      </c>
      <c r="G9" s="99">
        <v>0</v>
      </c>
      <c r="H9" s="97">
        <v>0</v>
      </c>
      <c r="I9" s="99" t="s">
        <v>128</v>
      </c>
      <c r="J9" s="97">
        <v>112.72727272727272</v>
      </c>
      <c r="K9" s="130">
        <v>65.06410256410257</v>
      </c>
    </row>
    <row r="10" spans="1:11" s="107" customFormat="1" ht="33" customHeight="1">
      <c r="A10" s="112" t="s">
        <v>29</v>
      </c>
      <c r="B10" s="77">
        <v>457645</v>
      </c>
      <c r="C10" s="77">
        <v>419677</v>
      </c>
      <c r="D10" s="77">
        <v>380984</v>
      </c>
      <c r="E10" s="77">
        <v>341550</v>
      </c>
      <c r="F10" s="77">
        <v>301363</v>
      </c>
      <c r="G10" s="97">
        <v>-7.528343938105044</v>
      </c>
      <c r="H10" s="97">
        <v>-8.296386937473368</v>
      </c>
      <c r="I10" s="97">
        <v>-9.219709443214663</v>
      </c>
      <c r="J10" s="97">
        <v>-10.350565903030049</v>
      </c>
      <c r="K10" s="78">
        <v>-11.766066461718635</v>
      </c>
    </row>
    <row r="11" spans="1:11" s="107" customFormat="1" ht="33" customHeight="1">
      <c r="A11" s="112" t="s">
        <v>30</v>
      </c>
      <c r="B11" s="77">
        <v>114072</v>
      </c>
      <c r="C11" s="77">
        <v>131901</v>
      </c>
      <c r="D11" s="77">
        <v>136495</v>
      </c>
      <c r="E11" s="77">
        <v>132227</v>
      </c>
      <c r="F11" s="77">
        <v>146165</v>
      </c>
      <c r="G11" s="99">
        <v>65.32173913043479</v>
      </c>
      <c r="H11" s="99">
        <v>15.62960235640648</v>
      </c>
      <c r="I11" s="97">
        <v>3.4829152167155666</v>
      </c>
      <c r="J11" s="97">
        <v>-3.126854463533463</v>
      </c>
      <c r="K11" s="78">
        <v>10.540963645851452</v>
      </c>
    </row>
    <row r="12" spans="1:11" s="107" customFormat="1" ht="33" customHeight="1">
      <c r="A12" s="112" t="s">
        <v>31</v>
      </c>
      <c r="B12" s="77">
        <v>2081313</v>
      </c>
      <c r="C12" s="77">
        <v>2039994</v>
      </c>
      <c r="D12" s="77">
        <v>1964192</v>
      </c>
      <c r="E12" s="77">
        <v>0</v>
      </c>
      <c r="F12" s="77">
        <v>0</v>
      </c>
      <c r="G12" s="97">
        <v>-1.8424990603103875</v>
      </c>
      <c r="H12" s="97">
        <v>-1.9852372036305928</v>
      </c>
      <c r="I12" s="97">
        <v>-3.715795242535027</v>
      </c>
      <c r="J12" s="99" t="s">
        <v>140</v>
      </c>
      <c r="K12" s="78">
        <v>0</v>
      </c>
    </row>
    <row r="13" spans="1:11" s="107" customFormat="1" ht="33" customHeight="1">
      <c r="A13" s="112" t="s">
        <v>32</v>
      </c>
      <c r="B13" s="77">
        <v>31543400</v>
      </c>
      <c r="C13" s="77">
        <v>30632442</v>
      </c>
      <c r="D13" s="77">
        <v>29847561</v>
      </c>
      <c r="E13" s="77">
        <v>30025049</v>
      </c>
      <c r="F13" s="77">
        <v>31575016</v>
      </c>
      <c r="G13" s="97">
        <v>-0.6915987001635515</v>
      </c>
      <c r="H13" s="97">
        <v>-2.8879512037383415</v>
      </c>
      <c r="I13" s="97">
        <v>-2.5622540964902503</v>
      </c>
      <c r="J13" s="97">
        <v>0.594648252833791</v>
      </c>
      <c r="K13" s="78">
        <v>5.162246363028417</v>
      </c>
    </row>
    <row r="14" spans="1:11" s="107" customFormat="1" ht="33" customHeight="1">
      <c r="A14" s="112" t="s">
        <v>33</v>
      </c>
      <c r="B14" s="77">
        <v>2177334</v>
      </c>
      <c r="C14" s="77">
        <v>2082741</v>
      </c>
      <c r="D14" s="77">
        <v>1986431</v>
      </c>
      <c r="E14" s="77">
        <v>1888369</v>
      </c>
      <c r="F14" s="77">
        <v>1788522</v>
      </c>
      <c r="G14" s="97">
        <v>-4.092300414185466</v>
      </c>
      <c r="H14" s="97">
        <v>-4.3444414132145095</v>
      </c>
      <c r="I14" s="97">
        <v>-4.624194751051619</v>
      </c>
      <c r="J14" s="97">
        <v>-4.936592310530797</v>
      </c>
      <c r="K14" s="78">
        <v>-5.287472946230318</v>
      </c>
    </row>
    <row r="15" spans="1:11" s="107" customFormat="1" ht="33" customHeight="1">
      <c r="A15" s="123" t="s">
        <v>43</v>
      </c>
      <c r="B15" s="86">
        <v>145138958</v>
      </c>
      <c r="C15" s="86">
        <v>196918063</v>
      </c>
      <c r="D15" s="86">
        <v>192918874</v>
      </c>
      <c r="E15" s="86">
        <v>189036166</v>
      </c>
      <c r="F15" s="86">
        <v>189342884</v>
      </c>
      <c r="G15" s="50">
        <v>36.38707957222713</v>
      </c>
      <c r="H15" s="124">
        <v>35.67553861038468</v>
      </c>
      <c r="I15" s="124">
        <v>-2.0308898732159477</v>
      </c>
      <c r="J15" s="124">
        <v>-2.0126117883105623</v>
      </c>
      <c r="K15" s="87">
        <v>0.162253608127029</v>
      </c>
    </row>
    <row r="16" spans="1:11" s="107" customFormat="1" ht="33" customHeight="1" thickBot="1">
      <c r="A16" s="114" t="s">
        <v>34</v>
      </c>
      <c r="B16" s="89">
        <v>305922632</v>
      </c>
      <c r="C16" s="89">
        <v>352638188</v>
      </c>
      <c r="D16" s="89">
        <v>341928998</v>
      </c>
      <c r="E16" s="89">
        <v>331641515</v>
      </c>
      <c r="F16" s="89">
        <v>329252579</v>
      </c>
      <c r="G16" s="101">
        <v>12.601600381381637</v>
      </c>
      <c r="H16" s="101">
        <v>15.270382480234415</v>
      </c>
      <c r="I16" s="101">
        <v>-3.0368775601807485</v>
      </c>
      <c r="J16" s="101">
        <v>-3.008660587482551</v>
      </c>
      <c r="K16" s="90">
        <v>-0.7203368372020614</v>
      </c>
    </row>
    <row r="17" s="106" customFormat="1" ht="26.25" customHeight="1">
      <c r="A17" s="116"/>
    </row>
    <row r="18" s="106" customFormat="1" ht="17.25" customHeight="1"/>
  </sheetData>
  <sheetProtection/>
  <mergeCells count="6">
    <mergeCell ref="B6:B7"/>
    <mergeCell ref="D6:D7"/>
    <mergeCell ref="G6:K6"/>
    <mergeCell ref="E6:E7"/>
    <mergeCell ref="C6:C7"/>
    <mergeCell ref="F6:F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3"/>
  <sheetViews>
    <sheetView showGridLines="0" showZeros="0" view="pageBreakPreview" zoomScale="75" zoomScaleNormal="75" zoomScaleSheetLayoutView="75" zoomScalePageLayoutView="0" workbookViewId="0" topLeftCell="A1">
      <selection activeCell="A1" sqref="A1"/>
    </sheetView>
  </sheetViews>
  <sheetFormatPr defaultColWidth="13.54296875" defaultRowHeight="18"/>
  <cols>
    <col min="1" max="1" width="13.453125" style="152" customWidth="1"/>
    <col min="2" max="2" width="6.6328125" style="152" customWidth="1"/>
    <col min="3" max="17" width="12.99609375" style="152" customWidth="1"/>
    <col min="18" max="18" width="13.453125" style="152" hidden="1" customWidth="1"/>
    <col min="19" max="19" width="4.18359375" style="481" customWidth="1"/>
    <col min="20" max="16384" width="13.453125" style="152" customWidth="1"/>
  </cols>
  <sheetData>
    <row r="1" spans="1:3" ht="34.5" customHeight="1">
      <c r="A1" s="52"/>
      <c r="C1" s="52" t="s">
        <v>15</v>
      </c>
    </row>
    <row r="2" spans="1:3" ht="34.5" customHeight="1">
      <c r="A2" s="33"/>
      <c r="C2" s="33" t="s">
        <v>0</v>
      </c>
    </row>
    <row r="3" spans="1:12" s="70" customFormat="1" ht="34.5" customHeight="1">
      <c r="A3" s="68"/>
      <c r="B3" s="69"/>
      <c r="C3" s="68" t="s">
        <v>152</v>
      </c>
      <c r="D3" s="69"/>
      <c r="E3" s="69"/>
      <c r="F3" s="69"/>
      <c r="G3" s="69"/>
      <c r="H3" s="69"/>
      <c r="I3" s="69"/>
      <c r="J3" s="69"/>
      <c r="L3"/>
    </row>
    <row r="4" spans="1:12" s="106" customFormat="1" ht="33.75" customHeight="1">
      <c r="A4" s="68"/>
      <c r="B4" s="126"/>
      <c r="C4" s="68" t="s">
        <v>155</v>
      </c>
      <c r="D4" s="126"/>
      <c r="E4" s="126"/>
      <c r="F4" s="126"/>
      <c r="G4" s="126"/>
      <c r="H4" s="127"/>
      <c r="I4" s="127"/>
      <c r="J4" s="127"/>
      <c r="K4" s="127"/>
      <c r="L4" s="127"/>
    </row>
    <row r="5" spans="1:19" s="131" customFormat="1" ht="33.75" customHeight="1" thickBot="1">
      <c r="A5" s="495"/>
      <c r="Q5" s="783" t="s">
        <v>135</v>
      </c>
      <c r="S5" s="480"/>
    </row>
    <row r="6" spans="1:19" s="131" customFormat="1" ht="33.75" customHeight="1">
      <c r="A6" s="132"/>
      <c r="B6" s="891" t="s">
        <v>387</v>
      </c>
      <c r="C6" s="933" t="s">
        <v>229</v>
      </c>
      <c r="D6" s="936" t="s">
        <v>385</v>
      </c>
      <c r="E6" s="937"/>
      <c r="F6" s="937"/>
      <c r="G6" s="937"/>
      <c r="H6" s="937"/>
      <c r="I6" s="937"/>
      <c r="J6" s="938"/>
      <c r="K6" s="936" t="s">
        <v>386</v>
      </c>
      <c r="L6" s="939"/>
      <c r="M6" s="939"/>
      <c r="N6" s="939"/>
      <c r="O6" s="939"/>
      <c r="P6" s="939"/>
      <c r="Q6" s="940"/>
      <c r="S6" s="480"/>
    </row>
    <row r="7" spans="1:19" s="131" customFormat="1" ht="33.75" customHeight="1" thickBot="1">
      <c r="A7" s="890" t="s">
        <v>228</v>
      </c>
      <c r="B7" s="826" t="s">
        <v>388</v>
      </c>
      <c r="C7" s="934"/>
      <c r="D7" s="827" t="s">
        <v>230</v>
      </c>
      <c r="E7" s="827" t="s">
        <v>231</v>
      </c>
      <c r="F7" s="827" t="s">
        <v>232</v>
      </c>
      <c r="G7" s="827" t="s">
        <v>235</v>
      </c>
      <c r="H7" s="827" t="s">
        <v>236</v>
      </c>
      <c r="I7" s="827" t="s">
        <v>233</v>
      </c>
      <c r="J7" s="827" t="s">
        <v>234</v>
      </c>
      <c r="K7" s="827" t="s">
        <v>237</v>
      </c>
      <c r="L7" s="827" t="s">
        <v>238</v>
      </c>
      <c r="M7" s="827" t="s">
        <v>239</v>
      </c>
      <c r="N7" s="827" t="s">
        <v>240</v>
      </c>
      <c r="O7" s="827" t="s">
        <v>241</v>
      </c>
      <c r="P7" s="827" t="s">
        <v>242</v>
      </c>
      <c r="Q7" s="828" t="s">
        <v>243</v>
      </c>
      <c r="S7" s="480"/>
    </row>
    <row r="8" spans="1:19" s="131" customFormat="1" ht="33.75" customHeight="1">
      <c r="A8" s="133"/>
      <c r="B8" s="134">
        <v>22</v>
      </c>
      <c r="C8" s="135">
        <v>124409910</v>
      </c>
      <c r="D8" s="135">
        <v>67518223</v>
      </c>
      <c r="E8" s="135">
        <v>3441</v>
      </c>
      <c r="F8" s="135">
        <v>45059519</v>
      </c>
      <c r="G8" s="135">
        <v>11073950</v>
      </c>
      <c r="H8" s="135">
        <v>639897</v>
      </c>
      <c r="I8" s="135">
        <v>0</v>
      </c>
      <c r="J8" s="135">
        <v>114880</v>
      </c>
      <c r="K8" s="97">
        <f>D8/$C8*100</f>
        <v>54.27077553548588</v>
      </c>
      <c r="L8" s="97">
        <f aca="true" t="shared" si="0" ref="L8:Q8">E8/$C8*100</f>
        <v>0.0027658568356813376</v>
      </c>
      <c r="M8" s="97">
        <f t="shared" si="0"/>
        <v>36.21859303651936</v>
      </c>
      <c r="N8" s="97">
        <f t="shared" si="0"/>
        <v>8.901179978347384</v>
      </c>
      <c r="O8" s="97">
        <f t="shared" si="0"/>
        <v>0.514345681947684</v>
      </c>
      <c r="P8" s="97">
        <f t="shared" si="0"/>
        <v>0</v>
      </c>
      <c r="Q8" s="78">
        <f t="shared" si="0"/>
        <v>0.09233991086401397</v>
      </c>
      <c r="R8" s="136">
        <f aca="true" t="shared" si="1" ref="R8:R22">SUM(K8:Q8)</f>
        <v>100.00000000000001</v>
      </c>
      <c r="S8" s="480"/>
    </row>
    <row r="9" spans="1:19" s="131" customFormat="1" ht="33.75" customHeight="1">
      <c r="A9" s="137"/>
      <c r="B9" s="134">
        <v>23</v>
      </c>
      <c r="C9" s="135">
        <v>120413370</v>
      </c>
      <c r="D9" s="135">
        <v>68054847</v>
      </c>
      <c r="E9" s="135">
        <v>205202</v>
      </c>
      <c r="F9" s="135">
        <v>42738878</v>
      </c>
      <c r="G9" s="135">
        <v>8775420</v>
      </c>
      <c r="H9" s="135">
        <v>531163</v>
      </c>
      <c r="I9" s="135">
        <v>0</v>
      </c>
      <c r="J9" s="135">
        <v>107860</v>
      </c>
      <c r="K9" s="97">
        <f aca="true" t="shared" si="2" ref="K9:K51">D9/$C9*100</f>
        <v>56.51768321075974</v>
      </c>
      <c r="L9" s="97">
        <f aca="true" t="shared" si="3" ref="L9:L51">E9/$C9*100</f>
        <v>0.1704146308669876</v>
      </c>
      <c r="M9" s="97">
        <f aca="true" t="shared" si="4" ref="M9:M51">F9/$C9*100</f>
        <v>35.49346555120914</v>
      </c>
      <c r="N9" s="97">
        <f aca="true" t="shared" si="5" ref="N9:N51">G9/$C9*100</f>
        <v>7.287745538556059</v>
      </c>
      <c r="O9" s="97">
        <f aca="true" t="shared" si="6" ref="O9:O51">H9/$C9*100</f>
        <v>0.4411162979659152</v>
      </c>
      <c r="P9" s="97">
        <f aca="true" t="shared" si="7" ref="P9:P52">I9/$C9*100</f>
        <v>0</v>
      </c>
      <c r="Q9" s="78">
        <f aca="true" t="shared" si="8" ref="Q9:Q52">J9/$C9*100</f>
        <v>0.08957477064216374</v>
      </c>
      <c r="R9" s="136">
        <f t="shared" si="1"/>
        <v>100.00000000000001</v>
      </c>
      <c r="S9" s="480"/>
    </row>
    <row r="10" spans="1:19" s="131" customFormat="1" ht="33.75" customHeight="1">
      <c r="A10" s="137" t="s">
        <v>27</v>
      </c>
      <c r="B10" s="134">
        <v>24</v>
      </c>
      <c r="C10" s="135">
        <v>114650461</v>
      </c>
      <c r="D10" s="135">
        <v>65717997</v>
      </c>
      <c r="E10" s="135">
        <v>140563</v>
      </c>
      <c r="F10" s="135">
        <v>40056764</v>
      </c>
      <c r="G10" s="135">
        <v>8182424</v>
      </c>
      <c r="H10" s="135">
        <v>451793</v>
      </c>
      <c r="I10" s="135">
        <v>0</v>
      </c>
      <c r="J10" s="135">
        <v>100920</v>
      </c>
      <c r="K10" s="97">
        <f t="shared" si="2"/>
        <v>57.320307678483736</v>
      </c>
      <c r="L10" s="97">
        <f t="shared" si="3"/>
        <v>0.1226013386897764</v>
      </c>
      <c r="M10" s="97">
        <f t="shared" si="4"/>
        <v>34.93816217625152</v>
      </c>
      <c r="N10" s="97">
        <f t="shared" si="5"/>
        <v>7.136843523027787</v>
      </c>
      <c r="O10" s="97">
        <f t="shared" si="6"/>
        <v>0.3940612153317029</v>
      </c>
      <c r="P10" s="97">
        <f t="shared" si="7"/>
        <v>0</v>
      </c>
      <c r="Q10" s="78">
        <f t="shared" si="8"/>
        <v>0.088024068215478</v>
      </c>
      <c r="R10" s="136">
        <f t="shared" si="1"/>
        <v>100</v>
      </c>
      <c r="S10" s="480"/>
    </row>
    <row r="11" spans="1:19" s="131" customFormat="1" ht="33.75" customHeight="1">
      <c r="A11" s="138"/>
      <c r="B11" s="139">
        <v>25</v>
      </c>
      <c r="C11" s="140">
        <v>110124554</v>
      </c>
      <c r="D11" s="140">
        <v>65343388</v>
      </c>
      <c r="E11" s="140">
        <v>88225</v>
      </c>
      <c r="F11" s="140">
        <v>38035334</v>
      </c>
      <c r="G11" s="140">
        <v>6256747</v>
      </c>
      <c r="H11" s="140">
        <v>306880</v>
      </c>
      <c r="I11" s="140">
        <v>0</v>
      </c>
      <c r="J11" s="140">
        <v>93980</v>
      </c>
      <c r="K11" s="124">
        <f t="shared" si="2"/>
        <v>59.335893428453744</v>
      </c>
      <c r="L11" s="124">
        <f t="shared" si="3"/>
        <v>0.08011383183445175</v>
      </c>
      <c r="M11" s="124">
        <f t="shared" si="4"/>
        <v>34.53846814217291</v>
      </c>
      <c r="N11" s="124">
        <f t="shared" si="5"/>
        <v>5.681518583040073</v>
      </c>
      <c r="O11" s="124">
        <f t="shared" si="6"/>
        <v>0.2786662818175863</v>
      </c>
      <c r="P11" s="124">
        <f t="shared" si="7"/>
        <v>0</v>
      </c>
      <c r="Q11" s="87">
        <f t="shared" si="8"/>
        <v>0.08533973268123292</v>
      </c>
      <c r="R11" s="136">
        <f t="shared" si="1"/>
        <v>100</v>
      </c>
      <c r="S11" s="480"/>
    </row>
    <row r="12" spans="1:19" s="131" customFormat="1" ht="33.75" customHeight="1">
      <c r="A12" s="141"/>
      <c r="B12" s="139">
        <v>26</v>
      </c>
      <c r="C12" s="140">
        <v>105944129</v>
      </c>
      <c r="D12" s="140">
        <v>65140169</v>
      </c>
      <c r="E12" s="140">
        <v>53818</v>
      </c>
      <c r="F12" s="140">
        <v>35978773</v>
      </c>
      <c r="G12" s="140">
        <v>4491745</v>
      </c>
      <c r="H12" s="140">
        <v>192584</v>
      </c>
      <c r="I12" s="140">
        <v>0</v>
      </c>
      <c r="J12" s="140">
        <v>87040</v>
      </c>
      <c r="K12" s="479">
        <f t="shared" si="2"/>
        <v>61.485397647660115</v>
      </c>
      <c r="L12" s="479">
        <f t="shared" si="3"/>
        <v>0.05079847322167328</v>
      </c>
      <c r="M12" s="479">
        <f t="shared" si="4"/>
        <v>33.96013855567212</v>
      </c>
      <c r="N12" s="479">
        <f t="shared" si="5"/>
        <v>4.239729980695769</v>
      </c>
      <c r="O12" s="479">
        <f t="shared" si="6"/>
        <v>0.1817788317463066</v>
      </c>
      <c r="P12" s="124">
        <f t="shared" si="7"/>
        <v>0</v>
      </c>
      <c r="Q12" s="483">
        <f t="shared" si="8"/>
        <v>0.08215651100402176</v>
      </c>
      <c r="R12" s="787">
        <f t="shared" si="1"/>
        <v>100</v>
      </c>
      <c r="S12" s="786"/>
    </row>
    <row r="13" spans="1:19" s="131" customFormat="1" ht="33.75" customHeight="1">
      <c r="A13" s="138"/>
      <c r="B13" s="134">
        <v>22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78">
        <v>0</v>
      </c>
      <c r="R13" s="787">
        <f t="shared" si="1"/>
        <v>0</v>
      </c>
      <c r="S13" s="480"/>
    </row>
    <row r="14" spans="1:19" s="131" customFormat="1" ht="33.75" customHeight="1">
      <c r="A14" s="142"/>
      <c r="B14" s="134">
        <v>23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78">
        <v>0</v>
      </c>
      <c r="R14" s="787">
        <f t="shared" si="1"/>
        <v>0</v>
      </c>
      <c r="S14" s="480"/>
    </row>
    <row r="15" spans="1:19" s="131" customFormat="1" ht="33.75" customHeight="1">
      <c r="A15" s="142" t="s">
        <v>28</v>
      </c>
      <c r="B15" s="134">
        <v>24</v>
      </c>
      <c r="C15" s="135">
        <v>44000</v>
      </c>
      <c r="D15" s="135">
        <v>0</v>
      </c>
      <c r="E15" s="135">
        <v>0</v>
      </c>
      <c r="F15" s="135">
        <v>44000</v>
      </c>
      <c r="G15" s="135">
        <v>0</v>
      </c>
      <c r="H15" s="135">
        <v>0</v>
      </c>
      <c r="I15" s="135">
        <v>0</v>
      </c>
      <c r="J15" s="135">
        <v>0</v>
      </c>
      <c r="K15" s="97">
        <v>0</v>
      </c>
      <c r="L15" s="97">
        <v>0</v>
      </c>
      <c r="M15" s="97">
        <f t="shared" si="4"/>
        <v>100</v>
      </c>
      <c r="N15" s="97">
        <v>0</v>
      </c>
      <c r="O15" s="97">
        <v>0</v>
      </c>
      <c r="P15" s="97">
        <v>0</v>
      </c>
      <c r="Q15" s="78">
        <v>0</v>
      </c>
      <c r="R15" s="787">
        <f t="shared" si="1"/>
        <v>100</v>
      </c>
      <c r="S15" s="480"/>
    </row>
    <row r="16" spans="1:19" s="131" customFormat="1" ht="33.75" customHeight="1">
      <c r="A16" s="142"/>
      <c r="B16" s="139">
        <v>25</v>
      </c>
      <c r="C16" s="140">
        <v>93600</v>
      </c>
      <c r="D16" s="140">
        <v>0</v>
      </c>
      <c r="E16" s="140">
        <v>0</v>
      </c>
      <c r="F16" s="140">
        <v>93600</v>
      </c>
      <c r="G16" s="140">
        <v>0</v>
      </c>
      <c r="H16" s="140">
        <v>0</v>
      </c>
      <c r="I16" s="140">
        <v>0</v>
      </c>
      <c r="J16" s="140">
        <v>0</v>
      </c>
      <c r="K16" s="124">
        <v>0</v>
      </c>
      <c r="L16" s="124">
        <v>0</v>
      </c>
      <c r="M16" s="124">
        <f t="shared" si="4"/>
        <v>100</v>
      </c>
      <c r="N16" s="124">
        <v>0</v>
      </c>
      <c r="O16" s="124">
        <v>0</v>
      </c>
      <c r="P16" s="124">
        <v>0</v>
      </c>
      <c r="Q16" s="87">
        <v>0</v>
      </c>
      <c r="R16" s="136">
        <f t="shared" si="1"/>
        <v>100</v>
      </c>
      <c r="S16" s="480"/>
    </row>
    <row r="17" spans="1:19" s="131" customFormat="1" ht="33.75" customHeight="1">
      <c r="A17" s="143"/>
      <c r="B17" s="139">
        <v>26</v>
      </c>
      <c r="C17" s="140">
        <v>154500</v>
      </c>
      <c r="D17" s="140">
        <v>0</v>
      </c>
      <c r="E17" s="140">
        <v>0</v>
      </c>
      <c r="F17" s="140">
        <v>154500</v>
      </c>
      <c r="G17" s="140">
        <v>0</v>
      </c>
      <c r="H17" s="140">
        <v>0</v>
      </c>
      <c r="I17" s="140">
        <v>0</v>
      </c>
      <c r="J17" s="140">
        <v>0</v>
      </c>
      <c r="K17" s="124">
        <f t="shared" si="2"/>
        <v>0</v>
      </c>
      <c r="L17" s="124">
        <f t="shared" si="3"/>
        <v>0</v>
      </c>
      <c r="M17" s="124">
        <f t="shared" si="4"/>
        <v>100</v>
      </c>
      <c r="N17" s="124">
        <f t="shared" si="5"/>
        <v>0</v>
      </c>
      <c r="O17" s="124">
        <f t="shared" si="6"/>
        <v>0</v>
      </c>
      <c r="P17" s="124">
        <f t="shared" si="7"/>
        <v>0</v>
      </c>
      <c r="Q17" s="87">
        <f t="shared" si="8"/>
        <v>0</v>
      </c>
      <c r="R17" s="136">
        <f t="shared" si="1"/>
        <v>100</v>
      </c>
      <c r="S17" s="480"/>
    </row>
    <row r="18" spans="1:19" s="131" customFormat="1" ht="33.75" customHeight="1">
      <c r="A18" s="142"/>
      <c r="B18" s="134">
        <v>22</v>
      </c>
      <c r="C18" s="135">
        <v>457645</v>
      </c>
      <c r="D18" s="135">
        <v>201206</v>
      </c>
      <c r="E18" s="135">
        <v>0</v>
      </c>
      <c r="F18" s="135">
        <v>256439</v>
      </c>
      <c r="G18" s="135">
        <v>0</v>
      </c>
      <c r="H18" s="135">
        <v>0</v>
      </c>
      <c r="I18" s="135">
        <v>0</v>
      </c>
      <c r="J18" s="135">
        <v>0</v>
      </c>
      <c r="K18" s="97">
        <f t="shared" si="2"/>
        <v>43.96551912508604</v>
      </c>
      <c r="L18" s="97">
        <f t="shared" si="3"/>
        <v>0</v>
      </c>
      <c r="M18" s="97">
        <f t="shared" si="4"/>
        <v>56.03448087491396</v>
      </c>
      <c r="N18" s="97">
        <f t="shared" si="5"/>
        <v>0</v>
      </c>
      <c r="O18" s="97">
        <f t="shared" si="6"/>
        <v>0</v>
      </c>
      <c r="P18" s="97">
        <f t="shared" si="7"/>
        <v>0</v>
      </c>
      <c r="Q18" s="78">
        <f t="shared" si="8"/>
        <v>0</v>
      </c>
      <c r="R18" s="136">
        <f t="shared" si="1"/>
        <v>100</v>
      </c>
      <c r="S18" s="480"/>
    </row>
    <row r="19" spans="1:19" s="131" customFormat="1" ht="33.75" customHeight="1">
      <c r="A19" s="142"/>
      <c r="B19" s="134">
        <v>23</v>
      </c>
      <c r="C19" s="135">
        <v>419677</v>
      </c>
      <c r="D19" s="135">
        <v>186034</v>
      </c>
      <c r="E19" s="135">
        <v>0</v>
      </c>
      <c r="F19" s="135">
        <v>233643</v>
      </c>
      <c r="G19" s="135">
        <v>0</v>
      </c>
      <c r="H19" s="135">
        <v>0</v>
      </c>
      <c r="I19" s="135">
        <v>0</v>
      </c>
      <c r="J19" s="135">
        <v>0</v>
      </c>
      <c r="K19" s="97">
        <f t="shared" si="2"/>
        <v>44.327899789600096</v>
      </c>
      <c r="L19" s="97">
        <f t="shared" si="3"/>
        <v>0</v>
      </c>
      <c r="M19" s="97">
        <f t="shared" si="4"/>
        <v>55.6721002103999</v>
      </c>
      <c r="N19" s="97">
        <f t="shared" si="5"/>
        <v>0</v>
      </c>
      <c r="O19" s="97">
        <f t="shared" si="6"/>
        <v>0</v>
      </c>
      <c r="P19" s="97">
        <f t="shared" si="7"/>
        <v>0</v>
      </c>
      <c r="Q19" s="78">
        <f t="shared" si="8"/>
        <v>0</v>
      </c>
      <c r="R19" s="136">
        <f t="shared" si="1"/>
        <v>100</v>
      </c>
      <c r="S19" s="480"/>
    </row>
    <row r="20" spans="1:19" s="131" customFormat="1" ht="33.75" customHeight="1">
      <c r="A20" s="142" t="s">
        <v>29</v>
      </c>
      <c r="B20" s="134">
        <v>24</v>
      </c>
      <c r="C20" s="135">
        <v>380984</v>
      </c>
      <c r="D20" s="135">
        <v>170588</v>
      </c>
      <c r="E20" s="135">
        <v>0</v>
      </c>
      <c r="F20" s="135">
        <v>210396</v>
      </c>
      <c r="G20" s="135">
        <v>0</v>
      </c>
      <c r="H20" s="135">
        <v>0</v>
      </c>
      <c r="I20" s="135">
        <v>0</v>
      </c>
      <c r="J20" s="135">
        <v>0</v>
      </c>
      <c r="K20" s="97">
        <f t="shared" si="2"/>
        <v>44.77563362240934</v>
      </c>
      <c r="L20" s="97">
        <f t="shared" si="3"/>
        <v>0</v>
      </c>
      <c r="M20" s="97">
        <f t="shared" si="4"/>
        <v>55.22436637759066</v>
      </c>
      <c r="N20" s="97">
        <f t="shared" si="5"/>
        <v>0</v>
      </c>
      <c r="O20" s="97">
        <f t="shared" si="6"/>
        <v>0</v>
      </c>
      <c r="P20" s="97">
        <f t="shared" si="7"/>
        <v>0</v>
      </c>
      <c r="Q20" s="78">
        <f t="shared" si="8"/>
        <v>0</v>
      </c>
      <c r="R20" s="136">
        <f t="shared" si="1"/>
        <v>100</v>
      </c>
      <c r="S20" s="480"/>
    </row>
    <row r="21" spans="1:19" s="131" customFormat="1" ht="33.75" customHeight="1">
      <c r="A21" s="142"/>
      <c r="B21" s="139">
        <v>25</v>
      </c>
      <c r="C21" s="140">
        <v>341550</v>
      </c>
      <c r="D21" s="140">
        <v>154862</v>
      </c>
      <c r="E21" s="140">
        <v>0</v>
      </c>
      <c r="F21" s="140">
        <v>186688</v>
      </c>
      <c r="G21" s="140">
        <v>0</v>
      </c>
      <c r="H21" s="140">
        <v>0</v>
      </c>
      <c r="I21" s="140">
        <v>0</v>
      </c>
      <c r="J21" s="140">
        <v>0</v>
      </c>
      <c r="K21" s="124">
        <f t="shared" si="2"/>
        <v>45.340945688771775</v>
      </c>
      <c r="L21" s="124">
        <f t="shared" si="3"/>
        <v>0</v>
      </c>
      <c r="M21" s="124">
        <f t="shared" si="4"/>
        <v>54.659054311228225</v>
      </c>
      <c r="N21" s="124">
        <f t="shared" si="5"/>
        <v>0</v>
      </c>
      <c r="O21" s="124">
        <f t="shared" si="6"/>
        <v>0</v>
      </c>
      <c r="P21" s="124">
        <f t="shared" si="7"/>
        <v>0</v>
      </c>
      <c r="Q21" s="87">
        <f t="shared" si="8"/>
        <v>0</v>
      </c>
      <c r="R21" s="787">
        <f t="shared" si="1"/>
        <v>100</v>
      </c>
      <c r="S21" s="786"/>
    </row>
    <row r="22" spans="1:19" s="144" customFormat="1" ht="33.75" customHeight="1">
      <c r="A22" s="143"/>
      <c r="B22" s="139">
        <v>26</v>
      </c>
      <c r="C22" s="140">
        <v>301363</v>
      </c>
      <c r="D22" s="140">
        <v>138851</v>
      </c>
      <c r="E22" s="140">
        <v>0</v>
      </c>
      <c r="F22" s="140">
        <v>162512</v>
      </c>
      <c r="G22" s="140">
        <v>0</v>
      </c>
      <c r="H22" s="140">
        <v>0</v>
      </c>
      <c r="I22" s="140">
        <v>0</v>
      </c>
      <c r="J22" s="140">
        <v>0</v>
      </c>
      <c r="K22" s="479">
        <f t="shared" si="2"/>
        <v>46.0743356019153</v>
      </c>
      <c r="L22" s="124">
        <f t="shared" si="3"/>
        <v>0</v>
      </c>
      <c r="M22" s="479">
        <f t="shared" si="4"/>
        <v>53.925664398084706</v>
      </c>
      <c r="N22" s="124">
        <f t="shared" si="5"/>
        <v>0</v>
      </c>
      <c r="O22" s="124">
        <f t="shared" si="6"/>
        <v>0</v>
      </c>
      <c r="P22" s="124">
        <f t="shared" si="7"/>
        <v>0</v>
      </c>
      <c r="Q22" s="87">
        <f t="shared" si="8"/>
        <v>0</v>
      </c>
      <c r="R22" s="787">
        <f t="shared" si="1"/>
        <v>100</v>
      </c>
      <c r="S22" s="786"/>
    </row>
    <row r="23" spans="1:19" s="131" customFormat="1" ht="33.75" customHeight="1">
      <c r="A23" s="142"/>
      <c r="B23" s="134">
        <v>22</v>
      </c>
      <c r="C23" s="135">
        <v>114072</v>
      </c>
      <c r="D23" s="135">
        <v>65172</v>
      </c>
      <c r="E23" s="135">
        <v>0</v>
      </c>
      <c r="F23" s="135">
        <v>48900</v>
      </c>
      <c r="G23" s="135">
        <v>0</v>
      </c>
      <c r="H23" s="135">
        <v>0</v>
      </c>
      <c r="I23" s="135">
        <v>0</v>
      </c>
      <c r="J23" s="135">
        <v>0</v>
      </c>
      <c r="K23" s="97">
        <f t="shared" si="2"/>
        <v>57.132337471070905</v>
      </c>
      <c r="L23" s="97">
        <f t="shared" si="3"/>
        <v>0</v>
      </c>
      <c r="M23" s="97">
        <f t="shared" si="4"/>
        <v>42.867662528929095</v>
      </c>
      <c r="N23" s="97">
        <f t="shared" si="5"/>
        <v>0</v>
      </c>
      <c r="O23" s="97">
        <f t="shared" si="6"/>
        <v>0</v>
      </c>
      <c r="P23" s="97">
        <f t="shared" si="7"/>
        <v>0</v>
      </c>
      <c r="Q23" s="78">
        <f t="shared" si="8"/>
        <v>0</v>
      </c>
      <c r="R23" s="787">
        <f aca="true" t="shared" si="9" ref="R23:R41">SUM(K23:Q23)</f>
        <v>100</v>
      </c>
      <c r="S23" s="786"/>
    </row>
    <row r="24" spans="1:19" s="131" customFormat="1" ht="33.75" customHeight="1">
      <c r="A24" s="142"/>
      <c r="B24" s="134">
        <v>23</v>
      </c>
      <c r="C24" s="135">
        <v>131901</v>
      </c>
      <c r="D24" s="135">
        <v>88269</v>
      </c>
      <c r="E24" s="135">
        <v>0</v>
      </c>
      <c r="F24" s="135">
        <v>43632</v>
      </c>
      <c r="G24" s="135">
        <v>0</v>
      </c>
      <c r="H24" s="135">
        <v>0</v>
      </c>
      <c r="I24" s="135">
        <v>0</v>
      </c>
      <c r="J24" s="135">
        <v>0</v>
      </c>
      <c r="K24" s="97">
        <f t="shared" si="2"/>
        <v>66.92064502922646</v>
      </c>
      <c r="L24" s="97">
        <f t="shared" si="3"/>
        <v>0</v>
      </c>
      <c r="M24" s="97">
        <f t="shared" si="4"/>
        <v>33.07935497077354</v>
      </c>
      <c r="N24" s="97">
        <f t="shared" si="5"/>
        <v>0</v>
      </c>
      <c r="O24" s="97">
        <f t="shared" si="6"/>
        <v>0</v>
      </c>
      <c r="P24" s="97">
        <f t="shared" si="7"/>
        <v>0</v>
      </c>
      <c r="Q24" s="78">
        <f t="shared" si="8"/>
        <v>0</v>
      </c>
      <c r="R24" s="787">
        <f t="shared" si="9"/>
        <v>100</v>
      </c>
      <c r="S24" s="786"/>
    </row>
    <row r="25" spans="1:19" s="131" customFormat="1" ht="33.75" customHeight="1">
      <c r="A25" s="142" t="s">
        <v>30</v>
      </c>
      <c r="B25" s="134">
        <v>24</v>
      </c>
      <c r="C25" s="135">
        <v>136495</v>
      </c>
      <c r="D25" s="135">
        <v>105026</v>
      </c>
      <c r="E25" s="135">
        <v>0</v>
      </c>
      <c r="F25" s="135">
        <v>31469</v>
      </c>
      <c r="G25" s="135">
        <v>0</v>
      </c>
      <c r="H25" s="135">
        <v>0</v>
      </c>
      <c r="I25" s="135">
        <v>0</v>
      </c>
      <c r="J25" s="135">
        <v>0</v>
      </c>
      <c r="K25" s="97">
        <f t="shared" si="2"/>
        <v>76.94494303820653</v>
      </c>
      <c r="L25" s="97">
        <f t="shared" si="3"/>
        <v>0</v>
      </c>
      <c r="M25" s="97">
        <f t="shared" si="4"/>
        <v>23.055056961793472</v>
      </c>
      <c r="N25" s="97">
        <f t="shared" si="5"/>
        <v>0</v>
      </c>
      <c r="O25" s="97">
        <f t="shared" si="6"/>
        <v>0</v>
      </c>
      <c r="P25" s="97">
        <f t="shared" si="7"/>
        <v>0</v>
      </c>
      <c r="Q25" s="78">
        <f t="shared" si="8"/>
        <v>0</v>
      </c>
      <c r="R25" s="787">
        <f t="shared" si="9"/>
        <v>100</v>
      </c>
      <c r="S25" s="786"/>
    </row>
    <row r="26" spans="1:19" s="131" customFormat="1" ht="33.75" customHeight="1">
      <c r="A26" s="142"/>
      <c r="B26" s="139">
        <v>25</v>
      </c>
      <c r="C26" s="140">
        <v>132227</v>
      </c>
      <c r="D26" s="140">
        <v>112976</v>
      </c>
      <c r="E26" s="140">
        <v>0</v>
      </c>
      <c r="F26" s="140">
        <v>19251</v>
      </c>
      <c r="G26" s="140">
        <v>0</v>
      </c>
      <c r="H26" s="140">
        <v>0</v>
      </c>
      <c r="I26" s="140">
        <v>0</v>
      </c>
      <c r="J26" s="140">
        <v>0</v>
      </c>
      <c r="K26" s="124">
        <f t="shared" si="2"/>
        <v>85.44094625152199</v>
      </c>
      <c r="L26" s="124">
        <f t="shared" si="3"/>
        <v>0</v>
      </c>
      <c r="M26" s="124">
        <f t="shared" si="4"/>
        <v>14.559053748477996</v>
      </c>
      <c r="N26" s="124">
        <f t="shared" si="5"/>
        <v>0</v>
      </c>
      <c r="O26" s="124">
        <f t="shared" si="6"/>
        <v>0</v>
      </c>
      <c r="P26" s="124">
        <f t="shared" si="7"/>
        <v>0</v>
      </c>
      <c r="Q26" s="87">
        <f t="shared" si="8"/>
        <v>0</v>
      </c>
      <c r="R26" s="787">
        <f t="shared" si="9"/>
        <v>99.99999999999999</v>
      </c>
      <c r="S26" s="786"/>
    </row>
    <row r="27" spans="1:19" s="131" customFormat="1" ht="33.75" customHeight="1">
      <c r="A27" s="143"/>
      <c r="B27" s="139">
        <v>26</v>
      </c>
      <c r="C27" s="140">
        <v>146165</v>
      </c>
      <c r="D27" s="145">
        <v>139188</v>
      </c>
      <c r="E27" s="145">
        <v>0</v>
      </c>
      <c r="F27" s="145">
        <v>6977</v>
      </c>
      <c r="G27" s="145">
        <v>0</v>
      </c>
      <c r="H27" s="145">
        <v>0</v>
      </c>
      <c r="I27" s="145">
        <v>0</v>
      </c>
      <c r="J27" s="140">
        <v>0</v>
      </c>
      <c r="K27" s="479">
        <f t="shared" si="2"/>
        <v>95.22662744158998</v>
      </c>
      <c r="L27" s="124">
        <f t="shared" si="3"/>
        <v>0</v>
      </c>
      <c r="M27" s="479">
        <f t="shared" si="4"/>
        <v>4.773372558410016</v>
      </c>
      <c r="N27" s="124">
        <f t="shared" si="5"/>
        <v>0</v>
      </c>
      <c r="O27" s="124">
        <f t="shared" si="6"/>
        <v>0</v>
      </c>
      <c r="P27" s="124">
        <f t="shared" si="7"/>
        <v>0</v>
      </c>
      <c r="Q27" s="87">
        <f t="shared" si="8"/>
        <v>0</v>
      </c>
      <c r="R27" s="787">
        <f t="shared" si="9"/>
        <v>100</v>
      </c>
      <c r="S27" s="786"/>
    </row>
    <row r="28" spans="1:19" s="131" customFormat="1" ht="33.75" customHeight="1">
      <c r="A28" s="142"/>
      <c r="B28" s="134">
        <v>22</v>
      </c>
      <c r="C28" s="135">
        <v>2081313</v>
      </c>
      <c r="D28" s="135">
        <v>1368979</v>
      </c>
      <c r="E28" s="135">
        <v>0</v>
      </c>
      <c r="F28" s="135">
        <v>712334</v>
      </c>
      <c r="G28" s="135">
        <v>0</v>
      </c>
      <c r="H28" s="135">
        <v>0</v>
      </c>
      <c r="I28" s="135">
        <v>0</v>
      </c>
      <c r="J28" s="135">
        <v>0</v>
      </c>
      <c r="K28" s="97">
        <f t="shared" si="2"/>
        <v>65.77477774846936</v>
      </c>
      <c r="L28" s="97">
        <f t="shared" si="3"/>
        <v>0</v>
      </c>
      <c r="M28" s="97">
        <f t="shared" si="4"/>
        <v>34.225222251530646</v>
      </c>
      <c r="N28" s="97">
        <f t="shared" si="5"/>
        <v>0</v>
      </c>
      <c r="O28" s="97">
        <f t="shared" si="6"/>
        <v>0</v>
      </c>
      <c r="P28" s="97">
        <f t="shared" si="7"/>
        <v>0</v>
      </c>
      <c r="Q28" s="78">
        <f t="shared" si="8"/>
        <v>0</v>
      </c>
      <c r="R28" s="787">
        <f t="shared" si="9"/>
        <v>100</v>
      </c>
      <c r="S28" s="786"/>
    </row>
    <row r="29" spans="1:19" s="131" customFormat="1" ht="33.75" customHeight="1">
      <c r="A29" s="142"/>
      <c r="B29" s="134">
        <v>23</v>
      </c>
      <c r="C29" s="135">
        <v>2039994</v>
      </c>
      <c r="D29" s="135">
        <v>1303669</v>
      </c>
      <c r="E29" s="135">
        <v>0</v>
      </c>
      <c r="F29" s="135">
        <v>736325</v>
      </c>
      <c r="G29" s="135">
        <v>0</v>
      </c>
      <c r="H29" s="135">
        <v>0</v>
      </c>
      <c r="I29" s="135">
        <v>0</v>
      </c>
      <c r="J29" s="135">
        <v>0</v>
      </c>
      <c r="K29" s="97">
        <f t="shared" si="2"/>
        <v>63.9055310946993</v>
      </c>
      <c r="L29" s="97">
        <f t="shared" si="3"/>
        <v>0</v>
      </c>
      <c r="M29" s="97">
        <f t="shared" si="4"/>
        <v>36.0944689053007</v>
      </c>
      <c r="N29" s="97">
        <f t="shared" si="5"/>
        <v>0</v>
      </c>
      <c r="O29" s="97">
        <f t="shared" si="6"/>
        <v>0</v>
      </c>
      <c r="P29" s="97">
        <f t="shared" si="7"/>
        <v>0</v>
      </c>
      <c r="Q29" s="78">
        <f t="shared" si="8"/>
        <v>0</v>
      </c>
      <c r="R29" s="787">
        <f t="shared" si="9"/>
        <v>100</v>
      </c>
      <c r="S29" s="786"/>
    </row>
    <row r="30" spans="1:19" s="131" customFormat="1" ht="33.75" customHeight="1">
      <c r="A30" s="142" t="s">
        <v>31</v>
      </c>
      <c r="B30" s="134">
        <v>24</v>
      </c>
      <c r="C30" s="135">
        <v>1964192</v>
      </c>
      <c r="D30" s="135">
        <v>1206098</v>
      </c>
      <c r="E30" s="135">
        <v>0</v>
      </c>
      <c r="F30" s="135">
        <v>758094</v>
      </c>
      <c r="G30" s="135">
        <v>0</v>
      </c>
      <c r="H30" s="135">
        <v>0</v>
      </c>
      <c r="I30" s="135">
        <v>0</v>
      </c>
      <c r="J30" s="135">
        <v>0</v>
      </c>
      <c r="K30" s="97">
        <f t="shared" si="2"/>
        <v>61.404282269757736</v>
      </c>
      <c r="L30" s="97">
        <f t="shared" si="3"/>
        <v>0</v>
      </c>
      <c r="M30" s="97">
        <f t="shared" si="4"/>
        <v>38.59571773024226</v>
      </c>
      <c r="N30" s="97">
        <f t="shared" si="5"/>
        <v>0</v>
      </c>
      <c r="O30" s="97">
        <f t="shared" si="6"/>
        <v>0</v>
      </c>
      <c r="P30" s="97">
        <f t="shared" si="7"/>
        <v>0</v>
      </c>
      <c r="Q30" s="78">
        <f t="shared" si="8"/>
        <v>0</v>
      </c>
      <c r="R30" s="787">
        <f t="shared" si="9"/>
        <v>100</v>
      </c>
      <c r="S30" s="786"/>
    </row>
    <row r="31" spans="1:19" s="131" customFormat="1" ht="33.75" customHeight="1">
      <c r="A31" s="142"/>
      <c r="B31" s="139">
        <v>25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87">
        <v>0</v>
      </c>
      <c r="R31" s="787">
        <f t="shared" si="9"/>
        <v>0</v>
      </c>
      <c r="S31" s="786"/>
    </row>
    <row r="32" spans="1:19" s="131" customFormat="1" ht="33.75" customHeight="1">
      <c r="A32" s="143"/>
      <c r="B32" s="139">
        <v>26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87">
        <v>0</v>
      </c>
      <c r="R32" s="787">
        <f t="shared" si="9"/>
        <v>0</v>
      </c>
      <c r="S32" s="786"/>
    </row>
    <row r="33" spans="1:19" s="131" customFormat="1" ht="33.75" customHeight="1">
      <c r="A33" s="142"/>
      <c r="B33" s="134">
        <v>22</v>
      </c>
      <c r="C33" s="135">
        <v>31543400</v>
      </c>
      <c r="D33" s="135">
        <v>26572033</v>
      </c>
      <c r="E33" s="135">
        <v>0</v>
      </c>
      <c r="F33" s="135">
        <v>1279220</v>
      </c>
      <c r="G33" s="135">
        <v>2135560</v>
      </c>
      <c r="H33" s="135">
        <v>1545637</v>
      </c>
      <c r="I33" s="135">
        <v>0</v>
      </c>
      <c r="J33" s="135">
        <v>10950</v>
      </c>
      <c r="K33" s="97">
        <f t="shared" si="2"/>
        <v>84.2395968728799</v>
      </c>
      <c r="L33" s="97">
        <f t="shared" si="3"/>
        <v>0</v>
      </c>
      <c r="M33" s="97">
        <f t="shared" si="4"/>
        <v>4.055428393895395</v>
      </c>
      <c r="N33" s="97">
        <f t="shared" si="5"/>
        <v>6.770227686298877</v>
      </c>
      <c r="O33" s="97">
        <f t="shared" si="6"/>
        <v>4.900032970447066</v>
      </c>
      <c r="P33" s="97">
        <f t="shared" si="7"/>
        <v>0</v>
      </c>
      <c r="Q33" s="130" t="s">
        <v>44</v>
      </c>
      <c r="R33" s="787">
        <f t="shared" si="9"/>
        <v>99.96528592352125</v>
      </c>
      <c r="S33" s="786"/>
    </row>
    <row r="34" spans="1:19" s="131" customFormat="1" ht="33.75" customHeight="1">
      <c r="A34" s="142"/>
      <c r="B34" s="134">
        <v>23</v>
      </c>
      <c r="C34" s="135">
        <v>30632442</v>
      </c>
      <c r="D34" s="135">
        <v>26078008</v>
      </c>
      <c r="E34" s="135">
        <v>0</v>
      </c>
      <c r="F34" s="135">
        <v>1191180</v>
      </c>
      <c r="G34" s="135">
        <v>2008840</v>
      </c>
      <c r="H34" s="135">
        <v>1347114</v>
      </c>
      <c r="I34" s="135">
        <v>0</v>
      </c>
      <c r="J34" s="135">
        <v>7300</v>
      </c>
      <c r="K34" s="97">
        <f t="shared" si="2"/>
        <v>85.13199176219773</v>
      </c>
      <c r="L34" s="97">
        <f t="shared" si="3"/>
        <v>0</v>
      </c>
      <c r="M34" s="97">
        <f t="shared" si="4"/>
        <v>3.8886223958246617</v>
      </c>
      <c r="N34" s="97">
        <f t="shared" si="5"/>
        <v>6.557883958451631</v>
      </c>
      <c r="O34" s="97">
        <f t="shared" si="6"/>
        <v>4.397670939848674</v>
      </c>
      <c r="P34" s="97">
        <f t="shared" si="7"/>
        <v>0</v>
      </c>
      <c r="Q34" s="130" t="s">
        <v>44</v>
      </c>
      <c r="R34" s="787">
        <f t="shared" si="9"/>
        <v>99.9761690563227</v>
      </c>
      <c r="S34" s="786"/>
    </row>
    <row r="35" spans="1:19" s="131" customFormat="1" ht="33.75" customHeight="1">
      <c r="A35" s="142" t="s">
        <v>32</v>
      </c>
      <c r="B35" s="134">
        <v>24</v>
      </c>
      <c r="C35" s="135">
        <v>29847561</v>
      </c>
      <c r="D35" s="135">
        <v>23850480</v>
      </c>
      <c r="E35" s="135">
        <v>0</v>
      </c>
      <c r="F35" s="135">
        <v>1618694</v>
      </c>
      <c r="G35" s="135">
        <v>3322490</v>
      </c>
      <c r="H35" s="135">
        <v>1052247</v>
      </c>
      <c r="I35" s="135">
        <v>0</v>
      </c>
      <c r="J35" s="135">
        <v>3650</v>
      </c>
      <c r="K35" s="97">
        <f t="shared" si="2"/>
        <v>79.90763466401827</v>
      </c>
      <c r="L35" s="97">
        <f t="shared" si="3"/>
        <v>0</v>
      </c>
      <c r="M35" s="97">
        <f t="shared" si="4"/>
        <v>5.4232035910739915</v>
      </c>
      <c r="N35" s="97">
        <f t="shared" si="5"/>
        <v>11.131529306531947</v>
      </c>
      <c r="O35" s="97">
        <f t="shared" si="6"/>
        <v>3.5254036334828163</v>
      </c>
      <c r="P35" s="97">
        <f t="shared" si="7"/>
        <v>0</v>
      </c>
      <c r="Q35" s="130" t="s">
        <v>44</v>
      </c>
      <c r="R35" s="787">
        <f t="shared" si="9"/>
        <v>99.98777119510702</v>
      </c>
      <c r="S35" s="786"/>
    </row>
    <row r="36" spans="1:19" s="131" customFormat="1" ht="33.75" customHeight="1">
      <c r="A36" s="142"/>
      <c r="B36" s="139">
        <v>25</v>
      </c>
      <c r="C36" s="140">
        <v>30025049</v>
      </c>
      <c r="D36" s="140">
        <v>24755831</v>
      </c>
      <c r="E36" s="140">
        <v>0</v>
      </c>
      <c r="F36" s="140">
        <v>1725452</v>
      </c>
      <c r="G36" s="140">
        <v>2757019</v>
      </c>
      <c r="H36" s="140">
        <v>786747</v>
      </c>
      <c r="I36" s="140">
        <v>0</v>
      </c>
      <c r="J36" s="140">
        <v>0</v>
      </c>
      <c r="K36" s="124">
        <f t="shared" si="2"/>
        <v>82.45059316972305</v>
      </c>
      <c r="L36" s="124">
        <f t="shared" si="3"/>
        <v>0</v>
      </c>
      <c r="M36" s="124">
        <f t="shared" si="4"/>
        <v>5.746708356745729</v>
      </c>
      <c r="N36" s="124">
        <f t="shared" si="5"/>
        <v>9.18239633847059</v>
      </c>
      <c r="O36" s="124">
        <f t="shared" si="6"/>
        <v>2.620302135060629</v>
      </c>
      <c r="P36" s="124">
        <f t="shared" si="7"/>
        <v>0</v>
      </c>
      <c r="Q36" s="542" t="s">
        <v>44</v>
      </c>
      <c r="R36" s="787">
        <f t="shared" si="9"/>
        <v>100</v>
      </c>
      <c r="S36" s="786"/>
    </row>
    <row r="37" spans="1:19" s="131" customFormat="1" ht="33.75" customHeight="1">
      <c r="A37" s="143"/>
      <c r="B37" s="139">
        <v>26</v>
      </c>
      <c r="C37" s="140">
        <v>31575016</v>
      </c>
      <c r="D37" s="140">
        <v>26314577</v>
      </c>
      <c r="E37" s="140">
        <v>0</v>
      </c>
      <c r="F37" s="140">
        <v>1783996</v>
      </c>
      <c r="G37" s="140">
        <v>2940071</v>
      </c>
      <c r="H37" s="140">
        <v>536372</v>
      </c>
      <c r="I37" s="140">
        <v>0</v>
      </c>
      <c r="J37" s="140">
        <v>0</v>
      </c>
      <c r="K37" s="479">
        <f t="shared" si="2"/>
        <v>83.33986909143609</v>
      </c>
      <c r="L37" s="124">
        <f t="shared" si="3"/>
        <v>0</v>
      </c>
      <c r="M37" s="479">
        <f t="shared" si="4"/>
        <v>5.650024056994935</v>
      </c>
      <c r="N37" s="479">
        <f t="shared" si="5"/>
        <v>9.311384038570242</v>
      </c>
      <c r="O37" s="479">
        <f t="shared" si="6"/>
        <v>1.698722812998733</v>
      </c>
      <c r="P37" s="124">
        <f t="shared" si="7"/>
        <v>0</v>
      </c>
      <c r="Q37" s="87">
        <v>0</v>
      </c>
      <c r="R37" s="787">
        <f t="shared" si="9"/>
        <v>100</v>
      </c>
      <c r="S37" s="786"/>
    </row>
    <row r="38" spans="1:19" s="131" customFormat="1" ht="33.75" customHeight="1">
      <c r="A38" s="142"/>
      <c r="B38" s="134">
        <v>22</v>
      </c>
      <c r="C38" s="135">
        <v>2177334</v>
      </c>
      <c r="D38" s="135">
        <v>1226827</v>
      </c>
      <c r="E38" s="135">
        <v>393489</v>
      </c>
      <c r="F38" s="135">
        <v>557018</v>
      </c>
      <c r="G38" s="135">
        <v>0</v>
      </c>
      <c r="H38" s="135">
        <v>0</v>
      </c>
      <c r="I38" s="135">
        <v>0</v>
      </c>
      <c r="J38" s="135">
        <v>0</v>
      </c>
      <c r="K38" s="97">
        <f t="shared" si="2"/>
        <v>56.34537466461278</v>
      </c>
      <c r="L38" s="97">
        <f t="shared" si="3"/>
        <v>18.072055091226243</v>
      </c>
      <c r="M38" s="97">
        <f t="shared" si="4"/>
        <v>25.58257024416098</v>
      </c>
      <c r="N38" s="97">
        <f t="shared" si="5"/>
        <v>0</v>
      </c>
      <c r="O38" s="97">
        <f t="shared" si="6"/>
        <v>0</v>
      </c>
      <c r="P38" s="97">
        <f t="shared" si="7"/>
        <v>0</v>
      </c>
      <c r="Q38" s="78">
        <f t="shared" si="8"/>
        <v>0</v>
      </c>
      <c r="R38" s="787">
        <f t="shared" si="9"/>
        <v>100</v>
      </c>
      <c r="S38" s="786"/>
    </row>
    <row r="39" spans="1:19" s="131" customFormat="1" ht="33.75" customHeight="1">
      <c r="A39" s="935" t="s">
        <v>389</v>
      </c>
      <c r="B39" s="134">
        <v>23</v>
      </c>
      <c r="C39" s="135">
        <v>2082741</v>
      </c>
      <c r="D39" s="135">
        <v>1169540</v>
      </c>
      <c r="E39" s="135">
        <v>379080</v>
      </c>
      <c r="F39" s="135">
        <v>534121</v>
      </c>
      <c r="G39" s="135">
        <v>0</v>
      </c>
      <c r="H39" s="135">
        <v>0</v>
      </c>
      <c r="I39" s="135">
        <v>0</v>
      </c>
      <c r="J39" s="135">
        <v>0</v>
      </c>
      <c r="K39" s="97">
        <f t="shared" si="2"/>
        <v>56.153885672774486</v>
      </c>
      <c r="L39" s="97">
        <f t="shared" si="3"/>
        <v>18.20101491255994</v>
      </c>
      <c r="M39" s="97">
        <f t="shared" si="4"/>
        <v>25.64509941466558</v>
      </c>
      <c r="N39" s="97">
        <f t="shared" si="5"/>
        <v>0</v>
      </c>
      <c r="O39" s="97">
        <f t="shared" si="6"/>
        <v>0</v>
      </c>
      <c r="P39" s="97">
        <f t="shared" si="7"/>
        <v>0</v>
      </c>
      <c r="Q39" s="78">
        <f t="shared" si="8"/>
        <v>0</v>
      </c>
      <c r="R39" s="787">
        <f t="shared" si="9"/>
        <v>100.00000000000001</v>
      </c>
      <c r="S39" s="786"/>
    </row>
    <row r="40" spans="1:19" s="131" customFormat="1" ht="33.75" customHeight="1">
      <c r="A40" s="927"/>
      <c r="B40" s="134">
        <v>24</v>
      </c>
      <c r="C40" s="135">
        <v>1986431</v>
      </c>
      <c r="D40" s="135">
        <v>1111148</v>
      </c>
      <c r="E40" s="135">
        <v>364431</v>
      </c>
      <c r="F40" s="135">
        <v>510852</v>
      </c>
      <c r="G40" s="135">
        <v>0</v>
      </c>
      <c r="H40" s="135">
        <v>0</v>
      </c>
      <c r="I40" s="135">
        <v>0</v>
      </c>
      <c r="J40" s="135">
        <v>0</v>
      </c>
      <c r="K40" s="97">
        <f t="shared" si="2"/>
        <v>55.936903924676976</v>
      </c>
      <c r="L40" s="97">
        <f t="shared" si="3"/>
        <v>18.34601856294027</v>
      </c>
      <c r="M40" s="97">
        <f t="shared" si="4"/>
        <v>25.71707751238276</v>
      </c>
      <c r="N40" s="97">
        <f t="shared" si="5"/>
        <v>0</v>
      </c>
      <c r="O40" s="97">
        <f t="shared" si="6"/>
        <v>0</v>
      </c>
      <c r="P40" s="97">
        <f t="shared" si="7"/>
        <v>0</v>
      </c>
      <c r="Q40" s="78">
        <f t="shared" si="8"/>
        <v>0</v>
      </c>
      <c r="R40" s="787">
        <f t="shared" si="9"/>
        <v>100</v>
      </c>
      <c r="S40" s="786"/>
    </row>
    <row r="41" spans="1:19" s="131" customFormat="1" ht="33.75" customHeight="1">
      <c r="A41" s="927"/>
      <c r="B41" s="139">
        <v>25</v>
      </c>
      <c r="C41" s="140">
        <v>1888369</v>
      </c>
      <c r="D41" s="140">
        <v>1051629</v>
      </c>
      <c r="E41" s="140">
        <v>349538</v>
      </c>
      <c r="F41" s="140">
        <v>487202</v>
      </c>
      <c r="G41" s="140">
        <v>0</v>
      </c>
      <c r="H41" s="140">
        <v>0</v>
      </c>
      <c r="I41" s="140">
        <v>0</v>
      </c>
      <c r="J41" s="140">
        <v>0</v>
      </c>
      <c r="K41" s="124">
        <f t="shared" si="2"/>
        <v>55.689804270245915</v>
      </c>
      <c r="L41" s="124">
        <f t="shared" si="3"/>
        <v>18.510047559560658</v>
      </c>
      <c r="M41" s="124">
        <f t="shared" si="4"/>
        <v>25.80014817019343</v>
      </c>
      <c r="N41" s="124">
        <f t="shared" si="5"/>
        <v>0</v>
      </c>
      <c r="O41" s="124">
        <f t="shared" si="6"/>
        <v>0</v>
      </c>
      <c r="P41" s="124">
        <f t="shared" si="7"/>
        <v>0</v>
      </c>
      <c r="Q41" s="87">
        <f t="shared" si="8"/>
        <v>0</v>
      </c>
      <c r="R41" s="787">
        <f t="shared" si="9"/>
        <v>100</v>
      </c>
      <c r="S41" s="786"/>
    </row>
    <row r="42" spans="1:19" s="131" customFormat="1" ht="33.75" customHeight="1">
      <c r="A42" s="147"/>
      <c r="B42" s="139">
        <v>26</v>
      </c>
      <c r="C42" s="140">
        <v>1788522</v>
      </c>
      <c r="D42" s="140">
        <v>990960</v>
      </c>
      <c r="E42" s="140">
        <v>334396</v>
      </c>
      <c r="F42" s="140">
        <v>463166</v>
      </c>
      <c r="G42" s="140">
        <v>0</v>
      </c>
      <c r="H42" s="140">
        <v>0</v>
      </c>
      <c r="I42" s="140">
        <v>0</v>
      </c>
      <c r="J42" s="140">
        <v>0</v>
      </c>
      <c r="K42" s="479">
        <f t="shared" si="2"/>
        <v>55.40664302703573</v>
      </c>
      <c r="L42" s="479">
        <f t="shared" si="3"/>
        <v>18.69677868094438</v>
      </c>
      <c r="M42" s="479">
        <f t="shared" si="4"/>
        <v>25.89657829201989</v>
      </c>
      <c r="N42" s="124">
        <f t="shared" si="5"/>
        <v>0</v>
      </c>
      <c r="O42" s="124">
        <f t="shared" si="6"/>
        <v>0</v>
      </c>
      <c r="P42" s="124">
        <f t="shared" si="7"/>
        <v>0</v>
      </c>
      <c r="Q42" s="87">
        <f t="shared" si="8"/>
        <v>0</v>
      </c>
      <c r="R42" s="787">
        <f aca="true" t="shared" si="10" ref="R42:R47">SUM(K42:Q42)</f>
        <v>100</v>
      </c>
      <c r="S42" s="786"/>
    </row>
    <row r="43" spans="1:19" s="131" customFormat="1" ht="33.75" customHeight="1">
      <c r="A43" s="148"/>
      <c r="B43" s="134">
        <v>22</v>
      </c>
      <c r="C43" s="149">
        <v>145138958</v>
      </c>
      <c r="D43" s="149">
        <v>53408259</v>
      </c>
      <c r="E43" s="149">
        <v>39566559</v>
      </c>
      <c r="F43" s="149">
        <v>46373971</v>
      </c>
      <c r="G43" s="149">
        <v>4499169</v>
      </c>
      <c r="H43" s="149">
        <v>922680</v>
      </c>
      <c r="I43" s="149">
        <v>368320</v>
      </c>
      <c r="J43" s="149">
        <v>0</v>
      </c>
      <c r="K43" s="97">
        <f t="shared" si="2"/>
        <v>36.79801738689622</v>
      </c>
      <c r="L43" s="97">
        <f t="shared" si="3"/>
        <v>27.261156856314212</v>
      </c>
      <c r="M43" s="97">
        <f t="shared" si="4"/>
        <v>31.95142891958753</v>
      </c>
      <c r="N43" s="97">
        <f t="shared" si="5"/>
        <v>3.0999044377871305</v>
      </c>
      <c r="O43" s="97">
        <f t="shared" si="6"/>
        <v>0.6357218025500776</v>
      </c>
      <c r="P43" s="97">
        <f t="shared" si="7"/>
        <v>0.2537705968648335</v>
      </c>
      <c r="Q43" s="78">
        <f t="shared" si="8"/>
        <v>0</v>
      </c>
      <c r="R43" s="787">
        <f t="shared" si="10"/>
        <v>100.00000000000001</v>
      </c>
      <c r="S43" s="786"/>
    </row>
    <row r="44" spans="1:19" s="131" customFormat="1" ht="33.75" customHeight="1">
      <c r="A44" s="146"/>
      <c r="B44" s="134">
        <v>23</v>
      </c>
      <c r="C44" s="135">
        <v>196918063</v>
      </c>
      <c r="D44" s="135">
        <v>76766317</v>
      </c>
      <c r="E44" s="135">
        <v>44459371</v>
      </c>
      <c r="F44" s="135">
        <v>61721488</v>
      </c>
      <c r="G44" s="135">
        <v>11483013</v>
      </c>
      <c r="H44" s="135">
        <v>2155906</v>
      </c>
      <c r="I44" s="135">
        <v>331968</v>
      </c>
      <c r="J44" s="135">
        <v>0</v>
      </c>
      <c r="K44" s="97">
        <f t="shared" si="2"/>
        <v>38.983887933124755</v>
      </c>
      <c r="L44" s="97">
        <f t="shared" si="3"/>
        <v>22.577599191598793</v>
      </c>
      <c r="M44" s="97">
        <f t="shared" si="4"/>
        <v>31.343741178278805</v>
      </c>
      <c r="N44" s="97">
        <f t="shared" si="5"/>
        <v>5.831366013385984</v>
      </c>
      <c r="O44" s="97">
        <f t="shared" si="6"/>
        <v>1.0948238912953354</v>
      </c>
      <c r="P44" s="97">
        <f t="shared" si="7"/>
        <v>0.16858179231633005</v>
      </c>
      <c r="Q44" s="78">
        <f t="shared" si="8"/>
        <v>0</v>
      </c>
      <c r="R44" s="787">
        <f t="shared" si="10"/>
        <v>100.00000000000001</v>
      </c>
      <c r="S44" s="786"/>
    </row>
    <row r="45" spans="1:19" s="131" customFormat="1" ht="33.75" customHeight="1">
      <c r="A45" s="142" t="s">
        <v>43</v>
      </c>
      <c r="B45" s="134">
        <v>24</v>
      </c>
      <c r="C45" s="135">
        <v>192918874</v>
      </c>
      <c r="D45" s="135">
        <v>77812385</v>
      </c>
      <c r="E45" s="135">
        <v>41554200</v>
      </c>
      <c r="F45" s="135">
        <v>61095187</v>
      </c>
      <c r="G45" s="135">
        <v>10008914</v>
      </c>
      <c r="H45" s="135">
        <v>2152572</v>
      </c>
      <c r="I45" s="135">
        <v>295616</v>
      </c>
      <c r="J45" s="135">
        <v>0</v>
      </c>
      <c r="K45" s="97">
        <f t="shared" si="2"/>
        <v>40.33425210640614</v>
      </c>
      <c r="L45" s="97">
        <f t="shared" si="3"/>
        <v>21.539727626649945</v>
      </c>
      <c r="M45" s="97">
        <f t="shared" si="4"/>
        <v>31.6688490520632</v>
      </c>
      <c r="N45" s="97">
        <f t="shared" si="5"/>
        <v>5.1881465988651785</v>
      </c>
      <c r="O45" s="97">
        <f t="shared" si="6"/>
        <v>1.1157912937020356</v>
      </c>
      <c r="P45" s="97">
        <f t="shared" si="7"/>
        <v>0.15323332231350262</v>
      </c>
      <c r="Q45" s="78">
        <f t="shared" si="8"/>
        <v>0</v>
      </c>
      <c r="R45" s="787">
        <f t="shared" si="10"/>
        <v>100</v>
      </c>
      <c r="S45" s="786"/>
    </row>
    <row r="46" spans="1:19" s="131" customFormat="1" ht="33.75" customHeight="1">
      <c r="A46" s="146"/>
      <c r="B46" s="139">
        <v>25</v>
      </c>
      <c r="C46" s="140">
        <v>189036166</v>
      </c>
      <c r="D46" s="140">
        <v>80382501</v>
      </c>
      <c r="E46" s="140">
        <v>39133668</v>
      </c>
      <c r="F46" s="140">
        <v>59566452</v>
      </c>
      <c r="G46" s="140">
        <v>8087810</v>
      </c>
      <c r="H46" s="140">
        <v>1606471</v>
      </c>
      <c r="I46" s="140">
        <v>259264</v>
      </c>
      <c r="J46" s="140">
        <v>0</v>
      </c>
      <c r="K46" s="124">
        <f t="shared" si="2"/>
        <v>42.52228697867264</v>
      </c>
      <c r="L46" s="124">
        <f t="shared" si="3"/>
        <v>20.70168308428346</v>
      </c>
      <c r="M46" s="124">
        <f t="shared" si="4"/>
        <v>31.51061157260246</v>
      </c>
      <c r="N46" s="124">
        <f t="shared" si="5"/>
        <v>4.278445850409387</v>
      </c>
      <c r="O46" s="124">
        <f t="shared" si="6"/>
        <v>0.8498220388155777</v>
      </c>
      <c r="P46" s="124">
        <f t="shared" si="7"/>
        <v>0.1371504752164726</v>
      </c>
      <c r="Q46" s="87">
        <f t="shared" si="8"/>
        <v>0</v>
      </c>
      <c r="R46" s="787">
        <f t="shared" si="10"/>
        <v>99.99999999999999</v>
      </c>
      <c r="S46" s="786"/>
    </row>
    <row r="47" spans="1:19" s="131" customFormat="1" ht="33.75" customHeight="1" thickBot="1">
      <c r="A47" s="484"/>
      <c r="B47" s="540">
        <v>26</v>
      </c>
      <c r="C47" s="485">
        <v>189342884</v>
      </c>
      <c r="D47" s="485">
        <v>84607913</v>
      </c>
      <c r="E47" s="485">
        <v>38551712</v>
      </c>
      <c r="F47" s="485">
        <v>58449632</v>
      </c>
      <c r="G47" s="485">
        <v>6321949</v>
      </c>
      <c r="H47" s="485">
        <v>1188766</v>
      </c>
      <c r="I47" s="485">
        <v>222912</v>
      </c>
      <c r="J47" s="485">
        <v>0</v>
      </c>
      <c r="K47" s="486">
        <f t="shared" si="2"/>
        <v>44.68502391671609</v>
      </c>
      <c r="L47" s="486">
        <f t="shared" si="3"/>
        <v>20.36079264536818</v>
      </c>
      <c r="M47" s="486">
        <f t="shared" si="4"/>
        <v>30.869727324951914</v>
      </c>
      <c r="N47" s="486">
        <f t="shared" si="5"/>
        <v>3.3388891446271622</v>
      </c>
      <c r="O47" s="486">
        <f t="shared" si="6"/>
        <v>0.6278376957646847</v>
      </c>
      <c r="P47" s="486">
        <f t="shared" si="7"/>
        <v>0.11772927257197582</v>
      </c>
      <c r="Q47" s="487">
        <f t="shared" si="8"/>
        <v>0</v>
      </c>
      <c r="R47" s="787">
        <f t="shared" si="10"/>
        <v>100</v>
      </c>
      <c r="S47" s="786"/>
    </row>
    <row r="48" spans="1:19" s="131" customFormat="1" ht="33.75" customHeight="1" thickTop="1">
      <c r="A48" s="488"/>
      <c r="B48" s="134">
        <v>22</v>
      </c>
      <c r="C48" s="784">
        <f>C8+C13+C18+C23+C28+C33+C38+C43</f>
        <v>305922632</v>
      </c>
      <c r="D48" s="784">
        <f aca="true" t="shared" si="11" ref="D48:J51">D8+D13+D18+D23+D28+D33+D38+D43</f>
        <v>150360699</v>
      </c>
      <c r="E48" s="784">
        <f t="shared" si="11"/>
        <v>39963489</v>
      </c>
      <c r="F48" s="784">
        <f t="shared" si="11"/>
        <v>94287401</v>
      </c>
      <c r="G48" s="784">
        <f t="shared" si="11"/>
        <v>17708679</v>
      </c>
      <c r="H48" s="784">
        <f t="shared" si="11"/>
        <v>3108214</v>
      </c>
      <c r="I48" s="784">
        <f t="shared" si="11"/>
        <v>368320</v>
      </c>
      <c r="J48" s="784">
        <f t="shared" si="11"/>
        <v>125830</v>
      </c>
      <c r="K48" s="489">
        <f t="shared" si="2"/>
        <v>49.14991022959034</v>
      </c>
      <c r="L48" s="489">
        <f t="shared" si="3"/>
        <v>13.063266597418657</v>
      </c>
      <c r="M48" s="489">
        <f t="shared" si="4"/>
        <v>30.820668736924304</v>
      </c>
      <c r="N48" s="489">
        <f t="shared" si="5"/>
        <v>5.788613573382174</v>
      </c>
      <c r="O48" s="489">
        <f t="shared" si="6"/>
        <v>1.0160130944480106</v>
      </c>
      <c r="P48" s="489">
        <f t="shared" si="7"/>
        <v>0.12039645370205888</v>
      </c>
      <c r="Q48" s="490">
        <f t="shared" si="8"/>
        <v>0.04113131453445393</v>
      </c>
      <c r="R48" s="787">
        <f>SUM(K48:Q48)</f>
        <v>100</v>
      </c>
      <c r="S48" s="786"/>
    </row>
    <row r="49" spans="1:19" s="131" customFormat="1" ht="33.75" customHeight="1">
      <c r="A49" s="150"/>
      <c r="B49" s="134">
        <v>23</v>
      </c>
      <c r="C49" s="135">
        <f>C9+C14+C19+C24+C29+C34+C39+C44</f>
        <v>352638188</v>
      </c>
      <c r="D49" s="135">
        <f t="shared" si="11"/>
        <v>173646684</v>
      </c>
      <c r="E49" s="135">
        <f t="shared" si="11"/>
        <v>45043653</v>
      </c>
      <c r="F49" s="135">
        <f t="shared" si="11"/>
        <v>107199267</v>
      </c>
      <c r="G49" s="135">
        <f t="shared" si="11"/>
        <v>22267273</v>
      </c>
      <c r="H49" s="135">
        <f t="shared" si="11"/>
        <v>4034183</v>
      </c>
      <c r="I49" s="135">
        <f t="shared" si="11"/>
        <v>331968</v>
      </c>
      <c r="J49" s="135">
        <f t="shared" si="11"/>
        <v>115160</v>
      </c>
      <c r="K49" s="97">
        <f t="shared" si="2"/>
        <v>49.24216659144131</v>
      </c>
      <c r="L49" s="97">
        <f t="shared" si="3"/>
        <v>12.773333839839262</v>
      </c>
      <c r="M49" s="97">
        <f t="shared" si="4"/>
        <v>30.39922238938002</v>
      </c>
      <c r="N49" s="97">
        <f t="shared" si="5"/>
        <v>6.314481459393162</v>
      </c>
      <c r="O49" s="97">
        <f t="shared" si="6"/>
        <v>1.1440006038143549</v>
      </c>
      <c r="P49" s="97">
        <f t="shared" si="7"/>
        <v>0.09413841475387799</v>
      </c>
      <c r="Q49" s="78">
        <f t="shared" si="8"/>
        <v>0.032656701378014116</v>
      </c>
      <c r="R49" s="787">
        <f>SUM(K49:Q49)</f>
        <v>99.99999999999999</v>
      </c>
      <c r="S49" s="786"/>
    </row>
    <row r="50" spans="1:19" s="131" customFormat="1" ht="33.75" customHeight="1">
      <c r="A50" s="150" t="s">
        <v>34</v>
      </c>
      <c r="B50" s="134">
        <v>24</v>
      </c>
      <c r="C50" s="135">
        <f>C10+C15+C20+C25+C30+C35+C40+C45</f>
        <v>341928998</v>
      </c>
      <c r="D50" s="135">
        <f t="shared" si="11"/>
        <v>169973722</v>
      </c>
      <c r="E50" s="135">
        <f t="shared" si="11"/>
        <v>42059194</v>
      </c>
      <c r="F50" s="135">
        <f t="shared" si="11"/>
        <v>104325456</v>
      </c>
      <c r="G50" s="135">
        <f t="shared" si="11"/>
        <v>21513828</v>
      </c>
      <c r="H50" s="135">
        <f t="shared" si="11"/>
        <v>3656612</v>
      </c>
      <c r="I50" s="135">
        <f t="shared" si="11"/>
        <v>295616</v>
      </c>
      <c r="J50" s="135">
        <f t="shared" si="11"/>
        <v>104570</v>
      </c>
      <c r="K50" s="97">
        <f t="shared" si="2"/>
        <v>49.71023896604406</v>
      </c>
      <c r="L50" s="97">
        <f t="shared" si="3"/>
        <v>12.300563639238343</v>
      </c>
      <c r="M50" s="97">
        <f t="shared" si="4"/>
        <v>30.510853601249693</v>
      </c>
      <c r="N50" s="97">
        <f t="shared" si="5"/>
        <v>6.2918992322493805</v>
      </c>
      <c r="O50" s="97">
        <f t="shared" si="6"/>
        <v>1.0694068129313794</v>
      </c>
      <c r="P50" s="97">
        <f t="shared" si="7"/>
        <v>0.08645537574441112</v>
      </c>
      <c r="Q50" s="78">
        <f t="shared" si="8"/>
        <v>0.030582372542734736</v>
      </c>
      <c r="R50" s="787">
        <f>SUM(K50:Q50)</f>
        <v>100</v>
      </c>
      <c r="S50" s="786"/>
    </row>
    <row r="51" spans="1:19" s="131" customFormat="1" ht="33.75" customHeight="1">
      <c r="A51" s="150"/>
      <c r="B51" s="139">
        <v>25</v>
      </c>
      <c r="C51" s="140">
        <f>C11+C16+C21+C26+C31+C36+C41+C46</f>
        <v>331641515</v>
      </c>
      <c r="D51" s="140">
        <f t="shared" si="11"/>
        <v>171801187</v>
      </c>
      <c r="E51" s="140">
        <f t="shared" si="11"/>
        <v>39571431</v>
      </c>
      <c r="F51" s="140">
        <f t="shared" si="11"/>
        <v>100113979</v>
      </c>
      <c r="G51" s="140">
        <f t="shared" si="11"/>
        <v>17101576</v>
      </c>
      <c r="H51" s="140">
        <f t="shared" si="11"/>
        <v>2700098</v>
      </c>
      <c r="I51" s="140">
        <f t="shared" si="11"/>
        <v>259264</v>
      </c>
      <c r="J51" s="140">
        <f t="shared" si="11"/>
        <v>93980</v>
      </c>
      <c r="K51" s="124">
        <f t="shared" si="2"/>
        <v>51.80328132320828</v>
      </c>
      <c r="L51" s="124">
        <f t="shared" si="3"/>
        <v>11.931989576154239</v>
      </c>
      <c r="M51" s="124">
        <f t="shared" si="4"/>
        <v>30.187408533578797</v>
      </c>
      <c r="N51" s="124">
        <f t="shared" si="5"/>
        <v>5.156645120258843</v>
      </c>
      <c r="O51" s="124">
        <f t="shared" si="6"/>
        <v>0.8141616407704565</v>
      </c>
      <c r="P51" s="124">
        <f t="shared" si="7"/>
        <v>0.07817597866177882</v>
      </c>
      <c r="Q51" s="87">
        <f t="shared" si="8"/>
        <v>0.02833782736760203</v>
      </c>
      <c r="R51" s="787">
        <f>SUM(K51:Q51)</f>
        <v>100</v>
      </c>
      <c r="S51" s="786"/>
    </row>
    <row r="52" spans="1:19" s="144" customFormat="1" ht="33.75" customHeight="1" thickBot="1">
      <c r="A52" s="151"/>
      <c r="B52" s="541">
        <v>26</v>
      </c>
      <c r="C52" s="785">
        <f>C12+C17+C22+C27+C32+C37+C42+C47</f>
        <v>329252579</v>
      </c>
      <c r="D52" s="785">
        <f aca="true" t="shared" si="12" ref="D52:J52">D12+D17+D22+D27+D32+D37+D42+D47</f>
        <v>177331658</v>
      </c>
      <c r="E52" s="785">
        <f t="shared" si="12"/>
        <v>38939926</v>
      </c>
      <c r="F52" s="785">
        <f t="shared" si="12"/>
        <v>96999556</v>
      </c>
      <c r="G52" s="785">
        <f t="shared" si="12"/>
        <v>13753765</v>
      </c>
      <c r="H52" s="785">
        <f t="shared" si="12"/>
        <v>1917722</v>
      </c>
      <c r="I52" s="785">
        <f t="shared" si="12"/>
        <v>222912</v>
      </c>
      <c r="J52" s="785">
        <f t="shared" si="12"/>
        <v>87040</v>
      </c>
      <c r="K52" s="482">
        <f>D52/$C52*100</f>
        <v>53.858851626489454</v>
      </c>
      <c r="L52" s="482">
        <f>E52/$C52*100</f>
        <v>11.826764157252052</v>
      </c>
      <c r="M52" s="482">
        <f>F52/$C52*100</f>
        <v>29.460530360796355</v>
      </c>
      <c r="N52" s="482">
        <f>G52/$C52*100</f>
        <v>4.17726872232032</v>
      </c>
      <c r="O52" s="482">
        <f>H52/$C52*100</f>
        <v>0.5824470702171781</v>
      </c>
      <c r="P52" s="180">
        <f t="shared" si="7"/>
        <v>0.06770243096562047</v>
      </c>
      <c r="Q52" s="183">
        <f t="shared" si="8"/>
        <v>0.026435631959013446</v>
      </c>
      <c r="R52" s="787">
        <f>SUM(K52:Q52)</f>
        <v>100.00000000000001</v>
      </c>
      <c r="S52" s="786"/>
    </row>
    <row r="53" spans="1:3" ht="33.75" customHeight="1">
      <c r="A53" s="782"/>
      <c r="B53" s="782"/>
      <c r="C53" s="900" t="s">
        <v>393</v>
      </c>
    </row>
  </sheetData>
  <sheetProtection/>
  <mergeCells count="4">
    <mergeCell ref="C6:C7"/>
    <mergeCell ref="A39:A41"/>
    <mergeCell ref="D6:J6"/>
    <mergeCell ref="K6:Q6"/>
  </mergeCells>
  <printOptions horizontalCentered="1"/>
  <pageMargins left="0.5905511811023623" right="0.5905511811023623" top="0.7874015748031497" bottom="0.7874015748031497" header="0.5118110236220472" footer="0.5118110236220472"/>
  <pageSetup fitToHeight="2" horizontalDpi="400" verticalDpi="400" orientation="landscape" paperSize="9" scale="45" r:id="rId2"/>
  <rowBreaks count="1" manualBreakCount="1">
    <brk id="32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吉井　一寛</dc:creator>
  <cp:keywords/>
  <dc:description/>
  <cp:lastModifiedBy>testserver</cp:lastModifiedBy>
  <cp:lastPrinted>2016-03-09T02:18:10Z</cp:lastPrinted>
  <dcterms:created xsi:type="dcterms:W3CDTF">2000-08-16T00:50:38Z</dcterms:created>
  <dcterms:modified xsi:type="dcterms:W3CDTF">2016-03-22T07:56:55Z</dcterms:modified>
  <cp:category/>
  <cp:version/>
  <cp:contentType/>
  <cp:contentStatus/>
</cp:coreProperties>
</file>