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320" windowHeight="7650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'第3-2表'!$A$1:$AI$31</definedName>
    <definedName name="_xlnm.Print_Area" localSheetId="1">'第3-3表'!$A$1:$AW$30</definedName>
    <definedName name="_xlnm.Print_Area" localSheetId="2">'第3-4表'!$A$1:$AD$29</definedName>
    <definedName name="_xlnm.Print_Area" localSheetId="3">'第3-4表 (2)'!$A$1:$Y$29</definedName>
    <definedName name="_xlnm.Print_Area" localSheetId="4">'第3-5表'!$A$1:$AL$32</definedName>
    <definedName name="_xlnm.Print_Area" localSheetId="5">'第3-6表'!$A$1:$BT$32</definedName>
    <definedName name="_xlnm.Print_Area" localSheetId="6">'第3-7表'!$A$1:$K$29</definedName>
    <definedName name="_xlnm.Print_Area" localSheetId="7">'第3-8表'!$A$1:$Q$29</definedName>
    <definedName name="_xlnm.Print_Area" localSheetId="8">'第3-9表'!$A$1:$X$29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<sst xmlns="http://schemas.openxmlformats.org/spreadsheetml/2006/main" count="1022" uniqueCount="613">
  <si>
    <t>(1)</t>
  </si>
  <si>
    <t>(2)</t>
  </si>
  <si>
    <t>(3)</t>
  </si>
  <si>
    <t>(5)</t>
  </si>
  <si>
    <t>(6)</t>
  </si>
  <si>
    <t>(7)</t>
  </si>
  <si>
    <t>(8)</t>
  </si>
  <si>
    <t>(9)</t>
  </si>
  <si>
    <t>(4)</t>
  </si>
  <si>
    <t>配水管</t>
  </si>
  <si>
    <t>一日最大</t>
  </si>
  <si>
    <t>一日平均</t>
  </si>
  <si>
    <t>一日一人</t>
  </si>
  <si>
    <t>ア</t>
  </si>
  <si>
    <t>イ　　</t>
  </si>
  <si>
    <t>ウ</t>
  </si>
  <si>
    <t>延　長</t>
  </si>
  <si>
    <t>有収水量</t>
  </si>
  <si>
    <t>計</t>
  </si>
  <si>
    <t>基本水量</t>
  </si>
  <si>
    <t>超過料金</t>
  </si>
  <si>
    <t>(千ｍ)</t>
  </si>
  <si>
    <t>下関市</t>
  </si>
  <si>
    <t>口径別</t>
  </si>
  <si>
    <t>宇部市</t>
  </si>
  <si>
    <t>山口市</t>
  </si>
  <si>
    <t>用途別・口径別</t>
  </si>
  <si>
    <t>萩市</t>
  </si>
  <si>
    <t>用途別</t>
  </si>
  <si>
    <t>防府市</t>
  </si>
  <si>
    <t>ダム・地下水</t>
  </si>
  <si>
    <t>下松市</t>
  </si>
  <si>
    <t>岩国市</t>
  </si>
  <si>
    <t>表流水</t>
  </si>
  <si>
    <t>光市</t>
  </si>
  <si>
    <t>伏流水</t>
  </si>
  <si>
    <t>長門市</t>
  </si>
  <si>
    <t>柳井市</t>
  </si>
  <si>
    <t>美祢市</t>
  </si>
  <si>
    <t>伏流水・地下水・受水</t>
  </si>
  <si>
    <t>ダム</t>
  </si>
  <si>
    <t>（１）上水道事業・簡易水道事業</t>
  </si>
  <si>
    <t>　　（上水道事業）</t>
  </si>
  <si>
    <t>項　目</t>
  </si>
  <si>
    <t>団体名</t>
  </si>
  <si>
    <t>基本料金</t>
  </si>
  <si>
    <t>田布施・平生
水道企業団</t>
  </si>
  <si>
    <t>柳井地域
広域水道企業団</t>
  </si>
  <si>
    <t>光地域
広域水道企業団</t>
  </si>
  <si>
    <t>　　（簡易水道事業）</t>
  </si>
  <si>
    <t>　第３－２表　施設及び業務概況</t>
  </si>
  <si>
    <t>周南市</t>
  </si>
  <si>
    <t>表流水・ダム・伏流水・　　　　　地下水・受水</t>
  </si>
  <si>
    <t>山陽小野田市</t>
  </si>
  <si>
    <t>表流水・地下水</t>
  </si>
  <si>
    <t>表流水・ダム・伏流水・
地下水・その他</t>
  </si>
  <si>
    <t>ダム・地下水</t>
  </si>
  <si>
    <t>表流水・伏流水・
地下水・受水</t>
  </si>
  <si>
    <t>口径別</t>
  </si>
  <si>
    <t>口径別</t>
  </si>
  <si>
    <t>当たり料金</t>
  </si>
  <si>
    <t>表流水・ダム・伏流水・受水</t>
  </si>
  <si>
    <t>営業収益</t>
  </si>
  <si>
    <t>営業外費用</t>
  </si>
  <si>
    <t>純利益</t>
  </si>
  <si>
    <t>団体名</t>
  </si>
  <si>
    <t>その他</t>
  </si>
  <si>
    <t>(E)+(F)+(H)</t>
  </si>
  <si>
    <t>(A)-(D)</t>
  </si>
  <si>
    <t>計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</si>
  <si>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</si>
  <si>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</si>
  <si>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</si>
  <si>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</si>
  <si>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</si>
  <si>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</si>
  <si>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</si>
  <si>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</si>
  <si>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</si>
  <si>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周南市</t>
  </si>
  <si>
    <t>１．</t>
  </si>
  <si>
    <t>へ繰越され</t>
  </si>
  <si>
    <t>固定資産</t>
  </si>
  <si>
    <t>１～１０</t>
  </si>
  <si>
    <t>る支出の</t>
  </si>
  <si>
    <t>(a)-{(b)+(c)}</t>
  </si>
  <si>
    <t>１～５</t>
  </si>
  <si>
    <t>売却代金</t>
  </si>
  <si>
    <t>財源充当額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</si>
  <si>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</si>
  <si>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</si>
  <si>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</si>
  <si>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</si>
  <si>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</si>
  <si>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</si>
  <si>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</si>
  <si>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</si>
  <si>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</si>
  <si>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</si>
  <si>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</si>
  <si>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</si>
  <si>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</si>
  <si>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</si>
  <si>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</si>
  <si>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　　（簡易水道事業）</t>
  </si>
  <si>
    <t>施設利用率</t>
  </si>
  <si>
    <t>最大稼働率</t>
  </si>
  <si>
    <t>負荷率</t>
  </si>
  <si>
    <t>使用効率</t>
  </si>
  <si>
    <t>給水人口</t>
  </si>
  <si>
    <t>給水量</t>
  </si>
  <si>
    <t>供給単価</t>
  </si>
  <si>
    <t>給水原価</t>
  </si>
  <si>
    <t>資本費</t>
  </si>
  <si>
    <t>給与費</t>
  </si>
  <si>
    <t>販売利益</t>
  </si>
  <si>
    <t>損益勘定</t>
  </si>
  <si>
    <t>（円・銭）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</si>
  <si>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</si>
  <si>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</si>
  <si>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</si>
  <si>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</si>
  <si>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</si>
  <si>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</si>
  <si>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</si>
  <si>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９．</t>
  </si>
  <si>
    <t>伏流水・地下水</t>
  </si>
  <si>
    <t>（単位　千円）</t>
  </si>
  <si>
    <t>（単位　千円）</t>
  </si>
  <si>
    <t>表流水・ダム・地下水</t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</si>
  <si>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/日)</t>
    </r>
  </si>
  <si>
    <r>
      <t>(千ｍ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)</t>
    </r>
  </si>
  <si>
    <r>
      <t>(円/m</t>
    </r>
    <r>
      <rPr>
        <vertAlign val="superscript"/>
        <sz val="12"/>
        <color indexed="8"/>
        <rFont val="ＭＳゴシック"/>
        <family val="3"/>
      </rPr>
      <t xml:space="preserve">3 </t>
    </r>
    <r>
      <rPr>
        <sz val="12"/>
        <color indexed="8"/>
        <rFont val="ＭＳゴシック"/>
        <family val="3"/>
      </rPr>
      <t>)</t>
    </r>
  </si>
  <si>
    <t>行政区域内</t>
  </si>
  <si>
    <t>現在人口</t>
  </si>
  <si>
    <t>(人)</t>
  </si>
  <si>
    <t>計画給水</t>
  </si>
  <si>
    <t>現在給水</t>
  </si>
  <si>
    <t>(4) 普　及　率</t>
  </si>
  <si>
    <t>C/A (%)</t>
  </si>
  <si>
    <t>C/B (%)</t>
  </si>
  <si>
    <t>(5) 水　源　の　種　類</t>
  </si>
  <si>
    <t>水利権</t>
  </si>
  <si>
    <t>導水管</t>
  </si>
  <si>
    <t>延　長</t>
  </si>
  <si>
    <t>送水管</t>
  </si>
  <si>
    <t>配水管</t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</si>
  <si>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/日)</t>
    </r>
  </si>
  <si>
    <t>(千ｍ)</t>
  </si>
  <si>
    <t>（●→）</t>
  </si>
  <si>
    <t>（←●）</t>
  </si>
  <si>
    <t>配水能力</t>
  </si>
  <si>
    <t>年 間 総</t>
  </si>
  <si>
    <t>配 水 量</t>
  </si>
  <si>
    <t>配 水 量</t>
  </si>
  <si>
    <t>一日一人</t>
  </si>
  <si>
    <t>最大配水量</t>
  </si>
  <si>
    <t>(l)</t>
  </si>
  <si>
    <t>平均給水量</t>
  </si>
  <si>
    <t>年 間 総</t>
  </si>
  <si>
    <t>有 収 率</t>
  </si>
  <si>
    <t>(％)</t>
  </si>
  <si>
    <t>(1) 損　益　勘　定</t>
  </si>
  <si>
    <t>う　ち</t>
  </si>
  <si>
    <t>計</t>
  </si>
  <si>
    <t>関　係</t>
  </si>
  <si>
    <t>原　水</t>
  </si>
  <si>
    <t>浄　水</t>
  </si>
  <si>
    <t>配　水</t>
  </si>
  <si>
    <t>検　針</t>
  </si>
  <si>
    <t>集　金</t>
  </si>
  <si>
    <t>資　本</t>
  </si>
  <si>
    <t>勘　定</t>
  </si>
  <si>
    <t>料金体系</t>
  </si>
  <si>
    <t>(2) 料　金　（　家　庭　用　）</t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</si>
  <si>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)</t>
    </r>
  </si>
  <si>
    <t>(円)</t>
  </si>
  <si>
    <t>エ</t>
  </si>
  <si>
    <r>
      <t>１か月20m</t>
    </r>
    <r>
      <rPr>
        <vertAlign val="superscript"/>
        <sz val="12"/>
        <color indexed="8"/>
        <rFont val="ＭＳゴシック"/>
        <family val="3"/>
      </rPr>
      <t>3</t>
    </r>
  </si>
  <si>
    <t>実施年月日</t>
  </si>
  <si>
    <t>現行料金</t>
  </si>
  <si>
    <t>(4) 改　定　率 (%)</t>
  </si>
  <si>
    <t>家庭用</t>
  </si>
  <si>
    <r>
      <t>(10m</t>
    </r>
    <r>
      <rPr>
        <vertAlign val="superscript"/>
        <sz val="12"/>
        <color indexed="8"/>
        <rFont val="ＭＳゴシック"/>
        <family val="3"/>
      </rPr>
      <t>3</t>
    </r>
    <r>
      <rPr>
        <sz val="12"/>
        <color indexed="8"/>
        <rFont val="ＭＳゴシック"/>
        <family val="3"/>
      </rPr>
      <t>/月)</t>
    </r>
  </si>
  <si>
    <t>全　体</t>
  </si>
  <si>
    <t>（★→）</t>
  </si>
  <si>
    <t>（←★）</t>
  </si>
  <si>
    <t>　第３－３表　損益計算書の状況</t>
  </si>
  <si>
    <t>総収益</t>
  </si>
  <si>
    <t>(A)</t>
  </si>
  <si>
    <t>営業収益</t>
  </si>
  <si>
    <t>営業外収益</t>
  </si>
  <si>
    <t>団体名</t>
  </si>
  <si>
    <t>給水収益</t>
  </si>
  <si>
    <t>受託工事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</si>
  <si>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</si>
  <si>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</si>
  <si>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</si>
  <si>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</si>
  <si>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</si>
  <si>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</si>
  <si>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</si>
  <si>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</si>
  <si>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</si>
  <si>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他会計</t>
  </si>
  <si>
    <t>及び配当金</t>
  </si>
  <si>
    <t>収益</t>
  </si>
  <si>
    <t>補助金</t>
  </si>
  <si>
    <t>戻入</t>
  </si>
  <si>
    <t>(B)+(C)+(G)</t>
  </si>
  <si>
    <t>(B)</t>
  </si>
  <si>
    <t>負担金</t>
  </si>
  <si>
    <t>(C)</t>
  </si>
  <si>
    <t>総費用</t>
  </si>
  <si>
    <t>(D)</t>
  </si>
  <si>
    <t>営業費用</t>
  </si>
  <si>
    <t>原水及び浄</t>
  </si>
  <si>
    <t>受託工事費</t>
  </si>
  <si>
    <t>業務費</t>
  </si>
  <si>
    <t>減価償却費</t>
  </si>
  <si>
    <t>資産減耗費</t>
  </si>
  <si>
    <t>その他</t>
  </si>
  <si>
    <t>支払利息</t>
  </si>
  <si>
    <t>企業債</t>
  </si>
  <si>
    <t>受託工事費</t>
  </si>
  <si>
    <t>繰延勘定</t>
  </si>
  <si>
    <t>その他</t>
  </si>
  <si>
    <t>水費（受水</t>
  </si>
  <si>
    <t>給水費</t>
  </si>
  <si>
    <t>営業費用</t>
  </si>
  <si>
    <t>取扱諸費</t>
  </si>
  <si>
    <t>償却</t>
  </si>
  <si>
    <t>営業外費用</t>
  </si>
  <si>
    <t>(E)</t>
  </si>
  <si>
    <t>費を含む）</t>
  </si>
  <si>
    <t>(F)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</si>
  <si>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</si>
  <si>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</si>
  <si>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</si>
  <si>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</si>
  <si>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</si>
  <si>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</si>
  <si>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</si>
  <si>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</si>
  <si>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</si>
  <si>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</si>
  <si>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</si>
  <si>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</si>
  <si>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</si>
  <si>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</si>
  <si>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</si>
  <si>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</si>
  <si>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</si>
  <si>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</si>
  <si>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</si>
  <si>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</si>
  <si>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</si>
  <si>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</si>
  <si>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</si>
  <si>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</si>
  <si>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</si>
  <si>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</si>
  <si>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</si>
  <si>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</si>
  <si>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(B)+(C)</t>
  </si>
  <si>
    <t>(E)+(F)</t>
  </si>
  <si>
    <t>及び</t>
  </si>
  <si>
    <t>配水</t>
  </si>
  <si>
    <t>欠 損 金）</t>
  </si>
  <si>
    <t>（▲→）</t>
  </si>
  <si>
    <t>（←▲）</t>
  </si>
  <si>
    <t>（■→）</t>
  </si>
  <si>
    <t>（←■）</t>
  </si>
  <si>
    <t>　第３－４表　費用構成の状況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</si>
  <si>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</si>
  <si>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</si>
  <si>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</si>
  <si>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</si>
  <si>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</si>
  <si>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</si>
  <si>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</si>
  <si>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</si>
  <si>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</si>
  <si>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</si>
  <si>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</si>
  <si>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動力費</t>
  </si>
  <si>
    <t>光熱水費</t>
  </si>
  <si>
    <t>通信運搬費</t>
  </si>
  <si>
    <t>利息</t>
  </si>
  <si>
    <t>金等利息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</si>
  <si>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</si>
  <si>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</si>
  <si>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</si>
  <si>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</si>
  <si>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</si>
  <si>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</si>
  <si>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</si>
  <si>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</si>
  <si>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</si>
  <si>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</si>
  <si>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</si>
  <si>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</si>
  <si>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修繕費</t>
  </si>
  <si>
    <t>材料費</t>
  </si>
  <si>
    <t>薬品費</t>
  </si>
  <si>
    <t>路面復旧費</t>
  </si>
  <si>
    <t>委託料</t>
  </si>
  <si>
    <t>負担金</t>
  </si>
  <si>
    <t>受水費</t>
  </si>
  <si>
    <t>費用合計</t>
  </si>
  <si>
    <t>受託工事費</t>
  </si>
  <si>
    <t>附帯事業費</t>
  </si>
  <si>
    <t>材料及び</t>
  </si>
  <si>
    <t>経常費用</t>
  </si>
  <si>
    <t>不用品</t>
  </si>
  <si>
    <t>売却原価</t>
  </si>
  <si>
    <t>１～１４</t>
  </si>
  <si>
    <t>（単位　円・銭）</t>
  </si>
  <si>
    <t>資本費</t>
  </si>
  <si>
    <t>相当額</t>
  </si>
  <si>
    <t>う　ち</t>
  </si>
  <si>
    <t>広報活動費</t>
  </si>
  <si>
    <t>　第３－５表　資本的収支の状況</t>
  </si>
  <si>
    <t>　　（簡易水道事業）</t>
  </si>
  <si>
    <t>資　　　本　　　的　　　収　　　入</t>
  </si>
  <si>
    <t>その他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</si>
  <si>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</si>
  <si>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</si>
  <si>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</si>
  <si>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</si>
  <si>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</si>
  <si>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</si>
  <si>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</si>
  <si>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</si>
  <si>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のための</t>
  </si>
  <si>
    <t>出資金</t>
  </si>
  <si>
    <t>負担金</t>
  </si>
  <si>
    <t>借入金</t>
  </si>
  <si>
    <t>同意等債で</t>
  </si>
  <si>
    <t>企業債</t>
  </si>
  <si>
    <t>今年度</t>
  </si>
  <si>
    <t>収入分　　　　</t>
  </si>
  <si>
    <t>(a)</t>
  </si>
  <si>
    <t>(b)</t>
  </si>
  <si>
    <t>５．</t>
  </si>
  <si>
    <t>建設改良費</t>
  </si>
  <si>
    <t>う　ち</t>
  </si>
  <si>
    <t>償還金</t>
  </si>
  <si>
    <t>差額</t>
  </si>
  <si>
    <t>１．</t>
  </si>
  <si>
    <t>２．</t>
  </si>
  <si>
    <t>３．</t>
  </si>
  <si>
    <t>４．</t>
  </si>
  <si>
    <t>過年度分</t>
  </si>
  <si>
    <t>当年度分</t>
  </si>
  <si>
    <t>繰越利益</t>
  </si>
  <si>
    <t>当年度利益</t>
  </si>
  <si>
    <t>損益勘定</t>
  </si>
  <si>
    <t>剰余金</t>
  </si>
  <si>
    <t>留保資金</t>
  </si>
  <si>
    <t>処分額</t>
  </si>
  <si>
    <t>５．</t>
  </si>
  <si>
    <t>６．</t>
  </si>
  <si>
    <t>７．</t>
  </si>
  <si>
    <t>積立金取り</t>
  </si>
  <si>
    <t>繰越工事</t>
  </si>
  <si>
    <t>くずし額</t>
  </si>
  <si>
    <t>資金</t>
  </si>
  <si>
    <t>不足額</t>
  </si>
  <si>
    <t>１～７</t>
  </si>
  <si>
    <t>資　　本　　的　　支　　出</t>
  </si>
  <si>
    <t>（←★）</t>
  </si>
  <si>
    <t>（★→）</t>
  </si>
  <si>
    <t>（←★）</t>
  </si>
  <si>
    <t>　第３－６表　貸借対照表の状況</t>
  </si>
  <si>
    <t>固定資産</t>
  </si>
  <si>
    <t>(1)</t>
  </si>
  <si>
    <t>(2)</t>
  </si>
  <si>
    <t>(3)</t>
  </si>
  <si>
    <t>流動資産</t>
  </si>
  <si>
    <t>う　ち</t>
  </si>
  <si>
    <t>繰延資産</t>
  </si>
  <si>
    <t>資産合計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</si>
  <si>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</si>
  <si>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</si>
  <si>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</si>
  <si>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</si>
  <si>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</si>
  <si>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</si>
  <si>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</si>
  <si>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(4)</t>
  </si>
  <si>
    <t>(5)</t>
  </si>
  <si>
    <t>団体名</t>
  </si>
  <si>
    <t>資産</t>
  </si>
  <si>
    <t>累計額</t>
  </si>
  <si>
    <t>その他の</t>
  </si>
  <si>
    <t>現金</t>
  </si>
  <si>
    <t>未収金</t>
  </si>
  <si>
    <t>貸倒引当金</t>
  </si>
  <si>
    <t>貯蔵品</t>
  </si>
  <si>
    <t>短期</t>
  </si>
  <si>
    <t>リース資産</t>
  </si>
  <si>
    <t>(△)</t>
  </si>
  <si>
    <t>リース資産</t>
  </si>
  <si>
    <t>資産</t>
  </si>
  <si>
    <t>及び</t>
  </si>
  <si>
    <t>有価証券</t>
  </si>
  <si>
    <t>減価償却累計額</t>
  </si>
  <si>
    <t>預金</t>
  </si>
  <si>
    <t>未収収益</t>
  </si>
  <si>
    <t>固定負債</t>
  </si>
  <si>
    <t>(1)</t>
  </si>
  <si>
    <t>(2)</t>
  </si>
  <si>
    <t>(3)</t>
  </si>
  <si>
    <t>(4)</t>
  </si>
  <si>
    <t>(5)</t>
  </si>
  <si>
    <t>(6)</t>
  </si>
  <si>
    <t>(7)</t>
  </si>
  <si>
    <t>(8)</t>
  </si>
  <si>
    <t>流動負債</t>
  </si>
  <si>
    <t>建設改良等</t>
  </si>
  <si>
    <t>その他の</t>
  </si>
  <si>
    <t>再建債</t>
  </si>
  <si>
    <t>引当金</t>
  </si>
  <si>
    <t>リース債務</t>
  </si>
  <si>
    <t>その他</t>
  </si>
  <si>
    <t>一時借入金</t>
  </si>
  <si>
    <t>未払金</t>
  </si>
  <si>
    <t>の財源に充</t>
  </si>
  <si>
    <t>長期借入金</t>
  </si>
  <si>
    <t>てるための</t>
  </si>
  <si>
    <t>未払費用</t>
  </si>
  <si>
    <t>企業債</t>
  </si>
  <si>
    <t>長期借入金</t>
  </si>
  <si>
    <t>８．</t>
  </si>
  <si>
    <t>９．</t>
  </si>
  <si>
    <t>１０．</t>
  </si>
  <si>
    <t>(9)</t>
  </si>
  <si>
    <t>(10)</t>
  </si>
  <si>
    <t>繰延収益</t>
  </si>
  <si>
    <t>(1)</t>
  </si>
  <si>
    <t>(2)</t>
  </si>
  <si>
    <t>負債合計</t>
  </si>
  <si>
    <t>資本金</t>
  </si>
  <si>
    <t>再評価組入</t>
  </si>
  <si>
    <t>剰余金</t>
  </si>
  <si>
    <t>前受金</t>
  </si>
  <si>
    <t>資本剰余金</t>
  </si>
  <si>
    <t>県補助金</t>
  </si>
  <si>
    <t>工事負担金</t>
  </si>
  <si>
    <t>再評価</t>
  </si>
  <si>
    <t>その他</t>
  </si>
  <si>
    <t>収益化</t>
  </si>
  <si>
    <t>積立金</t>
  </si>
  <si>
    <t>前受収益</t>
  </si>
  <si>
    <t>(△)</t>
  </si>
  <si>
    <t>５＋６＋７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</si>
  <si>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</si>
  <si>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</si>
  <si>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</si>
  <si>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</si>
  <si>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</si>
  <si>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</si>
  <si>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</si>
  <si>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</si>
  <si>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</si>
  <si>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</si>
  <si>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</si>
  <si>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</si>
  <si>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</si>
  <si>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</si>
  <si>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利益剰余金</t>
  </si>
  <si>
    <t>減債積立金</t>
  </si>
  <si>
    <t>利益積立金</t>
  </si>
  <si>
    <t>建設改良</t>
  </si>
  <si>
    <t>当　年　度</t>
  </si>
  <si>
    <t>有価証券</t>
  </si>
  <si>
    <t>合計</t>
  </si>
  <si>
    <t>不足額</t>
  </si>
  <si>
    <t>比率</t>
  </si>
  <si>
    <t>未処分</t>
  </si>
  <si>
    <t>未処理</t>
  </si>
  <si>
    <t>う　ち　当　年　度</t>
  </si>
  <si>
    <t>評価差額金</t>
  </si>
  <si>
    <t>利益剰余金</t>
  </si>
  <si>
    <t>欠損金</t>
  </si>
  <si>
    <t>純損失</t>
  </si>
  <si>
    <t>９＋１０＋１１</t>
  </si>
  <si>
    <t>８＋１２</t>
  </si>
  <si>
    <t>（★→）</t>
  </si>
  <si>
    <t>（←★）</t>
  </si>
  <si>
    <t>（■→）</t>
  </si>
  <si>
    <t>（◆→）</t>
  </si>
  <si>
    <t>（←◆）</t>
  </si>
  <si>
    <t>（単位　千円、％）</t>
  </si>
  <si>
    <t>（単位　％）</t>
  </si>
  <si>
    <t>　第３－７表　財務分析の状況</t>
  </si>
  <si>
    <t>３．</t>
  </si>
  <si>
    <t>５．</t>
  </si>
  <si>
    <t>６．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</si>
  <si>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</si>
  <si>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</si>
  <si>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</si>
  <si>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</si>
  <si>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</si>
  <si>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</si>
  <si>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１０．</t>
  </si>
  <si>
    <t>構成比率</t>
  </si>
  <si>
    <t>長期資本</t>
  </si>
  <si>
    <t>比率</t>
  </si>
  <si>
    <t>償還金対減価</t>
  </si>
  <si>
    <t>企業債利息</t>
  </si>
  <si>
    <t>償却額比率</t>
  </si>
  <si>
    <t>　第３－８表　経営分析の状況</t>
  </si>
  <si>
    <t>団体名</t>
  </si>
  <si>
    <t>(％)</t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</si>
  <si>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／ｍ)</t>
    </r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</si>
  <si>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／万円)</t>
    </r>
  </si>
  <si>
    <t>(人)</t>
  </si>
  <si>
    <t>(千円)</t>
  </si>
  <si>
    <t>(円・銭)</t>
  </si>
  <si>
    <t>原浄配水</t>
  </si>
  <si>
    <t>検針集金</t>
  </si>
  <si>
    <t>　第３－９表　企業債の状況</t>
  </si>
  <si>
    <t>団体名</t>
  </si>
  <si>
    <t>借　　　入　　　先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</si>
  <si>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</si>
  <si>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</si>
  <si>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</si>
  <si>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</si>
  <si>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</si>
  <si>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</si>
  <si>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</si>
  <si>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</si>
  <si>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</si>
  <si>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</si>
  <si>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</si>
  <si>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</si>
  <si>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</si>
  <si>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</si>
  <si>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</si>
  <si>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</si>
  <si>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</si>
  <si>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</si>
  <si>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</si>
  <si>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</si>
  <si>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</si>
  <si>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</si>
  <si>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</si>
  <si>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</si>
  <si>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</si>
  <si>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</si>
  <si>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</si>
  <si>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</si>
  <si>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</si>
  <si>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</si>
  <si>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</si>
  <si>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</si>
  <si>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</si>
  <si>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</si>
  <si>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</si>
  <si>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</si>
  <si>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</si>
  <si>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２０．</t>
  </si>
  <si>
    <t>簡易生命</t>
  </si>
  <si>
    <t>人　　口</t>
  </si>
  <si>
    <t>A</t>
  </si>
  <si>
    <t>B</t>
  </si>
  <si>
    <t>C</t>
  </si>
  <si>
    <t>１．　施　　　　　　　　　　　　　　　設</t>
  </si>
  <si>
    <t>２．　業　　　　　　　　　　　　　　　務</t>
  </si>
  <si>
    <t>３．　職　　　　　　　　　　　　　　　員</t>
  </si>
  <si>
    <t>４．　料　　　　　　　　　　　　　　　金</t>
  </si>
  <si>
    <t>表流水・ダム・
伏流水・受水</t>
  </si>
  <si>
    <t>表流水・ダム・
地下水・受水</t>
  </si>
  <si>
    <t>補　　　て　　　ん　　　財　　　源</t>
  </si>
  <si>
    <t>補てん財源</t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</si>
  <si>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)</t>
    </r>
  </si>
  <si>
    <t>総係費</t>
  </si>
  <si>
    <r>
      <t>　第３－４表　費用構成の状況（有収水量１ｍ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当たりの金額）</t>
    </r>
  </si>
  <si>
    <t>資　　　本　　　的　　　支　　　出</t>
  </si>
  <si>
    <t>差　　　引</t>
  </si>
  <si>
    <t>２．</t>
  </si>
  <si>
    <t>３．</t>
  </si>
  <si>
    <t>４．</t>
  </si>
  <si>
    <t>５．</t>
  </si>
  <si>
    <t>(d)-(e)</t>
  </si>
  <si>
    <t>建設改良</t>
  </si>
  <si>
    <t>他会計</t>
  </si>
  <si>
    <t>他会計への</t>
  </si>
  <si>
    <t>その他</t>
  </si>
  <si>
    <t>計</t>
  </si>
  <si>
    <t>不足額</t>
  </si>
  <si>
    <t>のための</t>
  </si>
  <si>
    <t>からの</t>
  </si>
  <si>
    <t>支出金</t>
  </si>
  <si>
    <t>(△)</t>
  </si>
  <si>
    <t>長期借入金</t>
  </si>
  <si>
    <t>返還額</t>
  </si>
  <si>
    <t>６．　流　動　負　債</t>
  </si>
  <si>
    <t>１０．　剰　　　余　　　金</t>
  </si>
  <si>
    <t>（▲→）</t>
  </si>
  <si>
    <t>（←▲）</t>
  </si>
  <si>
    <t>（▼→）</t>
  </si>
  <si>
    <t>（←▼）</t>
  </si>
  <si>
    <t>営業収支</t>
  </si>
  <si>
    <t>償還金</t>
  </si>
  <si>
    <t>企業債元利</t>
  </si>
  <si>
    <t>償還金</t>
  </si>
  <si>
    <t>１．　職　　　員　　　給　　　与　　　費</t>
  </si>
  <si>
    <t>６．　職員１人当たり</t>
  </si>
  <si>
    <r>
      <t>７．　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</t>
    </r>
  </si>
  <si>
    <r>
      <t>８．　給水量１万ｍ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当たり職員数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</si>
</sst>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ee\.mm\.dd"/>
    <numFmt numFmtId="196" formatCode="_(* #,##0.000_);_(* &quot;△&quot;#,##0.000\ ;_(* &quot;-&quot;_);_(@_)"/>
    <numFmt numFmtId="197" formatCode="_(* #,##0.0000_);_(* &quot;△&quot;#,##0.0000\ ;_(* &quot;-&quot;_);_(@_)"/>
    <numFmt numFmtId="198" formatCode="#,##0_);[Red]\(#,##0\)"/>
    <numFmt numFmtId="199" formatCode="#,##0;&quot;△ &quot;#,##0"/>
    <numFmt numFmtId="200" formatCode="#,##0.0;&quot;△ &quot;#,##0.0"/>
    <numFmt numFmtId="201" formatCode="0.00_);[Red]\(0.00\)"/>
    <numFmt numFmtId="202" formatCode="#,##0.00_ ;[Red]\-#,##0.00\ "/>
    <numFmt numFmtId="203" formatCode="0;&quot;△ &quot;0"/>
    <numFmt numFmtId="204" formatCode="#,##0_ "/>
    <numFmt numFmtId="205" formatCode="#,##0.00;&quot;△ &quot;#,##0.00"/>
    <numFmt numFmtId="206" formatCode="0.0;&quot;△ &quot;0.0"/>
    <numFmt numFmtId="207" formatCode="0.00;&quot;△ &quot;0.00"/>
    <numFmt numFmtId="208" formatCode="\(General\)"/>
    <numFmt numFmtId="209" formatCode="\(#,##0\)"/>
    <numFmt numFmtId="210" formatCode="\(#,##0.0\)"/>
    <numFmt numFmtId="211" formatCode="_(* #,##0._);_(* &quot;△&quot;#,##0.\ ;_(* &quot;-&quot;_);_(@_)"/>
    <numFmt numFmtId="212" formatCode="[$-411]gee\.mm\.dd"/>
  </numFmts>
  <fonts count="7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vertAlign val="superscript"/>
      <sz val="12"/>
      <name val="ＭＳ ゴシック"/>
      <family val="3"/>
    </font>
    <font>
      <sz val="12"/>
      <color indexed="8"/>
      <name val="ＭＳゴシック"/>
      <family val="3"/>
    </font>
    <font>
      <vertAlign val="superscript"/>
      <sz val="12"/>
      <color indexed="8"/>
      <name val="ＭＳゴシック"/>
      <family val="3"/>
    </font>
    <font>
      <sz val="6"/>
      <name val="ＭＳ 明朝"/>
      <family val="1"/>
    </font>
    <font>
      <sz val="10"/>
      <name val="ＭＳ ゴシック"/>
      <family val="3"/>
    </font>
    <font>
      <vertAlign val="superscript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ゴシック"/>
      <family val="3"/>
    </font>
    <font>
      <sz val="10"/>
      <color indexed="8"/>
      <name val="ＭＳ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ゴシック"/>
      <family val="3"/>
    </font>
    <font>
      <sz val="12"/>
      <color theme="1"/>
      <name val="ＭＳゴシック"/>
      <family val="3"/>
    </font>
    <font>
      <sz val="10"/>
      <color theme="1"/>
      <name val="ＭＳ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明朝"/>
      <family val="1"/>
    </font>
    <font>
      <sz val="10"/>
      <color theme="1"/>
      <name val="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191" fontId="7" fillId="0" borderId="10" xfId="0" applyNumberFormat="1" applyFont="1" applyFill="1" applyBorder="1" applyAlignment="1">
      <alignment vertical="center" shrinkToFit="1"/>
    </xf>
    <xf numFmtId="193" fontId="7" fillId="0" borderId="10" xfId="0" applyNumberFormat="1" applyFont="1" applyFill="1" applyBorder="1" applyAlignment="1">
      <alignment vertical="center" shrinkToFit="1"/>
    </xf>
    <xf numFmtId="38" fontId="7" fillId="0" borderId="10" xfId="49" applyFont="1" applyFill="1" applyBorder="1" applyAlignment="1" quotePrefix="1">
      <alignment horizontal="distributed" vertical="center" shrinkToFit="1"/>
    </xf>
    <xf numFmtId="191" fontId="7" fillId="0" borderId="11" xfId="0" applyNumberFormat="1" applyFont="1" applyFill="1" applyBorder="1" applyAlignment="1">
      <alignment vertical="center" shrinkToFit="1"/>
    </xf>
    <xf numFmtId="193" fontId="7" fillId="0" borderId="11" xfId="0" applyNumberFormat="1" applyFont="1" applyFill="1" applyBorder="1" applyAlignment="1">
      <alignment vertical="center" shrinkToFit="1"/>
    </xf>
    <xf numFmtId="191" fontId="7" fillId="0" borderId="12" xfId="0" applyNumberFormat="1" applyFont="1" applyFill="1" applyBorder="1" applyAlignment="1">
      <alignment vertical="center" shrinkToFit="1"/>
    </xf>
    <xf numFmtId="193" fontId="7" fillId="0" borderId="12" xfId="0" applyNumberFormat="1" applyFont="1" applyFill="1" applyBorder="1" applyAlignment="1">
      <alignment vertical="center" shrinkToFit="1"/>
    </xf>
    <xf numFmtId="191" fontId="7" fillId="0" borderId="13" xfId="0" applyNumberFormat="1" applyFont="1" applyFill="1" applyBorder="1" applyAlignment="1">
      <alignment vertical="center" shrinkToFit="1"/>
    </xf>
    <xf numFmtId="193" fontId="7" fillId="0" borderId="13" xfId="0" applyNumberFormat="1" applyFont="1" applyFill="1" applyBorder="1" applyAlignment="1">
      <alignment vertical="center" shrinkToFit="1"/>
    </xf>
    <xf numFmtId="191" fontId="7" fillId="0" borderId="14" xfId="0" applyNumberFormat="1" applyFont="1" applyFill="1" applyBorder="1" applyAlignment="1">
      <alignment vertical="center" shrinkToFit="1"/>
    </xf>
    <xf numFmtId="19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38" fontId="7" fillId="0" borderId="15" xfId="49" applyFont="1" applyBorder="1" applyAlignment="1">
      <alignment horizontal="distributed" vertical="center"/>
    </xf>
    <xf numFmtId="191" fontId="7" fillId="0" borderId="16" xfId="0" applyNumberFormat="1" applyFont="1" applyBorder="1" applyAlignment="1">
      <alignment vertical="center" shrinkToFit="1"/>
    </xf>
    <xf numFmtId="38" fontId="7" fillId="0" borderId="17" xfId="49" applyFont="1" applyFill="1" applyBorder="1" applyAlignment="1">
      <alignment horizontal="distributed" vertical="center"/>
    </xf>
    <xf numFmtId="191" fontId="7" fillId="0" borderId="18" xfId="0" applyNumberFormat="1" applyFont="1" applyFill="1" applyBorder="1" applyAlignment="1">
      <alignment vertical="center" shrinkToFit="1"/>
    </xf>
    <xf numFmtId="0" fontId="9" fillId="0" borderId="0" xfId="0" applyFont="1" applyAlignment="1" quotePrefix="1">
      <alignment horizontal="left"/>
    </xf>
    <xf numFmtId="38" fontId="7" fillId="0" borderId="19" xfId="49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191" fontId="7" fillId="0" borderId="10" xfId="0" applyNumberFormat="1" applyFont="1" applyBorder="1" applyAlignment="1">
      <alignment vertical="center" shrinkToFit="1"/>
    </xf>
    <xf numFmtId="191" fontId="7" fillId="0" borderId="20" xfId="0" applyNumberFormat="1" applyFont="1" applyBorder="1" applyAlignment="1">
      <alignment vertical="center" shrinkToFit="1"/>
    </xf>
    <xf numFmtId="191" fontId="7" fillId="0" borderId="14" xfId="0" applyNumberFormat="1" applyFont="1" applyBorder="1" applyAlignment="1">
      <alignment vertical="center" shrinkToFit="1"/>
    </xf>
    <xf numFmtId="191" fontId="7" fillId="0" borderId="21" xfId="0" applyNumberFormat="1" applyFont="1" applyBorder="1" applyAlignment="1">
      <alignment vertical="center" shrinkToFit="1"/>
    </xf>
    <xf numFmtId="191" fontId="7" fillId="0" borderId="12" xfId="0" applyNumberFormat="1" applyFont="1" applyBorder="1" applyAlignment="1">
      <alignment vertical="center" shrinkToFit="1"/>
    </xf>
    <xf numFmtId="191" fontId="7" fillId="0" borderId="22" xfId="0" applyNumberFormat="1" applyFont="1" applyBorder="1" applyAlignment="1">
      <alignment vertical="center" shrinkToFit="1"/>
    </xf>
    <xf numFmtId="191" fontId="7" fillId="0" borderId="11" xfId="0" applyNumberFormat="1" applyFont="1" applyBorder="1" applyAlignment="1">
      <alignment vertical="center" shrinkToFit="1"/>
    </xf>
    <xf numFmtId="191" fontId="7" fillId="0" borderId="23" xfId="0" applyNumberFormat="1" applyFont="1" applyBorder="1" applyAlignment="1">
      <alignment vertical="center" shrinkToFit="1"/>
    </xf>
    <xf numFmtId="38" fontId="7" fillId="0" borderId="0" xfId="49" applyFont="1" applyBorder="1" applyAlignment="1">
      <alignment horizontal="distributed" vertical="center"/>
    </xf>
    <xf numFmtId="191" fontId="7" fillId="0" borderId="23" xfId="0" applyNumberFormat="1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94" fontId="7" fillId="0" borderId="10" xfId="0" applyNumberFormat="1" applyFont="1" applyBorder="1" applyAlignment="1">
      <alignment vertical="center" shrinkToFit="1"/>
    </xf>
    <xf numFmtId="194" fontId="7" fillId="0" borderId="20" xfId="0" applyNumberFormat="1" applyFont="1" applyBorder="1" applyAlignment="1">
      <alignment vertical="center" shrinkToFit="1"/>
    </xf>
    <xf numFmtId="194" fontId="7" fillId="0" borderId="14" xfId="0" applyNumberFormat="1" applyFont="1" applyBorder="1" applyAlignment="1">
      <alignment vertical="center" shrinkToFit="1"/>
    </xf>
    <xf numFmtId="194" fontId="7" fillId="0" borderId="21" xfId="0" applyNumberFormat="1" applyFont="1" applyBorder="1" applyAlignment="1">
      <alignment vertical="center" shrinkToFit="1"/>
    </xf>
    <xf numFmtId="194" fontId="7" fillId="0" borderId="12" xfId="0" applyNumberFormat="1" applyFont="1" applyBorder="1" applyAlignment="1">
      <alignment vertical="center" shrinkToFit="1"/>
    </xf>
    <xf numFmtId="194" fontId="7" fillId="0" borderId="22" xfId="0" applyNumberFormat="1" applyFont="1" applyBorder="1" applyAlignment="1">
      <alignment vertical="center" shrinkToFit="1"/>
    </xf>
    <xf numFmtId="194" fontId="7" fillId="0" borderId="11" xfId="0" applyNumberFormat="1" applyFont="1" applyBorder="1" applyAlignment="1">
      <alignment vertical="center" shrinkToFit="1"/>
    </xf>
    <xf numFmtId="194" fontId="7" fillId="0" borderId="23" xfId="0" applyNumberFormat="1" applyFont="1" applyBorder="1" applyAlignment="1">
      <alignment vertical="center" shrinkToFit="1"/>
    </xf>
    <xf numFmtId="194" fontId="7" fillId="0" borderId="0" xfId="0" applyNumberFormat="1" applyFont="1" applyBorder="1" applyAlignment="1">
      <alignment vertical="center" shrinkToFit="1"/>
    </xf>
    <xf numFmtId="38" fontId="7" fillId="0" borderId="17" xfId="49" applyFont="1" applyBorder="1" applyAlignment="1">
      <alignment horizontal="distributed" vertical="center"/>
    </xf>
    <xf numFmtId="194" fontId="7" fillId="0" borderId="13" xfId="0" applyNumberFormat="1" applyFont="1" applyBorder="1" applyAlignment="1">
      <alignment vertical="center" shrinkToFit="1"/>
    </xf>
    <xf numFmtId="194" fontId="7" fillId="0" borderId="18" xfId="0" applyNumberFormat="1" applyFont="1" applyBorder="1" applyAlignment="1">
      <alignment vertical="center" shrinkToFit="1"/>
    </xf>
    <xf numFmtId="38" fontId="7" fillId="0" borderId="24" xfId="49" applyFont="1" applyBorder="1" applyAlignment="1">
      <alignment horizontal="center" vertical="center" shrinkToFit="1"/>
    </xf>
    <xf numFmtId="199" fontId="7" fillId="0" borderId="0" xfId="0" applyNumberFormat="1" applyFont="1" applyBorder="1" applyAlignment="1">
      <alignment vertical="center"/>
    </xf>
    <xf numFmtId="38" fontId="7" fillId="0" borderId="10" xfId="49" applyFont="1" applyBorder="1" applyAlignment="1" quotePrefix="1">
      <alignment horizontal="distributed" vertical="center" shrinkToFit="1"/>
    </xf>
    <xf numFmtId="38" fontId="7" fillId="0" borderId="24" xfId="49" applyFont="1" applyBorder="1" applyAlignment="1" quotePrefix="1">
      <alignment horizontal="center" vertical="center" shrinkToFit="1"/>
    </xf>
    <xf numFmtId="0" fontId="7" fillId="0" borderId="0" xfId="0" applyFont="1" applyFill="1" applyAlignment="1">
      <alignment vertical="center"/>
    </xf>
    <xf numFmtId="193" fontId="7" fillId="0" borderId="10" xfId="0" applyNumberFormat="1" applyFont="1" applyBorder="1" applyAlignment="1">
      <alignment vertical="center" shrinkToFit="1"/>
    </xf>
    <xf numFmtId="193" fontId="7" fillId="0" borderId="14" xfId="0" applyNumberFormat="1" applyFont="1" applyBorder="1" applyAlignment="1">
      <alignment vertical="center" shrinkToFit="1"/>
    </xf>
    <xf numFmtId="193" fontId="7" fillId="0" borderId="23" xfId="0" applyNumberFormat="1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20" xfId="0" applyNumberFormat="1" applyFont="1" applyBorder="1" applyAlignment="1">
      <alignment vertical="center" shrinkToFit="1"/>
    </xf>
    <xf numFmtId="193" fontId="7" fillId="0" borderId="25" xfId="0" applyNumberFormat="1" applyFont="1" applyBorder="1" applyAlignment="1">
      <alignment vertical="center" shrinkToFit="1"/>
    </xf>
    <xf numFmtId="193" fontId="7" fillId="0" borderId="21" xfId="0" applyNumberFormat="1" applyFont="1" applyBorder="1" applyAlignment="1">
      <alignment vertical="center" shrinkToFit="1"/>
    </xf>
    <xf numFmtId="193" fontId="7" fillId="0" borderId="12" xfId="0" applyNumberFormat="1" applyFont="1" applyBorder="1" applyAlignment="1">
      <alignment vertical="center" shrinkToFit="1"/>
    </xf>
    <xf numFmtId="193" fontId="7" fillId="0" borderId="22" xfId="0" applyNumberFormat="1" applyFont="1" applyBorder="1" applyAlignment="1">
      <alignment vertical="center" shrinkToFit="1"/>
    </xf>
    <xf numFmtId="193" fontId="7" fillId="0" borderId="16" xfId="0" applyNumberFormat="1" applyFont="1" applyBorder="1" applyAlignment="1">
      <alignment vertical="center" shrinkToFit="1"/>
    </xf>
    <xf numFmtId="193" fontId="7" fillId="0" borderId="11" xfId="0" applyNumberFormat="1" applyFont="1" applyBorder="1" applyAlignment="1">
      <alignment vertical="center" shrinkToFit="1"/>
    </xf>
    <xf numFmtId="187" fontId="7" fillId="0" borderId="0" xfId="49" applyNumberFormat="1" applyFont="1" applyBorder="1" applyAlignment="1">
      <alignment vertical="center"/>
    </xf>
    <xf numFmtId="193" fontId="7" fillId="0" borderId="13" xfId="0" applyNumberFormat="1" applyFont="1" applyBorder="1" applyAlignment="1">
      <alignment vertical="center" shrinkToFit="1"/>
    </xf>
    <xf numFmtId="193" fontId="7" fillId="0" borderId="18" xfId="0" applyNumberFormat="1" applyFont="1" applyBorder="1" applyAlignment="1">
      <alignment vertical="center" shrinkToFit="1"/>
    </xf>
    <xf numFmtId="193" fontId="7" fillId="0" borderId="26" xfId="0" applyNumberFormat="1" applyFont="1" applyBorder="1" applyAlignment="1">
      <alignment vertical="center" shrinkToFit="1"/>
    </xf>
    <xf numFmtId="205" fontId="7" fillId="0" borderId="0" xfId="0" applyNumberFormat="1" applyFont="1" applyAlignment="1">
      <alignment/>
    </xf>
    <xf numFmtId="38" fontId="7" fillId="0" borderId="19" xfId="49" applyFont="1" applyBorder="1" applyAlignment="1">
      <alignment vertical="center"/>
    </xf>
    <xf numFmtId="38" fontId="7" fillId="0" borderId="27" xfId="49" applyFont="1" applyBorder="1" applyAlignment="1" quotePrefix="1">
      <alignment horizontal="left" vertical="center" shrinkToFit="1"/>
    </xf>
    <xf numFmtId="38" fontId="7" fillId="0" borderId="28" xfId="49" applyFont="1" applyBorder="1" applyAlignment="1" quotePrefix="1">
      <alignment horizontal="left" vertical="center" shrinkToFit="1"/>
    </xf>
    <xf numFmtId="205" fontId="7" fillId="0" borderId="27" xfId="49" applyNumberFormat="1" applyFont="1" applyBorder="1" applyAlignment="1" quotePrefix="1">
      <alignment horizontal="left" vertical="center" shrinkToFit="1"/>
    </xf>
    <xf numFmtId="38" fontId="7" fillId="0" borderId="24" xfId="49" applyFont="1" applyBorder="1" applyAlignment="1" quotePrefix="1">
      <alignment horizontal="distributed" vertical="center" shrinkToFit="1"/>
    </xf>
    <xf numFmtId="38" fontId="7" fillId="0" borderId="0" xfId="49" applyFont="1" applyBorder="1" applyAlignment="1" quotePrefix="1">
      <alignment horizontal="distributed" vertical="center" shrinkToFit="1"/>
    </xf>
    <xf numFmtId="38" fontId="7" fillId="0" borderId="24" xfId="49" applyFont="1" applyFill="1" applyBorder="1" applyAlignment="1" quotePrefix="1">
      <alignment horizontal="distributed" vertical="center" shrinkToFit="1"/>
    </xf>
    <xf numFmtId="205" fontId="7" fillId="0" borderId="24" xfId="49" applyNumberFormat="1" applyFont="1" applyFill="1" applyBorder="1" applyAlignment="1" quotePrefix="1">
      <alignment horizontal="distributed" vertical="center" shrinkToFit="1"/>
    </xf>
    <xf numFmtId="38" fontId="7" fillId="0" borderId="12" xfId="49" applyFont="1" applyFill="1" applyBorder="1" applyAlignment="1" quotePrefix="1">
      <alignment horizontal="center" vertical="center" shrinkToFit="1"/>
    </xf>
    <xf numFmtId="200" fontId="7" fillId="0" borderId="0" xfId="0" applyNumberFormat="1" applyFont="1" applyBorder="1" applyAlignment="1">
      <alignment vertical="center"/>
    </xf>
    <xf numFmtId="205" fontId="7" fillId="0" borderId="0" xfId="0" applyNumberFormat="1" applyFont="1" applyBorder="1" applyAlignment="1">
      <alignment vertical="center"/>
    </xf>
    <xf numFmtId="191" fontId="7" fillId="0" borderId="13" xfId="0" applyNumberFormat="1" applyFont="1" applyBorder="1" applyAlignment="1">
      <alignment vertical="center" shrinkToFit="1"/>
    </xf>
    <xf numFmtId="191" fontId="7" fillId="0" borderId="18" xfId="0" applyNumberFormat="1" applyFont="1" applyBorder="1" applyAlignment="1">
      <alignment vertical="center" shrinkToFit="1"/>
    </xf>
    <xf numFmtId="194" fontId="7" fillId="0" borderId="16" xfId="0" applyNumberFormat="1" applyFont="1" applyBorder="1" applyAlignment="1">
      <alignment vertical="center" shrinkToFit="1"/>
    </xf>
    <xf numFmtId="191" fontId="7" fillId="0" borderId="26" xfId="0" applyNumberFormat="1" applyFont="1" applyBorder="1" applyAlignment="1">
      <alignment vertical="center" shrinkToFit="1"/>
    </xf>
    <xf numFmtId="180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194" fontId="7" fillId="0" borderId="26" xfId="0" applyNumberFormat="1" applyFont="1" applyBorder="1" applyAlignment="1">
      <alignment vertical="center" shrinkToFit="1"/>
    </xf>
    <xf numFmtId="194" fontId="7" fillId="0" borderId="12" xfId="0" applyNumberFormat="1" applyFont="1" applyBorder="1" applyAlignment="1">
      <alignment horizontal="right" vertical="center" shrinkToFit="1"/>
    </xf>
    <xf numFmtId="38" fontId="63" fillId="0" borderId="0" xfId="49" applyFont="1" applyFill="1" applyAlignment="1" quotePrefix="1">
      <alignment horizontal="left"/>
    </xf>
    <xf numFmtId="38" fontId="63" fillId="0" borderId="0" xfId="49" applyFont="1" applyFill="1" applyAlignment="1">
      <alignment/>
    </xf>
    <xf numFmtId="40" fontId="63" fillId="0" borderId="0" xfId="49" applyNumberFormat="1" applyFont="1" applyFill="1" applyAlignment="1">
      <alignment/>
    </xf>
    <xf numFmtId="38" fontId="63" fillId="0" borderId="0" xfId="49" applyNumberFormat="1" applyFont="1" applyFill="1" applyAlignment="1">
      <alignment/>
    </xf>
    <xf numFmtId="178" fontId="63" fillId="0" borderId="0" xfId="49" applyNumberFormat="1" applyFont="1" applyFill="1" applyAlignment="1">
      <alignment/>
    </xf>
    <xf numFmtId="38" fontId="64" fillId="0" borderId="0" xfId="49" applyFont="1" applyFill="1" applyAlignment="1">
      <alignment horizontal="distributed"/>
    </xf>
    <xf numFmtId="38" fontId="64" fillId="0" borderId="0" xfId="49" applyFont="1" applyFill="1" applyAlignment="1">
      <alignment/>
    </xf>
    <xf numFmtId="40" fontId="64" fillId="0" borderId="0" xfId="49" applyNumberFormat="1" applyFont="1" applyFill="1" applyAlignment="1">
      <alignment/>
    </xf>
    <xf numFmtId="38" fontId="64" fillId="0" borderId="0" xfId="49" applyNumberFormat="1" applyFont="1" applyFill="1" applyAlignment="1">
      <alignment/>
    </xf>
    <xf numFmtId="38" fontId="64" fillId="0" borderId="29" xfId="49" applyFont="1" applyFill="1" applyBorder="1" applyAlignment="1">
      <alignment horizontal="distributed" vertical="center"/>
    </xf>
    <xf numFmtId="38" fontId="64" fillId="0" borderId="0" xfId="49" applyFont="1" applyFill="1" applyAlignment="1">
      <alignment vertical="center"/>
    </xf>
    <xf numFmtId="38" fontId="64" fillId="0" borderId="27" xfId="49" applyFont="1" applyFill="1" applyBorder="1" applyAlignment="1" quotePrefix="1">
      <alignment horizontal="center" vertical="center"/>
    </xf>
    <xf numFmtId="40" fontId="64" fillId="0" borderId="10" xfId="49" applyNumberFormat="1" applyFont="1" applyFill="1" applyBorder="1" applyAlignment="1" quotePrefix="1">
      <alignment horizontal="center" vertical="center"/>
    </xf>
    <xf numFmtId="40" fontId="64" fillId="0" borderId="27" xfId="49" applyNumberFormat="1" applyFont="1" applyFill="1" applyBorder="1" applyAlignment="1" quotePrefix="1">
      <alignment horizontal="center" vertical="center"/>
    </xf>
    <xf numFmtId="38" fontId="64" fillId="0" borderId="27" xfId="49" applyNumberFormat="1" applyFont="1" applyFill="1" applyBorder="1" applyAlignment="1" quotePrefix="1">
      <alignment horizontal="center" vertical="center"/>
    </xf>
    <xf numFmtId="38" fontId="64" fillId="0" borderId="27" xfId="49" applyFont="1" applyFill="1" applyBorder="1" applyAlignment="1">
      <alignment vertical="center"/>
    </xf>
    <xf numFmtId="38" fontId="64" fillId="0" borderId="15" xfId="49" applyFont="1" applyFill="1" applyBorder="1" applyAlignment="1">
      <alignment horizontal="distributed" vertical="center"/>
    </xf>
    <xf numFmtId="38" fontId="64" fillId="0" borderId="27" xfId="49" applyFont="1" applyFill="1" applyBorder="1" applyAlignment="1">
      <alignment horizontal="center" vertical="center"/>
    </xf>
    <xf numFmtId="38" fontId="64" fillId="0" borderId="27" xfId="49" applyFont="1" applyFill="1" applyBorder="1" applyAlignment="1" quotePrefix="1">
      <alignment vertical="center"/>
    </xf>
    <xf numFmtId="38" fontId="64" fillId="0" borderId="10" xfId="49" applyFont="1" applyFill="1" applyBorder="1" applyAlignment="1" quotePrefix="1">
      <alignment horizontal="left" vertical="center"/>
    </xf>
    <xf numFmtId="38" fontId="64" fillId="0" borderId="10" xfId="49" applyFont="1" applyFill="1" applyBorder="1" applyAlignment="1">
      <alignment horizontal="center" vertical="center"/>
    </xf>
    <xf numFmtId="38" fontId="64" fillId="0" borderId="30" xfId="49" applyFont="1" applyFill="1" applyBorder="1" applyAlignment="1">
      <alignment horizontal="distributed" vertical="center"/>
    </xf>
    <xf numFmtId="38" fontId="64" fillId="0" borderId="31" xfId="49" applyFont="1" applyFill="1" applyBorder="1" applyAlignment="1" quotePrefix="1">
      <alignment horizontal="center" vertical="center"/>
    </xf>
    <xf numFmtId="38" fontId="64" fillId="0" borderId="31" xfId="49" applyFont="1" applyFill="1" applyBorder="1" applyAlignment="1">
      <alignment vertical="center"/>
    </xf>
    <xf numFmtId="40" fontId="64" fillId="0" borderId="12" xfId="49" applyNumberFormat="1" applyFont="1" applyFill="1" applyBorder="1" applyAlignment="1" quotePrefix="1">
      <alignment horizontal="center" vertical="center"/>
    </xf>
    <xf numFmtId="40" fontId="64" fillId="0" borderId="31" xfId="49" applyNumberFormat="1" applyFont="1" applyFill="1" applyBorder="1" applyAlignment="1" quotePrefix="1">
      <alignment horizontal="center" vertical="center"/>
    </xf>
    <xf numFmtId="38" fontId="65" fillId="0" borderId="31" xfId="49" applyFont="1" applyFill="1" applyBorder="1" applyAlignment="1" quotePrefix="1">
      <alignment vertical="center" shrinkToFit="1"/>
    </xf>
    <xf numFmtId="38" fontId="64" fillId="0" borderId="31" xfId="49" applyFont="1" applyFill="1" applyBorder="1" applyAlignment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38" fontId="64" fillId="0" borderId="32" xfId="49" applyFont="1" applyFill="1" applyBorder="1" applyAlignment="1">
      <alignment vertical="center"/>
    </xf>
    <xf numFmtId="191" fontId="66" fillId="0" borderId="24" xfId="0" applyNumberFormat="1" applyFont="1" applyFill="1" applyBorder="1" applyAlignment="1">
      <alignment vertical="center" shrinkToFit="1"/>
    </xf>
    <xf numFmtId="193" fontId="66" fillId="0" borderId="24" xfId="0" applyNumberFormat="1" applyFont="1" applyFill="1" applyBorder="1" applyAlignment="1">
      <alignment vertical="center" shrinkToFit="1"/>
    </xf>
    <xf numFmtId="38" fontId="67" fillId="0" borderId="10" xfId="49" applyFont="1" applyFill="1" applyBorder="1" applyAlignment="1">
      <alignment horizontal="distributed" vertical="center" wrapText="1" shrinkToFit="1"/>
    </xf>
    <xf numFmtId="194" fontId="66" fillId="0" borderId="10" xfId="0" applyNumberFormat="1" applyFont="1" applyFill="1" applyBorder="1" applyAlignment="1">
      <alignment vertical="center" shrinkToFit="1"/>
    </xf>
    <xf numFmtId="194" fontId="66" fillId="0" borderId="24" xfId="0" applyNumberFormat="1" applyFont="1" applyFill="1" applyBorder="1" applyAlignment="1">
      <alignment vertical="center" shrinkToFit="1"/>
    </xf>
    <xf numFmtId="191" fontId="66" fillId="0" borderId="28" xfId="0" applyNumberFormat="1" applyFont="1" applyFill="1" applyBorder="1" applyAlignment="1">
      <alignment vertical="center" shrinkToFit="1"/>
    </xf>
    <xf numFmtId="191" fontId="66" fillId="0" borderId="10" xfId="0" applyNumberFormat="1" applyFont="1" applyFill="1" applyBorder="1" applyAlignment="1">
      <alignment vertical="center" shrinkToFit="1"/>
    </xf>
    <xf numFmtId="193" fontId="66" fillId="0" borderId="28" xfId="0" applyNumberFormat="1" applyFont="1" applyFill="1" applyBorder="1" applyAlignment="1">
      <alignment vertical="center" shrinkToFit="1"/>
    </xf>
    <xf numFmtId="38" fontId="66" fillId="0" borderId="10" xfId="49" applyFont="1" applyFill="1" applyBorder="1" applyAlignment="1">
      <alignment horizontal="distributed" vertical="center" shrinkToFit="1"/>
    </xf>
    <xf numFmtId="193" fontId="66" fillId="0" borderId="20" xfId="0" applyNumberFormat="1" applyFont="1" applyFill="1" applyBorder="1" applyAlignment="1">
      <alignment vertical="center" shrinkToFit="1"/>
    </xf>
    <xf numFmtId="176" fontId="64" fillId="0" borderId="0" xfId="49" applyNumberFormat="1" applyFont="1" applyFill="1" applyAlignment="1">
      <alignment vertical="center"/>
    </xf>
    <xf numFmtId="193" fontId="66" fillId="0" borderId="10" xfId="0" applyNumberFormat="1" applyFont="1" applyFill="1" applyBorder="1" applyAlignment="1">
      <alignment vertical="center" shrinkToFit="1"/>
    </xf>
    <xf numFmtId="38" fontId="67" fillId="0" borderId="10" xfId="49" applyFont="1" applyFill="1" applyBorder="1" applyAlignment="1">
      <alignment horizontal="distributed" vertical="center" shrinkToFit="1"/>
    </xf>
    <xf numFmtId="193" fontId="66" fillId="0" borderId="33" xfId="0" applyNumberFormat="1" applyFont="1" applyFill="1" applyBorder="1" applyAlignment="1">
      <alignment vertical="center" shrinkToFit="1"/>
    </xf>
    <xf numFmtId="38" fontId="66" fillId="0" borderId="10" xfId="49" applyFont="1" applyFill="1" applyBorder="1" applyAlignment="1" quotePrefix="1">
      <alignment horizontal="distributed" vertical="center" shrinkToFit="1"/>
    </xf>
    <xf numFmtId="38" fontId="67" fillId="0" borderId="10" xfId="49" applyFont="1" applyFill="1" applyBorder="1" applyAlignment="1" quotePrefix="1">
      <alignment horizontal="distributed" vertical="center" shrinkToFit="1"/>
    </xf>
    <xf numFmtId="38" fontId="64" fillId="0" borderId="34" xfId="49" applyFont="1" applyFill="1" applyBorder="1" applyAlignment="1" quotePrefix="1">
      <alignment horizontal="distributed" vertical="center" wrapText="1"/>
    </xf>
    <xf numFmtId="191" fontId="66" fillId="0" borderId="14" xfId="0" applyNumberFormat="1" applyFont="1" applyFill="1" applyBorder="1" applyAlignment="1">
      <alignment vertical="center" shrinkToFit="1"/>
    </xf>
    <xf numFmtId="193" fontId="66" fillId="0" borderId="14" xfId="0" applyNumberFormat="1" applyFont="1" applyFill="1" applyBorder="1" applyAlignment="1">
      <alignment vertical="center" shrinkToFit="1"/>
    </xf>
    <xf numFmtId="38" fontId="66" fillId="0" borderId="14" xfId="49" applyFont="1" applyFill="1" applyBorder="1" applyAlignment="1" quotePrefix="1">
      <alignment horizontal="distributed" vertical="center" shrinkToFit="1"/>
    </xf>
    <xf numFmtId="194" fontId="66" fillId="0" borderId="14" xfId="0" applyNumberFormat="1" applyFont="1" applyFill="1" applyBorder="1" applyAlignment="1">
      <alignment vertical="center" shrinkToFit="1"/>
    </xf>
    <xf numFmtId="38" fontId="66" fillId="0" borderId="14" xfId="49" applyFont="1" applyFill="1" applyBorder="1" applyAlignment="1">
      <alignment horizontal="distributed" vertical="center" shrinkToFit="1"/>
    </xf>
    <xf numFmtId="193" fontId="66" fillId="0" borderId="35" xfId="0" applyNumberFormat="1" applyFont="1" applyFill="1" applyBorder="1" applyAlignment="1">
      <alignment vertical="center" shrinkToFit="1"/>
    </xf>
    <xf numFmtId="38" fontId="64" fillId="0" borderId="15" xfId="49" applyFont="1" applyFill="1" applyBorder="1" applyAlignment="1" quotePrefix="1">
      <alignment horizontal="distributed" vertical="center" wrapText="1"/>
    </xf>
    <xf numFmtId="38" fontId="64" fillId="0" borderId="30" xfId="49" applyFont="1" applyFill="1" applyBorder="1" applyAlignment="1" quotePrefix="1">
      <alignment horizontal="distributed" vertical="center" wrapText="1"/>
    </xf>
    <xf numFmtId="191" fontId="66" fillId="0" borderId="12" xfId="0" applyNumberFormat="1" applyFont="1" applyFill="1" applyBorder="1" applyAlignment="1">
      <alignment vertical="center" shrinkToFit="1"/>
    </xf>
    <xf numFmtId="193" fontId="66" fillId="0" borderId="12" xfId="0" applyNumberFormat="1" applyFont="1" applyFill="1" applyBorder="1" applyAlignment="1">
      <alignment vertical="center" shrinkToFit="1"/>
    </xf>
    <xf numFmtId="38" fontId="66" fillId="0" borderId="12" xfId="49" applyFont="1" applyFill="1" applyBorder="1" applyAlignment="1">
      <alignment horizontal="distributed" vertical="center" shrinkToFit="1"/>
    </xf>
    <xf numFmtId="194" fontId="66" fillId="0" borderId="12" xfId="0" applyNumberFormat="1" applyFont="1" applyFill="1" applyBorder="1" applyAlignment="1">
      <alignment vertical="center" shrinkToFit="1"/>
    </xf>
    <xf numFmtId="193" fontId="66" fillId="0" borderId="32" xfId="0" applyNumberFormat="1" applyFont="1" applyFill="1" applyBorder="1" applyAlignment="1">
      <alignment vertical="center" shrinkToFit="1"/>
    </xf>
    <xf numFmtId="191" fontId="66" fillId="0" borderId="11" xfId="0" applyNumberFormat="1" applyFont="1" applyFill="1" applyBorder="1" applyAlignment="1">
      <alignment vertical="center" shrinkToFit="1"/>
    </xf>
    <xf numFmtId="194" fontId="66" fillId="0" borderId="11" xfId="0" applyNumberFormat="1" applyFont="1" applyFill="1" applyBorder="1" applyAlignment="1">
      <alignment vertical="center" shrinkToFit="1"/>
    </xf>
    <xf numFmtId="193" fontId="66" fillId="0" borderId="11" xfId="0" applyNumberFormat="1" applyFont="1" applyFill="1" applyBorder="1" applyAlignment="1">
      <alignment vertical="center" shrinkToFit="1"/>
    </xf>
    <xf numFmtId="193" fontId="66" fillId="0" borderId="36" xfId="0" applyNumberFormat="1" applyFont="1" applyFill="1" applyBorder="1" applyAlignment="1">
      <alignment vertical="center" shrinkToFit="1"/>
    </xf>
    <xf numFmtId="38" fontId="64" fillId="0" borderId="0" xfId="49" applyFont="1" applyFill="1" applyAlignment="1">
      <alignment horizontal="distributed" vertical="center"/>
    </xf>
    <xf numFmtId="38" fontId="66" fillId="0" borderId="0" xfId="49" applyFont="1" applyFill="1" applyAlignment="1">
      <alignment vertical="center"/>
    </xf>
    <xf numFmtId="38" fontId="66" fillId="0" borderId="0" xfId="49" applyFont="1" applyFill="1" applyAlignment="1">
      <alignment horizontal="distributed" vertical="center"/>
    </xf>
    <xf numFmtId="187" fontId="66" fillId="0" borderId="0" xfId="49" applyNumberFormat="1" applyFont="1" applyFill="1" applyAlignment="1">
      <alignment vertical="center"/>
    </xf>
    <xf numFmtId="189" fontId="66" fillId="0" borderId="0" xfId="49" applyNumberFormat="1" applyFont="1" applyFill="1" applyAlignment="1">
      <alignment vertical="center"/>
    </xf>
    <xf numFmtId="188" fontId="66" fillId="0" borderId="0" xfId="49" applyNumberFormat="1" applyFont="1" applyFill="1" applyAlignment="1">
      <alignment vertical="center"/>
    </xf>
    <xf numFmtId="187" fontId="66" fillId="0" borderId="0" xfId="49" applyNumberFormat="1" applyFont="1" applyFill="1" applyBorder="1" applyAlignment="1">
      <alignment vertical="center"/>
    </xf>
    <xf numFmtId="38" fontId="64" fillId="0" borderId="0" xfId="49" applyFont="1" applyFill="1" applyAlignment="1">
      <alignment horizontal="left" vertical="center"/>
    </xf>
    <xf numFmtId="38" fontId="66" fillId="0" borderId="0" xfId="49" applyFont="1" applyFill="1" applyAlignment="1">
      <alignment horizontal="distributed"/>
    </xf>
    <xf numFmtId="38" fontId="64" fillId="0" borderId="0" xfId="49" applyFont="1" applyFill="1" applyAlignment="1">
      <alignment/>
    </xf>
    <xf numFmtId="38" fontId="64" fillId="0" borderId="17" xfId="49" applyFont="1" applyFill="1" applyBorder="1" applyAlignment="1">
      <alignment horizontal="distributed" vertical="center"/>
    </xf>
    <xf numFmtId="191" fontId="66" fillId="0" borderId="13" xfId="0" applyNumberFormat="1" applyFont="1" applyFill="1" applyBorder="1" applyAlignment="1">
      <alignment vertical="center" shrinkToFit="1"/>
    </xf>
    <xf numFmtId="193" fontId="66" fillId="0" borderId="13" xfId="0" applyNumberFormat="1" applyFont="1" applyFill="1" applyBorder="1" applyAlignment="1">
      <alignment vertical="center" shrinkToFit="1"/>
    </xf>
    <xf numFmtId="38" fontId="66" fillId="0" borderId="37" xfId="49" applyFont="1" applyFill="1" applyBorder="1" applyAlignment="1">
      <alignment horizontal="distributed" vertical="center" shrinkToFit="1"/>
    </xf>
    <xf numFmtId="194" fontId="66" fillId="0" borderId="13" xfId="0" applyNumberFormat="1" applyFont="1" applyFill="1" applyBorder="1" applyAlignment="1">
      <alignment vertical="center" shrinkToFit="1"/>
    </xf>
    <xf numFmtId="38" fontId="66" fillId="0" borderId="13" xfId="49" applyFont="1" applyFill="1" applyBorder="1" applyAlignment="1">
      <alignment horizontal="distributed" vertical="center" shrinkToFit="1"/>
    </xf>
    <xf numFmtId="193" fontId="66" fillId="0" borderId="38" xfId="0" applyNumberFormat="1" applyFont="1" applyFill="1" applyBorder="1" applyAlignment="1">
      <alignment vertical="center" shrinkToFit="1"/>
    </xf>
    <xf numFmtId="191" fontId="66" fillId="0" borderId="36" xfId="0" applyNumberFormat="1" applyFont="1" applyFill="1" applyBorder="1" applyAlignment="1">
      <alignment vertical="center" shrinkToFit="1"/>
    </xf>
    <xf numFmtId="38" fontId="64" fillId="0" borderId="0" xfId="49" applyFont="1" applyFill="1" applyAlignment="1">
      <alignment horizontal="center"/>
    </xf>
    <xf numFmtId="40" fontId="64" fillId="0" borderId="0" xfId="49" applyNumberFormat="1" applyFont="1" applyFill="1" applyAlignment="1">
      <alignment horizontal="center"/>
    </xf>
    <xf numFmtId="38" fontId="64" fillId="0" borderId="0" xfId="49" applyNumberFormat="1" applyFont="1" applyFill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38" fontId="66" fillId="0" borderId="15" xfId="49" applyFont="1" applyBorder="1" applyAlignment="1">
      <alignment horizontal="distributed" vertical="center"/>
    </xf>
    <xf numFmtId="191" fontId="66" fillId="0" borderId="39" xfId="0" applyNumberFormat="1" applyFont="1" applyFill="1" applyBorder="1" applyAlignment="1">
      <alignment vertical="center" shrinkToFit="1"/>
    </xf>
    <xf numFmtId="0" fontId="67" fillId="0" borderId="0" xfId="0" applyFont="1" applyAlignment="1">
      <alignment vertical="center"/>
    </xf>
    <xf numFmtId="191" fontId="66" fillId="0" borderId="20" xfId="0" applyNumberFormat="1" applyFont="1" applyFill="1" applyBorder="1" applyAlignment="1">
      <alignment vertical="center" shrinkToFit="1"/>
    </xf>
    <xf numFmtId="38" fontId="66" fillId="0" borderId="40" xfId="49" applyFont="1" applyBorder="1" applyAlignment="1">
      <alignment horizontal="distributed" vertical="center"/>
    </xf>
    <xf numFmtId="191" fontId="66" fillId="0" borderId="25" xfId="0" applyNumberFormat="1" applyFont="1" applyFill="1" applyBorder="1" applyAlignment="1">
      <alignment vertical="center" shrinkToFit="1"/>
    </xf>
    <xf numFmtId="191" fontId="66" fillId="0" borderId="41" xfId="0" applyNumberFormat="1" applyFont="1" applyFill="1" applyBorder="1" applyAlignment="1">
      <alignment vertical="center" shrinkToFit="1"/>
    </xf>
    <xf numFmtId="191" fontId="66" fillId="0" borderId="21" xfId="0" applyNumberFormat="1" applyFont="1" applyFill="1" applyBorder="1" applyAlignment="1">
      <alignment vertical="center" shrinkToFit="1"/>
    </xf>
    <xf numFmtId="191" fontId="66" fillId="0" borderId="16" xfId="0" applyNumberFormat="1" applyFont="1" applyBorder="1" applyAlignment="1">
      <alignment vertical="center" shrinkToFit="1"/>
    </xf>
    <xf numFmtId="191" fontId="66" fillId="0" borderId="16" xfId="0" applyNumberFormat="1" applyFont="1" applyFill="1" applyBorder="1" applyAlignment="1">
      <alignment vertical="center" shrinkToFit="1"/>
    </xf>
    <xf numFmtId="191" fontId="66" fillId="0" borderId="26" xfId="0" applyNumberFormat="1" applyFont="1" applyFill="1" applyBorder="1" applyAlignment="1">
      <alignment vertical="center" shrinkToFit="1"/>
    </xf>
    <xf numFmtId="38" fontId="66" fillId="0" borderId="42" xfId="49" applyFont="1" applyBorder="1" applyAlignment="1">
      <alignment horizontal="distributed" vertical="center"/>
    </xf>
    <xf numFmtId="199" fontId="66" fillId="0" borderId="42" xfId="0" applyNumberFormat="1" applyFont="1" applyBorder="1" applyAlignment="1">
      <alignment vertical="center" shrinkToFit="1"/>
    </xf>
    <xf numFmtId="199" fontId="66" fillId="0" borderId="42" xfId="49" applyNumberFormat="1" applyFont="1" applyBorder="1" applyAlignment="1">
      <alignment vertical="center" shrinkToFit="1"/>
    </xf>
    <xf numFmtId="199" fontId="66" fillId="0" borderId="42" xfId="49" applyNumberFormat="1" applyFont="1" applyBorder="1" applyAlignment="1" quotePrefix="1">
      <alignment vertical="center" shrinkToFit="1"/>
    </xf>
    <xf numFmtId="199" fontId="66" fillId="0" borderId="42" xfId="49" applyNumberFormat="1" applyFont="1" applyFill="1" applyBorder="1" applyAlignment="1">
      <alignment vertical="center" shrinkToFit="1"/>
    </xf>
    <xf numFmtId="38" fontId="66" fillId="0" borderId="43" xfId="49" applyFont="1" applyBorder="1" applyAlignment="1">
      <alignment horizontal="distributed" vertical="center"/>
    </xf>
    <xf numFmtId="199" fontId="66" fillId="0" borderId="43" xfId="0" applyNumberFormat="1" applyFont="1" applyBorder="1" applyAlignment="1">
      <alignment vertical="center" shrinkToFit="1"/>
    </xf>
    <xf numFmtId="199" fontId="66" fillId="0" borderId="43" xfId="49" applyNumberFormat="1" applyFont="1" applyBorder="1" applyAlignment="1">
      <alignment vertical="center" shrinkToFit="1"/>
    </xf>
    <xf numFmtId="199" fontId="66" fillId="0" borderId="43" xfId="49" applyNumberFormat="1" applyFont="1" applyBorder="1" applyAlignment="1" quotePrefix="1">
      <alignment vertical="center" shrinkToFit="1"/>
    </xf>
    <xf numFmtId="199" fontId="66" fillId="0" borderId="43" xfId="49" applyNumberFormat="1" applyFont="1" applyFill="1" applyBorder="1" applyAlignment="1">
      <alignment vertical="center" shrinkToFit="1"/>
    </xf>
    <xf numFmtId="38" fontId="66" fillId="0" borderId="17" xfId="49" applyFont="1" applyFill="1" applyBorder="1" applyAlignment="1">
      <alignment horizontal="distributed" vertical="center"/>
    </xf>
    <xf numFmtId="191" fontId="66" fillId="0" borderId="18" xfId="0" applyNumberFormat="1" applyFont="1" applyFill="1" applyBorder="1" applyAlignment="1">
      <alignment vertical="center" shrinkToFit="1"/>
    </xf>
    <xf numFmtId="0" fontId="6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7" fillId="0" borderId="15" xfId="49" applyFont="1" applyFill="1" applyBorder="1" applyAlignment="1">
      <alignment horizontal="distributed" vertical="center"/>
    </xf>
    <xf numFmtId="191" fontId="7" fillId="0" borderId="28" xfId="0" applyNumberFormat="1" applyFont="1" applyFill="1" applyBorder="1" applyAlignment="1">
      <alignment vertical="center" shrinkToFit="1"/>
    </xf>
    <xf numFmtId="191" fontId="7" fillId="0" borderId="39" xfId="0" applyNumberFormat="1" applyFont="1" applyFill="1" applyBorder="1" applyAlignment="1">
      <alignment vertical="center" shrinkToFit="1"/>
    </xf>
    <xf numFmtId="191" fontId="7" fillId="0" borderId="20" xfId="0" applyNumberFormat="1" applyFont="1" applyFill="1" applyBorder="1" applyAlignment="1">
      <alignment vertical="center" shrinkToFit="1"/>
    </xf>
    <xf numFmtId="38" fontId="7" fillId="0" borderId="40" xfId="49" applyFont="1" applyFill="1" applyBorder="1" applyAlignment="1">
      <alignment horizontal="distributed" vertical="center"/>
    </xf>
    <xf numFmtId="191" fontId="7" fillId="0" borderId="25" xfId="0" applyNumberFormat="1" applyFont="1" applyFill="1" applyBorder="1" applyAlignment="1">
      <alignment vertical="center" shrinkToFit="1"/>
    </xf>
    <xf numFmtId="191" fontId="7" fillId="0" borderId="41" xfId="0" applyNumberFormat="1" applyFont="1" applyFill="1" applyBorder="1" applyAlignment="1">
      <alignment vertical="center" shrinkToFit="1"/>
    </xf>
    <xf numFmtId="191" fontId="7" fillId="0" borderId="21" xfId="0" applyNumberFormat="1" applyFont="1" applyFill="1" applyBorder="1" applyAlignment="1">
      <alignment vertical="center" shrinkToFit="1"/>
    </xf>
    <xf numFmtId="191" fontId="7" fillId="0" borderId="22" xfId="0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>
      <alignment horizontal="distributed" vertical="center"/>
    </xf>
    <xf numFmtId="191" fontId="7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6" fillId="0" borderId="0" xfId="0" applyFont="1" applyAlignment="1">
      <alignment horizontal="left"/>
    </xf>
    <xf numFmtId="38" fontId="66" fillId="0" borderId="0" xfId="0" applyNumberFormat="1" applyFont="1" applyAlignment="1">
      <alignment/>
    </xf>
    <xf numFmtId="0" fontId="66" fillId="0" borderId="0" xfId="0" applyFont="1" applyAlignment="1" quotePrefix="1">
      <alignment horizontal="right"/>
    </xf>
    <xf numFmtId="38" fontId="66" fillId="0" borderId="29" xfId="49" applyFont="1" applyBorder="1" applyAlignment="1">
      <alignment vertical="center"/>
    </xf>
    <xf numFmtId="0" fontId="66" fillId="0" borderId="0" xfId="0" applyFont="1" applyAlignment="1">
      <alignment vertical="center"/>
    </xf>
    <xf numFmtId="38" fontId="66" fillId="0" borderId="28" xfId="49" applyFont="1" applyBorder="1" applyAlignment="1" quotePrefix="1">
      <alignment horizontal="left" vertical="center"/>
    </xf>
    <xf numFmtId="38" fontId="66" fillId="0" borderId="24" xfId="49" applyFont="1" applyBorder="1" applyAlignment="1" quotePrefix="1">
      <alignment horizontal="distributed" vertical="center"/>
    </xf>
    <xf numFmtId="38" fontId="66" fillId="0" borderId="24" xfId="49" applyFont="1" applyBorder="1" applyAlignment="1">
      <alignment horizontal="center" vertical="center" shrinkToFit="1"/>
    </xf>
    <xf numFmtId="38" fontId="66" fillId="0" borderId="10" xfId="49" applyFont="1" applyBorder="1" applyAlignment="1" quotePrefix="1">
      <alignment horizontal="distributed" vertical="center"/>
    </xf>
    <xf numFmtId="191" fontId="66" fillId="0" borderId="28" xfId="0" applyNumberFormat="1" applyFont="1" applyBorder="1" applyAlignment="1">
      <alignment vertical="center" shrinkToFit="1"/>
    </xf>
    <xf numFmtId="191" fontId="66" fillId="0" borderId="39" xfId="0" applyNumberFormat="1" applyFont="1" applyBorder="1" applyAlignment="1">
      <alignment vertical="center" shrinkToFit="1"/>
    </xf>
    <xf numFmtId="191" fontId="66" fillId="0" borderId="10" xfId="0" applyNumberFormat="1" applyFont="1" applyBorder="1" applyAlignment="1">
      <alignment vertical="center" shrinkToFit="1"/>
    </xf>
    <xf numFmtId="191" fontId="66" fillId="0" borderId="20" xfId="0" applyNumberFormat="1" applyFont="1" applyBorder="1" applyAlignment="1">
      <alignment vertical="center" shrinkToFit="1"/>
    </xf>
    <xf numFmtId="191" fontId="66" fillId="0" borderId="25" xfId="0" applyNumberFormat="1" applyFont="1" applyBorder="1" applyAlignment="1">
      <alignment vertical="center" shrinkToFit="1"/>
    </xf>
    <xf numFmtId="191" fontId="66" fillId="0" borderId="41" xfId="0" applyNumberFormat="1" applyFont="1" applyBorder="1" applyAlignment="1">
      <alignment vertical="center" shrinkToFit="1"/>
    </xf>
    <xf numFmtId="191" fontId="66" fillId="0" borderId="14" xfId="0" applyNumberFormat="1" applyFont="1" applyBorder="1" applyAlignment="1">
      <alignment vertical="center" shrinkToFit="1"/>
    </xf>
    <xf numFmtId="191" fontId="66" fillId="0" borderId="21" xfId="0" applyNumberFormat="1" applyFont="1" applyBorder="1" applyAlignment="1">
      <alignment vertical="center" shrinkToFit="1"/>
    </xf>
    <xf numFmtId="191" fontId="66" fillId="0" borderId="12" xfId="0" applyNumberFormat="1" applyFont="1" applyBorder="1" applyAlignment="1">
      <alignment vertical="center" shrinkToFit="1"/>
    </xf>
    <xf numFmtId="191" fontId="66" fillId="0" borderId="22" xfId="0" applyNumberFormat="1" applyFont="1" applyBorder="1" applyAlignment="1">
      <alignment vertical="center" shrinkToFit="1"/>
    </xf>
    <xf numFmtId="191" fontId="66" fillId="0" borderId="11" xfId="0" applyNumberFormat="1" applyFont="1" applyBorder="1" applyAlignment="1">
      <alignment vertical="center" shrinkToFit="1"/>
    </xf>
    <xf numFmtId="191" fontId="66" fillId="0" borderId="23" xfId="0" applyNumberFormat="1" applyFont="1" applyBorder="1" applyAlignment="1">
      <alignment vertical="center" shrinkToFit="1"/>
    </xf>
    <xf numFmtId="0" fontId="66" fillId="0" borderId="44" xfId="0" applyFont="1" applyBorder="1" applyAlignment="1">
      <alignment vertical="center"/>
    </xf>
    <xf numFmtId="199" fontId="66" fillId="0" borderId="42" xfId="0" applyNumberFormat="1" applyFont="1" applyBorder="1" applyAlignment="1">
      <alignment vertical="center"/>
    </xf>
    <xf numFmtId="199" fontId="66" fillId="0" borderId="42" xfId="49" applyNumberFormat="1" applyFont="1" applyBorder="1" applyAlignment="1">
      <alignment vertical="center"/>
    </xf>
    <xf numFmtId="199" fontId="66" fillId="0" borderId="42" xfId="49" applyNumberFormat="1" applyFont="1" applyBorder="1" applyAlignment="1" quotePrefix="1">
      <alignment vertical="center"/>
    </xf>
    <xf numFmtId="199" fontId="66" fillId="0" borderId="0" xfId="0" applyNumberFormat="1" applyFont="1" applyBorder="1" applyAlignment="1">
      <alignment vertical="center"/>
    </xf>
    <xf numFmtId="199" fontId="66" fillId="0" borderId="43" xfId="0" applyNumberFormat="1" applyFont="1" applyBorder="1" applyAlignment="1">
      <alignment vertical="center"/>
    </xf>
    <xf numFmtId="199" fontId="66" fillId="0" borderId="43" xfId="49" applyNumberFormat="1" applyFont="1" applyBorder="1" applyAlignment="1">
      <alignment vertical="center"/>
    </xf>
    <xf numFmtId="199" fontId="66" fillId="0" borderId="43" xfId="49" applyNumberFormat="1" applyFont="1" applyBorder="1" applyAlignment="1" quotePrefix="1">
      <alignment vertical="center"/>
    </xf>
    <xf numFmtId="191" fontId="66" fillId="0" borderId="13" xfId="0" applyNumberFormat="1" applyFont="1" applyBorder="1" applyAlignment="1">
      <alignment vertical="center"/>
    </xf>
    <xf numFmtId="191" fontId="66" fillId="0" borderId="18" xfId="0" applyNumberFormat="1" applyFont="1" applyFill="1" applyBorder="1" applyAlignment="1">
      <alignment vertical="center"/>
    </xf>
    <xf numFmtId="191" fontId="66" fillId="0" borderId="16" xfId="0" applyNumberFormat="1" applyFont="1" applyFill="1" applyBorder="1" applyAlignment="1">
      <alignment vertical="center"/>
    </xf>
    <xf numFmtId="191" fontId="66" fillId="0" borderId="26" xfId="0" applyNumberFormat="1" applyFont="1" applyFill="1" applyBorder="1" applyAlignment="1">
      <alignment vertical="center"/>
    </xf>
    <xf numFmtId="38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38" fontId="64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38" fontId="66" fillId="0" borderId="45" xfId="49" applyFont="1" applyBorder="1" applyAlignment="1" quotePrefix="1">
      <alignment horizontal="left" vertical="center"/>
    </xf>
    <xf numFmtId="38" fontId="66" fillId="0" borderId="46" xfId="49" applyFont="1" applyBorder="1" applyAlignment="1" quotePrefix="1">
      <alignment horizontal="left" vertical="center"/>
    </xf>
    <xf numFmtId="38" fontId="66" fillId="0" borderId="46" xfId="49" applyFont="1" applyBorder="1" applyAlignment="1">
      <alignment vertical="center"/>
    </xf>
    <xf numFmtId="38" fontId="66" fillId="0" borderId="37" xfId="49" applyFont="1" applyBorder="1" applyAlignment="1">
      <alignment vertical="center"/>
    </xf>
    <xf numFmtId="38" fontId="66" fillId="0" borderId="47" xfId="49" applyFont="1" applyBorder="1" applyAlignment="1" quotePrefix="1">
      <alignment horizontal="left" vertical="center"/>
    </xf>
    <xf numFmtId="38" fontId="66" fillId="0" borderId="19" xfId="49" applyFont="1" applyBorder="1" applyAlignment="1" quotePrefix="1">
      <alignment horizontal="left" vertical="center"/>
    </xf>
    <xf numFmtId="38" fontId="66" fillId="0" borderId="37" xfId="49" applyFont="1" applyBorder="1" applyAlignment="1" quotePrefix="1">
      <alignment horizontal="left" vertical="center"/>
    </xf>
    <xf numFmtId="38" fontId="66" fillId="0" borderId="42" xfId="49" applyFont="1" applyBorder="1" applyAlignment="1" quotePrefix="1">
      <alignment horizontal="left" vertical="center"/>
    </xf>
    <xf numFmtId="38" fontId="66" fillId="0" borderId="48" xfId="49" applyFont="1" applyBorder="1" applyAlignment="1" quotePrefix="1">
      <alignment horizontal="left" vertical="center"/>
    </xf>
    <xf numFmtId="38" fontId="66" fillId="0" borderId="49" xfId="49" applyFont="1" applyBorder="1" applyAlignment="1" quotePrefix="1">
      <alignment horizontal="left" vertical="center"/>
    </xf>
    <xf numFmtId="38" fontId="66" fillId="0" borderId="50" xfId="49" applyFont="1" applyBorder="1" applyAlignment="1">
      <alignment horizontal="distributed" vertical="center"/>
    </xf>
    <xf numFmtId="0" fontId="66" fillId="0" borderId="0" xfId="0" applyFont="1" applyBorder="1" applyAlignment="1">
      <alignment vertical="center"/>
    </xf>
    <xf numFmtId="38" fontId="66" fillId="0" borderId="10" xfId="49" applyFont="1" applyBorder="1" applyAlignment="1" quotePrefix="1">
      <alignment horizontal="distributed" vertical="center" shrinkToFit="1"/>
    </xf>
    <xf numFmtId="38" fontId="66" fillId="0" borderId="10" xfId="49" applyFont="1" applyBorder="1" applyAlignment="1" quotePrefix="1">
      <alignment horizontal="center" vertical="center" shrinkToFit="1"/>
    </xf>
    <xf numFmtId="38" fontId="66" fillId="0" borderId="24" xfId="49" applyFont="1" applyBorder="1" applyAlignment="1" quotePrefix="1">
      <alignment horizontal="center" vertical="center" shrinkToFit="1"/>
    </xf>
    <xf numFmtId="38" fontId="66" fillId="0" borderId="10" xfId="49" applyFont="1" applyBorder="1" applyAlignment="1">
      <alignment horizontal="center" vertical="center" shrinkToFit="1"/>
    </xf>
    <xf numFmtId="38" fontId="66" fillId="0" borderId="28" xfId="49" applyFont="1" applyBorder="1" applyAlignment="1" quotePrefix="1">
      <alignment horizontal="center" vertical="center" shrinkToFit="1"/>
    </xf>
    <xf numFmtId="38" fontId="66" fillId="0" borderId="20" xfId="49" applyFont="1" applyBorder="1" applyAlignment="1">
      <alignment horizontal="center" vertical="center" shrinkToFit="1"/>
    </xf>
    <xf numFmtId="38" fontId="66" fillId="0" borderId="12" xfId="49" applyFont="1" applyBorder="1" applyAlignment="1">
      <alignment horizontal="center" vertical="center" shrinkToFit="1"/>
    </xf>
    <xf numFmtId="38" fontId="66" fillId="0" borderId="51" xfId="49" applyFont="1" applyBorder="1" applyAlignment="1">
      <alignment horizontal="center" vertical="center" shrinkToFit="1"/>
    </xf>
    <xf numFmtId="38" fontId="66" fillId="0" borderId="51" xfId="49" applyFont="1" applyBorder="1" applyAlignment="1" quotePrefix="1">
      <alignment horizontal="center" vertical="center" shrinkToFit="1"/>
    </xf>
    <xf numFmtId="38" fontId="66" fillId="0" borderId="12" xfId="49" applyFont="1" applyBorder="1" applyAlignment="1" quotePrefix="1">
      <alignment horizontal="center" vertical="center" shrinkToFit="1"/>
    </xf>
    <xf numFmtId="38" fontId="66" fillId="0" borderId="22" xfId="49" applyFont="1" applyBorder="1" applyAlignment="1">
      <alignment horizontal="center" vertical="center" shrinkToFit="1"/>
    </xf>
    <xf numFmtId="193" fontId="66" fillId="0" borderId="39" xfId="0" applyNumberFormat="1" applyFont="1" applyFill="1" applyBorder="1" applyAlignment="1">
      <alignment vertical="center" shrinkToFit="1"/>
    </xf>
    <xf numFmtId="0" fontId="66" fillId="0" borderId="0" xfId="0" applyFont="1" applyFill="1" applyAlignment="1">
      <alignment vertical="center"/>
    </xf>
    <xf numFmtId="193" fontId="66" fillId="0" borderId="10" xfId="0" applyNumberFormat="1" applyFont="1" applyBorder="1" applyAlignment="1">
      <alignment vertical="center" shrinkToFit="1"/>
    </xf>
    <xf numFmtId="193" fontId="66" fillId="0" borderId="14" xfId="0" applyNumberFormat="1" applyFont="1" applyBorder="1" applyAlignment="1">
      <alignment vertical="center" shrinkToFit="1"/>
    </xf>
    <xf numFmtId="193" fontId="66" fillId="0" borderId="21" xfId="0" applyNumberFormat="1" applyFont="1" applyFill="1" applyBorder="1" applyAlignment="1">
      <alignment vertical="center" shrinkToFit="1"/>
    </xf>
    <xf numFmtId="193" fontId="66" fillId="0" borderId="22" xfId="0" applyNumberFormat="1" applyFont="1" applyFill="1" applyBorder="1" applyAlignment="1">
      <alignment vertical="center" shrinkToFit="1"/>
    </xf>
    <xf numFmtId="193" fontId="66" fillId="0" borderId="11" xfId="0" applyNumberFormat="1" applyFont="1" applyFill="1" applyBorder="1" applyAlignment="1">
      <alignment horizontal="right" vertical="center" shrinkToFit="1"/>
    </xf>
    <xf numFmtId="193" fontId="66" fillId="0" borderId="23" xfId="0" applyNumberFormat="1" applyFont="1" applyBorder="1" applyAlignment="1">
      <alignment vertical="center" shrinkToFit="1"/>
    </xf>
    <xf numFmtId="38" fontId="66" fillId="0" borderId="0" xfId="49" applyFont="1" applyBorder="1" applyAlignment="1">
      <alignment horizontal="distributed" vertical="center"/>
    </xf>
    <xf numFmtId="191" fontId="66" fillId="0" borderId="0" xfId="0" applyNumberFormat="1" applyFont="1" applyBorder="1" applyAlignment="1">
      <alignment vertical="center" shrinkToFit="1"/>
    </xf>
    <xf numFmtId="193" fontId="66" fillId="0" borderId="0" xfId="0" applyNumberFormat="1" applyFont="1" applyBorder="1" applyAlignment="1">
      <alignment vertical="center" shrinkToFit="1"/>
    </xf>
    <xf numFmtId="193" fontId="66" fillId="0" borderId="18" xfId="0" applyNumberFormat="1" applyFont="1" applyFill="1" applyBorder="1" applyAlignment="1">
      <alignment vertical="center" shrinkToFit="1"/>
    </xf>
    <xf numFmtId="193" fontId="66" fillId="0" borderId="16" xfId="0" applyNumberFormat="1" applyFont="1" applyFill="1" applyBorder="1" applyAlignment="1">
      <alignment vertical="center" shrinkToFit="1"/>
    </xf>
    <xf numFmtId="193" fontId="66" fillId="0" borderId="26" xfId="0" applyNumberFormat="1" applyFont="1" applyFill="1" applyBorder="1" applyAlignment="1">
      <alignment vertical="center" shrinkToFit="1"/>
    </xf>
    <xf numFmtId="0" fontId="70" fillId="0" borderId="0" xfId="0" applyFont="1" applyAlignment="1">
      <alignment/>
    </xf>
    <xf numFmtId="176" fontId="70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176" fontId="71" fillId="0" borderId="0" xfId="0" applyNumberFormat="1" applyFont="1" applyAlignment="1">
      <alignment horizontal="center"/>
    </xf>
    <xf numFmtId="38" fontId="66" fillId="0" borderId="0" xfId="49" applyFont="1" applyAlignment="1">
      <alignment/>
    </xf>
    <xf numFmtId="38" fontId="69" fillId="0" borderId="0" xfId="49" applyFont="1" applyAlignment="1">
      <alignment vertical="center"/>
    </xf>
    <xf numFmtId="38" fontId="66" fillId="0" borderId="0" xfId="49" applyFont="1" applyAlignment="1">
      <alignment vertical="center"/>
    </xf>
    <xf numFmtId="191" fontId="66" fillId="0" borderId="10" xfId="49" applyNumberFormat="1" applyFont="1" applyBorder="1" applyAlignment="1">
      <alignment vertical="center" shrinkToFit="1"/>
    </xf>
    <xf numFmtId="191" fontId="66" fillId="0" borderId="28" xfId="49" applyNumberFormat="1" applyFont="1" applyBorder="1" applyAlignment="1">
      <alignment vertical="center" shrinkToFit="1"/>
    </xf>
    <xf numFmtId="191" fontId="66" fillId="0" borderId="39" xfId="49" applyNumberFormat="1" applyFont="1" applyBorder="1" applyAlignment="1">
      <alignment vertical="center" shrinkToFit="1"/>
    </xf>
    <xf numFmtId="191" fontId="66" fillId="0" borderId="20" xfId="49" applyNumberFormat="1" applyFont="1" applyBorder="1" applyAlignment="1">
      <alignment vertical="center" shrinkToFit="1"/>
    </xf>
    <xf numFmtId="191" fontId="66" fillId="0" borderId="14" xfId="49" applyNumberFormat="1" applyFont="1" applyBorder="1" applyAlignment="1">
      <alignment vertical="center" shrinkToFit="1"/>
    </xf>
    <xf numFmtId="191" fontId="66" fillId="0" borderId="21" xfId="49" applyNumberFormat="1" applyFont="1" applyBorder="1" applyAlignment="1">
      <alignment vertical="center" shrinkToFit="1"/>
    </xf>
    <xf numFmtId="191" fontId="66" fillId="0" borderId="12" xfId="49" applyNumberFormat="1" applyFont="1" applyBorder="1" applyAlignment="1">
      <alignment vertical="center" shrinkToFit="1"/>
    </xf>
    <xf numFmtId="191" fontId="66" fillId="0" borderId="22" xfId="49" applyNumberFormat="1" applyFont="1" applyBorder="1" applyAlignment="1">
      <alignment vertical="center" shrinkToFit="1"/>
    </xf>
    <xf numFmtId="191" fontId="66" fillId="0" borderId="11" xfId="49" applyNumberFormat="1" applyFont="1" applyBorder="1" applyAlignment="1">
      <alignment vertical="center" shrinkToFit="1"/>
    </xf>
    <xf numFmtId="191" fontId="66" fillId="0" borderId="23" xfId="49" applyNumberFormat="1" applyFont="1" applyBorder="1" applyAlignment="1">
      <alignment vertical="center" shrinkToFit="1"/>
    </xf>
    <xf numFmtId="191" fontId="66" fillId="0" borderId="37" xfId="49" applyNumberFormat="1" applyFont="1" applyFill="1" applyBorder="1" applyAlignment="1">
      <alignment vertical="center" shrinkToFit="1"/>
    </xf>
    <xf numFmtId="191" fontId="66" fillId="0" borderId="13" xfId="49" applyNumberFormat="1" applyFont="1" applyFill="1" applyBorder="1" applyAlignment="1">
      <alignment vertical="center" shrinkToFit="1"/>
    </xf>
    <xf numFmtId="191" fontId="66" fillId="0" borderId="38" xfId="49" applyNumberFormat="1" applyFont="1" applyFill="1" applyBorder="1" applyAlignment="1">
      <alignment vertical="center" shrinkToFit="1"/>
    </xf>
    <xf numFmtId="191" fontId="66" fillId="0" borderId="16" xfId="49" applyNumberFormat="1" applyFont="1" applyFill="1" applyBorder="1" applyAlignment="1">
      <alignment vertical="center" shrinkToFit="1"/>
    </xf>
    <xf numFmtId="191" fontId="66" fillId="0" borderId="26" xfId="49" applyNumberFormat="1" applyFont="1" applyFill="1" applyBorder="1" applyAlignment="1">
      <alignment vertical="center" shrinkToFit="1"/>
    </xf>
    <xf numFmtId="38" fontId="72" fillId="0" borderId="0" xfId="49" applyFont="1" applyAlignment="1">
      <alignment horizontal="center"/>
    </xf>
    <xf numFmtId="38" fontId="63" fillId="0" borderId="0" xfId="49" applyFont="1" applyFill="1" applyAlignment="1" quotePrefix="1">
      <alignment vertical="center"/>
    </xf>
    <xf numFmtId="38" fontId="63" fillId="0" borderId="0" xfId="49" applyFont="1" applyFill="1" applyAlignment="1" quotePrefix="1">
      <alignment horizontal="left" vertical="center"/>
    </xf>
    <xf numFmtId="38" fontId="64" fillId="0" borderId="15" xfId="49" applyFont="1" applyFill="1" applyBorder="1" applyAlignment="1" quotePrefix="1">
      <alignment horizontal="right" vertical="center"/>
    </xf>
    <xf numFmtId="38" fontId="64" fillId="0" borderId="15" xfId="49" applyFont="1" applyFill="1" applyBorder="1" applyAlignment="1" quotePrefix="1">
      <alignment vertical="center"/>
    </xf>
    <xf numFmtId="38" fontId="64" fillId="0" borderId="27" xfId="49" applyFont="1" applyFill="1" applyBorder="1" applyAlignment="1" quotePrefix="1">
      <alignment horizontal="left" vertical="center"/>
    </xf>
    <xf numFmtId="38" fontId="64" fillId="0" borderId="10" xfId="49" applyFont="1" applyFill="1" applyBorder="1" applyAlignment="1" quotePrefix="1">
      <alignment horizontal="right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40" fontId="64" fillId="0" borderId="10" xfId="49" applyNumberFormat="1" applyFont="1" applyFill="1" applyBorder="1" applyAlignment="1" quotePrefix="1">
      <alignment horizontal="left" vertical="center"/>
    </xf>
    <xf numFmtId="40" fontId="64" fillId="0" borderId="27" xfId="49" applyNumberFormat="1" applyFont="1" applyFill="1" applyBorder="1" applyAlignment="1" quotePrefix="1">
      <alignment horizontal="left" vertical="center"/>
    </xf>
    <xf numFmtId="38" fontId="64" fillId="0" borderId="27" xfId="49" applyFont="1" applyFill="1" applyBorder="1" applyAlignment="1" quotePrefix="1">
      <alignment horizontal="right" vertical="center"/>
    </xf>
    <xf numFmtId="40" fontId="64" fillId="0" borderId="10" xfId="49" applyNumberFormat="1" applyFont="1" applyFill="1" applyBorder="1" applyAlignment="1" quotePrefix="1">
      <alignment horizontal="right" vertical="center"/>
    </xf>
    <xf numFmtId="40" fontId="64" fillId="0" borderId="27" xfId="49" applyNumberFormat="1" applyFont="1" applyFill="1" applyBorder="1" applyAlignment="1" quotePrefix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38" fontId="64" fillId="0" borderId="27" xfId="49" applyNumberFormat="1" applyFont="1" applyFill="1" applyBorder="1" applyAlignment="1" quotePrefix="1">
      <alignment horizontal="left" vertical="center"/>
    </xf>
    <xf numFmtId="38" fontId="64" fillId="0" borderId="27" xfId="49" applyFont="1" applyFill="1" applyBorder="1" applyAlignment="1">
      <alignment horizontal="center" vertical="center" shrinkToFit="1"/>
    </xf>
    <xf numFmtId="38" fontId="64" fillId="0" borderId="27" xfId="49" applyFont="1" applyFill="1" applyBorder="1" applyAlignment="1" quotePrefix="1">
      <alignment horizontal="center" vertical="center" shrinkToFit="1"/>
    </xf>
    <xf numFmtId="38" fontId="64" fillId="0" borderId="27" xfId="49" applyFont="1" applyFill="1" applyBorder="1" applyAlignment="1" quotePrefix="1">
      <alignment horizontal="right" vertical="center" shrinkToFit="1"/>
    </xf>
    <xf numFmtId="38" fontId="64" fillId="0" borderId="12" xfId="49" applyFont="1" applyFill="1" applyBorder="1" applyAlignment="1">
      <alignment horizontal="center" vertical="center"/>
    </xf>
    <xf numFmtId="38" fontId="64" fillId="0" borderId="31" xfId="49" applyFont="1" applyFill="1" applyBorder="1" applyAlignment="1" quotePrefix="1">
      <alignment horizontal="right" vertical="center"/>
    </xf>
    <xf numFmtId="38" fontId="64" fillId="0" borderId="33" xfId="49" applyFont="1" applyFill="1" applyBorder="1" applyAlignment="1">
      <alignment horizontal="center" vertical="center"/>
    </xf>
    <xf numFmtId="38" fontId="66" fillId="0" borderId="34" xfId="49" applyFont="1" applyBorder="1" applyAlignment="1" quotePrefix="1">
      <alignment horizontal="distributed" vertical="center" wrapText="1"/>
    </xf>
    <xf numFmtId="38" fontId="73" fillId="0" borderId="15" xfId="49" applyFont="1" applyBorder="1" applyAlignment="1" quotePrefix="1">
      <alignment horizontal="distributed" vertical="center" wrapText="1"/>
    </xf>
    <xf numFmtId="199" fontId="7" fillId="0" borderId="29" xfId="49" applyNumberFormat="1" applyFont="1" applyBorder="1" applyAlignment="1">
      <alignment vertical="center"/>
    </xf>
    <xf numFmtId="199" fontId="7" fillId="0" borderId="42" xfId="49" applyNumberFormat="1" applyFont="1" applyBorder="1" applyAlignment="1" quotePrefix="1">
      <alignment horizontal="distributed" vertical="center"/>
    </xf>
    <xf numFmtId="199" fontId="7" fillId="0" borderId="46" xfId="49" applyNumberFormat="1" applyFont="1" applyBorder="1" applyAlignment="1" quotePrefix="1">
      <alignment horizontal="left" vertical="center"/>
    </xf>
    <xf numFmtId="199" fontId="7" fillId="0" borderId="46" xfId="49" applyNumberFormat="1" applyFont="1" applyBorder="1" applyAlignment="1">
      <alignment vertical="center"/>
    </xf>
    <xf numFmtId="199" fontId="7" fillId="0" borderId="42" xfId="49" applyNumberFormat="1" applyFont="1" applyBorder="1" applyAlignment="1" quotePrefix="1">
      <alignment vertical="center"/>
    </xf>
    <xf numFmtId="199" fontId="7" fillId="0" borderId="42" xfId="49" applyNumberFormat="1" applyFont="1" applyBorder="1" applyAlignment="1" quotePrefix="1">
      <alignment horizontal="left" vertical="center"/>
    </xf>
    <xf numFmtId="199" fontId="7" fillId="0" borderId="15" xfId="49" applyNumberFormat="1" applyFont="1" applyBorder="1" applyAlignment="1">
      <alignment horizontal="distributed" vertical="center"/>
    </xf>
    <xf numFmtId="199" fontId="7" fillId="0" borderId="27" xfId="49" applyNumberFormat="1" applyFont="1" applyBorder="1" applyAlignment="1" quotePrefix="1">
      <alignment horizontal="center" vertical="center"/>
    </xf>
    <xf numFmtId="199" fontId="7" fillId="0" borderId="0" xfId="49" applyNumberFormat="1" applyFont="1" applyBorder="1" applyAlignment="1" quotePrefix="1">
      <alignment horizontal="distributed" vertical="center"/>
    </xf>
    <xf numFmtId="199" fontId="7" fillId="0" borderId="52" xfId="49" applyNumberFormat="1" applyFont="1" applyBorder="1" applyAlignment="1">
      <alignment horizontal="distributed" vertical="center"/>
    </xf>
    <xf numFmtId="199" fontId="7" fillId="0" borderId="31" xfId="49" applyNumberFormat="1" applyFont="1" applyBorder="1" applyAlignment="1">
      <alignment horizontal="distributed" vertical="center"/>
    </xf>
    <xf numFmtId="199" fontId="7" fillId="0" borderId="53" xfId="49" applyNumberFormat="1" applyFont="1" applyBorder="1" applyAlignment="1" quotePrefix="1">
      <alignment horizontal="distributed" vertical="center"/>
    </xf>
    <xf numFmtId="199" fontId="7" fillId="0" borderId="50" xfId="49" applyNumberFormat="1" applyFont="1" applyBorder="1" applyAlignment="1">
      <alignment horizontal="distributed" vertical="center"/>
    </xf>
    <xf numFmtId="199" fontId="7" fillId="0" borderId="15" xfId="49" applyNumberFormat="1" applyFont="1" applyBorder="1" applyAlignment="1" quotePrefix="1">
      <alignment horizontal="distributed" vertical="center"/>
    </xf>
    <xf numFmtId="199" fontId="7" fillId="0" borderId="27" xfId="49" applyNumberFormat="1" applyFont="1" applyBorder="1" applyAlignment="1">
      <alignment horizontal="distributed" vertical="center"/>
    </xf>
    <xf numFmtId="199" fontId="7" fillId="0" borderId="28" xfId="49" applyNumberFormat="1" applyFont="1" applyBorder="1" applyAlignment="1" quotePrefix="1">
      <alignment horizontal="distributed" vertical="center"/>
    </xf>
    <xf numFmtId="199" fontId="7" fillId="0" borderId="0" xfId="49" applyNumberFormat="1" applyFont="1" applyBorder="1" applyAlignment="1">
      <alignment horizontal="distributed" vertical="center"/>
    </xf>
    <xf numFmtId="199" fontId="7" fillId="0" borderId="27" xfId="49" applyNumberFormat="1" applyFont="1" applyBorder="1" applyAlignment="1" quotePrefix="1">
      <alignment horizontal="distributed" vertical="center"/>
    </xf>
    <xf numFmtId="199" fontId="7" fillId="0" borderId="10" xfId="49" applyNumberFormat="1" applyFont="1" applyBorder="1" applyAlignment="1" quotePrefix="1">
      <alignment horizontal="distributed" vertical="center"/>
    </xf>
    <xf numFmtId="199" fontId="7" fillId="0" borderId="49" xfId="49" applyNumberFormat="1" applyFont="1" applyBorder="1" applyAlignment="1" quotePrefix="1">
      <alignment horizontal="distributed" vertical="center"/>
    </xf>
    <xf numFmtId="199" fontId="7" fillId="0" borderId="28" xfId="49" applyNumberFormat="1" applyFont="1" applyBorder="1" applyAlignment="1" quotePrefix="1">
      <alignment horizontal="distributed" vertical="center" shrinkToFit="1"/>
    </xf>
    <xf numFmtId="199" fontId="7" fillId="0" borderId="30" xfId="49" applyNumberFormat="1" applyFont="1" applyBorder="1" applyAlignment="1">
      <alignment horizontal="distributed" vertical="center"/>
    </xf>
    <xf numFmtId="199" fontId="7" fillId="0" borderId="31" xfId="49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distributed" vertical="center"/>
    </xf>
    <xf numFmtId="199" fontId="7" fillId="0" borderId="31" xfId="49" applyNumberFormat="1" applyFont="1" applyBorder="1" applyAlignment="1" quotePrefix="1">
      <alignment horizontal="distributed" vertical="center" wrapText="1" shrinkToFit="1"/>
    </xf>
    <xf numFmtId="199" fontId="7" fillId="0" borderId="51" xfId="49" applyNumberFormat="1" applyFont="1" applyBorder="1" applyAlignment="1" quotePrefix="1">
      <alignment horizontal="distributed" vertical="center" wrapText="1" shrinkToFit="1"/>
    </xf>
    <xf numFmtId="199" fontId="7" fillId="0" borderId="12" xfId="49" applyNumberFormat="1" applyFont="1" applyBorder="1" applyAlignment="1" quotePrefix="1">
      <alignment horizontal="distributed" vertical="center"/>
    </xf>
    <xf numFmtId="199" fontId="7" fillId="0" borderId="31" xfId="49" applyNumberFormat="1" applyFont="1" applyBorder="1" applyAlignment="1">
      <alignment horizontal="center" vertical="center" shrinkToFit="1"/>
    </xf>
    <xf numFmtId="199" fontId="7" fillId="0" borderId="12" xfId="49" applyNumberFormat="1" applyFont="1" applyBorder="1" applyAlignment="1" quotePrefix="1">
      <alignment horizontal="distributed" vertical="center" wrapText="1" shrinkToFit="1"/>
    </xf>
    <xf numFmtId="0" fontId="0" fillId="0" borderId="53" xfId="0" applyFont="1" applyBorder="1" applyAlignment="1">
      <alignment vertical="center"/>
    </xf>
    <xf numFmtId="199" fontId="7" fillId="0" borderId="28" xfId="49" applyNumberFormat="1" applyFont="1" applyBorder="1" applyAlignment="1" quotePrefix="1">
      <alignment horizontal="distributed" vertical="center" wrapText="1"/>
    </xf>
    <xf numFmtId="199" fontId="7" fillId="0" borderId="10" xfId="49" applyNumberFormat="1" applyFont="1" applyBorder="1" applyAlignment="1">
      <alignment horizontal="distributed" vertical="center"/>
    </xf>
    <xf numFmtId="199" fontId="7" fillId="0" borderId="12" xfId="49" applyNumberFormat="1" applyFont="1" applyBorder="1" applyAlignment="1">
      <alignment horizontal="distributed" vertical="center"/>
    </xf>
    <xf numFmtId="199" fontId="7" fillId="0" borderId="12" xfId="49" applyNumberFormat="1" applyFont="1" applyBorder="1" applyAlignment="1">
      <alignment horizontal="distributed" vertical="center" wrapText="1" shrinkToFit="1"/>
    </xf>
    <xf numFmtId="199" fontId="7" fillId="0" borderId="12" xfId="49" applyNumberFormat="1" applyFont="1" applyBorder="1" applyAlignment="1">
      <alignment horizontal="distributed" vertical="center" wrapText="1"/>
    </xf>
    <xf numFmtId="199" fontId="7" fillId="0" borderId="31" xfId="49" applyNumberFormat="1" applyFont="1" applyBorder="1" applyAlignment="1">
      <alignment horizontal="distributed" vertical="center" wrapText="1" shrinkToFit="1"/>
    </xf>
    <xf numFmtId="199" fontId="7" fillId="0" borderId="31" xfId="49" applyNumberFormat="1" applyFont="1" applyBorder="1" applyAlignment="1">
      <alignment vertical="center" shrinkToFit="1"/>
    </xf>
    <xf numFmtId="199" fontId="10" fillId="0" borderId="31" xfId="49" applyNumberFormat="1" applyFont="1" applyBorder="1" applyAlignment="1" quotePrefix="1">
      <alignment horizontal="distributed" vertical="center" wrapText="1"/>
    </xf>
    <xf numFmtId="191" fontId="66" fillId="0" borderId="49" xfId="0" applyNumberFormat="1" applyFont="1" applyFill="1" applyBorder="1" applyAlignment="1">
      <alignment vertical="center" shrinkToFit="1"/>
    </xf>
    <xf numFmtId="199" fontId="64" fillId="0" borderId="0" xfId="0" applyNumberFormat="1" applyFont="1" applyAlignment="1">
      <alignment/>
    </xf>
    <xf numFmtId="199" fontId="7" fillId="0" borderId="0" xfId="0" applyNumberFormat="1" applyFont="1" applyAlignment="1">
      <alignment horizontal="right" vertical="center"/>
    </xf>
    <xf numFmtId="199" fontId="7" fillId="0" borderId="47" xfId="49" applyNumberFormat="1" applyFont="1" applyBorder="1" applyAlignment="1" quotePrefix="1">
      <alignment vertical="center"/>
    </xf>
    <xf numFmtId="199" fontId="7" fillId="0" borderId="45" xfId="49" applyNumberFormat="1" applyFont="1" applyBorder="1" applyAlignment="1" quotePrefix="1">
      <alignment vertical="center"/>
    </xf>
    <xf numFmtId="199" fontId="7" fillId="0" borderId="47" xfId="49" applyNumberFormat="1" applyFont="1" applyBorder="1" applyAlignment="1">
      <alignment vertical="center"/>
    </xf>
    <xf numFmtId="199" fontId="7" fillId="0" borderId="47" xfId="49" applyNumberFormat="1" applyFont="1" applyBorder="1" applyAlignment="1" quotePrefix="1">
      <alignment horizontal="distributed" vertical="center"/>
    </xf>
    <xf numFmtId="199" fontId="7" fillId="0" borderId="19" xfId="49" applyNumberFormat="1" applyFont="1" applyBorder="1" applyAlignment="1" quotePrefix="1">
      <alignment horizontal="distributed" vertical="center"/>
    </xf>
    <xf numFmtId="199" fontId="7" fillId="0" borderId="19" xfId="0" applyNumberFormat="1" applyFont="1" applyBorder="1" applyAlignment="1">
      <alignment vertical="center"/>
    </xf>
    <xf numFmtId="199" fontId="7" fillId="0" borderId="54" xfId="0" applyNumberFormat="1" applyFont="1" applyBorder="1" applyAlignment="1">
      <alignment vertical="center"/>
    </xf>
    <xf numFmtId="199" fontId="7" fillId="0" borderId="24" xfId="49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7" fillId="0" borderId="27" xfId="49" applyNumberFormat="1" applyFont="1" applyBorder="1" applyAlignment="1" quotePrefix="1">
      <alignment horizontal="distributed" vertical="center" wrapText="1"/>
    </xf>
    <xf numFmtId="199" fontId="7" fillId="0" borderId="10" xfId="49" applyNumberFormat="1" applyFont="1" applyBorder="1" applyAlignment="1" quotePrefix="1">
      <alignment horizontal="distributed" vertical="center" wrapText="1"/>
    </xf>
    <xf numFmtId="199" fontId="7" fillId="0" borderId="10" xfId="0" applyNumberFormat="1" applyFont="1" applyBorder="1" applyAlignment="1" quotePrefix="1">
      <alignment horizontal="distributed" vertical="center"/>
    </xf>
    <xf numFmtId="199" fontId="7" fillId="0" borderId="33" xfId="0" applyNumberFormat="1" applyFont="1" applyBorder="1" applyAlignment="1">
      <alignment horizontal="distributed" vertical="center"/>
    </xf>
    <xf numFmtId="199" fontId="7" fillId="0" borderId="55" xfId="49" applyNumberFormat="1" applyFont="1" applyBorder="1" applyAlignment="1" quotePrefix="1">
      <alignment horizontal="distributed" vertical="center"/>
    </xf>
    <xf numFmtId="199" fontId="7" fillId="0" borderId="10" xfId="0" applyNumberFormat="1" applyFont="1" applyBorder="1" applyAlignment="1">
      <alignment horizontal="center" vertical="center"/>
    </xf>
    <xf numFmtId="199" fontId="7" fillId="0" borderId="33" xfId="0" applyNumberFormat="1" applyFont="1" applyBorder="1" applyAlignment="1">
      <alignment horizontal="center" vertical="center"/>
    </xf>
    <xf numFmtId="199" fontId="7" fillId="0" borderId="10" xfId="0" applyNumberFormat="1" applyFont="1" applyBorder="1" applyAlignment="1">
      <alignment vertical="center"/>
    </xf>
    <xf numFmtId="199" fontId="7" fillId="0" borderId="33" xfId="0" applyNumberFormat="1" applyFont="1" applyBorder="1" applyAlignment="1">
      <alignment vertical="center"/>
    </xf>
    <xf numFmtId="199" fontId="7" fillId="0" borderId="31" xfId="49" applyNumberFormat="1" applyFont="1" applyBorder="1" applyAlignment="1" quotePrefix="1">
      <alignment horizontal="distributed" vertical="center"/>
    </xf>
    <xf numFmtId="199" fontId="7" fillId="0" borderId="12" xfId="49" applyNumberFormat="1" applyFont="1" applyBorder="1" applyAlignment="1">
      <alignment horizontal="center" vertical="center"/>
    </xf>
    <xf numFmtId="199" fontId="7" fillId="0" borderId="12" xfId="49" applyNumberFormat="1" applyFont="1" applyBorder="1" applyAlignment="1" quotePrefix="1">
      <alignment horizontal="center" vertical="center"/>
    </xf>
    <xf numFmtId="199" fontId="7" fillId="0" borderId="12" xfId="49" applyNumberFormat="1" applyFont="1" applyBorder="1" applyAlignment="1" quotePrefix="1">
      <alignment vertical="center"/>
    </xf>
    <xf numFmtId="199" fontId="7" fillId="0" borderId="12" xfId="49" applyNumberFormat="1" applyFont="1" applyBorder="1" applyAlignment="1" quotePrefix="1">
      <alignment vertical="center" wrapText="1"/>
    </xf>
    <xf numFmtId="199" fontId="7" fillId="0" borderId="22" xfId="49" applyNumberFormat="1" applyFont="1" applyBorder="1" applyAlignment="1" quotePrefix="1">
      <alignment horizontal="center" vertical="center"/>
    </xf>
    <xf numFmtId="199" fontId="7" fillId="0" borderId="31" xfId="49" applyNumberFormat="1" applyFont="1" applyBorder="1" applyAlignment="1" quotePrefix="1">
      <alignment horizontal="distributed" vertical="center" wrapText="1"/>
    </xf>
    <xf numFmtId="191" fontId="66" fillId="0" borderId="55" xfId="0" applyNumberFormat="1" applyFont="1" applyFill="1" applyBorder="1" applyAlignment="1">
      <alignment vertical="center" shrinkToFit="1"/>
    </xf>
    <xf numFmtId="191" fontId="66" fillId="0" borderId="27" xfId="0" applyNumberFormat="1" applyFont="1" applyFill="1" applyBorder="1" applyAlignment="1">
      <alignment vertical="center" shrinkToFit="1"/>
    </xf>
    <xf numFmtId="191" fontId="66" fillId="0" borderId="56" xfId="0" applyNumberFormat="1" applyFont="1" applyFill="1" applyBorder="1" applyAlignment="1">
      <alignment vertical="center" shrinkToFit="1"/>
    </xf>
    <xf numFmtId="191" fontId="66" fillId="0" borderId="57" xfId="0" applyNumberFormat="1" applyFont="1" applyFill="1" applyBorder="1" applyAlignment="1">
      <alignment vertical="center" shrinkToFit="1"/>
    </xf>
    <xf numFmtId="191" fontId="66" fillId="0" borderId="58" xfId="0" applyNumberFormat="1" applyFont="1" applyBorder="1" applyAlignment="1">
      <alignment vertical="center" shrinkToFit="1"/>
    </xf>
    <xf numFmtId="199" fontId="7" fillId="0" borderId="47" xfId="49" applyNumberFormat="1" applyFont="1" applyBorder="1" applyAlignment="1" quotePrefix="1">
      <alignment horizontal="left" vertical="center"/>
    </xf>
    <xf numFmtId="199" fontId="7" fillId="0" borderId="59" xfId="49" applyNumberFormat="1" applyFont="1" applyBorder="1" applyAlignment="1">
      <alignment horizontal="distributed" vertical="center"/>
    </xf>
    <xf numFmtId="199" fontId="7" fillId="0" borderId="45" xfId="49" applyNumberFormat="1" applyFont="1" applyBorder="1" applyAlignment="1" quotePrefix="1">
      <alignment horizontal="distributed" vertical="center"/>
    </xf>
    <xf numFmtId="199" fontId="7" fillId="0" borderId="10" xfId="49" applyNumberFormat="1" applyFont="1" applyBorder="1" applyAlignment="1" quotePrefix="1">
      <alignment horizontal="center" vertical="center"/>
    </xf>
    <xf numFmtId="38" fontId="7" fillId="0" borderId="34" xfId="49" applyFont="1" applyFill="1" applyBorder="1" applyAlignment="1">
      <alignment horizontal="distributed" vertical="center" wrapText="1"/>
    </xf>
    <xf numFmtId="38" fontId="7" fillId="0" borderId="15" xfId="49" applyFont="1" applyFill="1" applyBorder="1" applyAlignment="1">
      <alignment horizontal="distributed" vertical="center" wrapText="1"/>
    </xf>
    <xf numFmtId="38" fontId="7" fillId="0" borderId="30" xfId="49" applyFont="1" applyFill="1" applyBorder="1" applyAlignment="1">
      <alignment horizontal="distributed" vertical="center" wrapText="1"/>
    </xf>
    <xf numFmtId="0" fontId="9" fillId="0" borderId="0" xfId="0" applyFont="1" applyFill="1" applyBorder="1" applyAlignment="1" quotePrefix="1">
      <alignment vertical="center"/>
    </xf>
    <xf numFmtId="38" fontId="66" fillId="0" borderId="45" xfId="49" applyFont="1" applyBorder="1" applyAlignment="1" quotePrefix="1">
      <alignment vertical="center"/>
    </xf>
    <xf numFmtId="38" fontId="66" fillId="0" borderId="27" xfId="49" applyFont="1" applyBorder="1" applyAlignment="1" quotePrefix="1">
      <alignment horizontal="distributed" vertical="center" shrinkToFit="1"/>
    </xf>
    <xf numFmtId="38" fontId="66" fillId="0" borderId="27" xfId="49" applyFont="1" applyBorder="1" applyAlignment="1" quotePrefix="1">
      <alignment horizontal="center" vertical="center" shrinkToFit="1"/>
    </xf>
    <xf numFmtId="38" fontId="66" fillId="0" borderId="27" xfId="49" applyFont="1" applyBorder="1" applyAlignment="1">
      <alignment horizontal="distributed" vertical="center" shrinkToFit="1"/>
    </xf>
    <xf numFmtId="38" fontId="66" fillId="0" borderId="31" xfId="49" applyFont="1" applyBorder="1" applyAlignment="1">
      <alignment horizontal="center" vertical="center" shrinkToFit="1"/>
    </xf>
    <xf numFmtId="38" fontId="66" fillId="0" borderId="12" xfId="49" applyFont="1" applyBorder="1" applyAlignment="1">
      <alignment horizontal="distributed" vertical="center" shrinkToFit="1"/>
    </xf>
    <xf numFmtId="38" fontId="66" fillId="0" borderId="31" xfId="49" applyFont="1" applyBorder="1" applyAlignment="1">
      <alignment horizontal="distributed" vertical="center" shrinkToFit="1"/>
    </xf>
    <xf numFmtId="38" fontId="66" fillId="0" borderId="31" xfId="49" applyFont="1" applyBorder="1" applyAlignment="1" quotePrefix="1">
      <alignment horizontal="distributed" vertical="center" shrinkToFit="1"/>
    </xf>
    <xf numFmtId="0" fontId="66" fillId="0" borderId="0" xfId="0" applyFont="1" applyAlignment="1">
      <alignment horizontal="right" vertical="center"/>
    </xf>
    <xf numFmtId="38" fontId="66" fillId="0" borderId="20" xfId="49" applyFont="1" applyBorder="1" applyAlignment="1" quotePrefix="1">
      <alignment horizontal="distributed" vertical="center" shrinkToFit="1"/>
    </xf>
    <xf numFmtId="38" fontId="66" fillId="0" borderId="10" xfId="49" applyFont="1" applyBorder="1" applyAlignment="1">
      <alignment horizontal="distributed" vertical="center" shrinkToFit="1"/>
    </xf>
    <xf numFmtId="38" fontId="66" fillId="0" borderId="20" xfId="49" applyFont="1" applyBorder="1" applyAlignment="1">
      <alignment horizontal="distributed" vertical="center" shrinkToFit="1"/>
    </xf>
    <xf numFmtId="38" fontId="66" fillId="0" borderId="31" xfId="49" applyFont="1" applyBorder="1" applyAlignment="1" quotePrefix="1">
      <alignment horizontal="center" vertical="center" shrinkToFit="1"/>
    </xf>
    <xf numFmtId="191" fontId="7" fillId="0" borderId="55" xfId="0" applyNumberFormat="1" applyFont="1" applyFill="1" applyBorder="1" applyAlignment="1">
      <alignment vertical="center" shrinkToFit="1"/>
    </xf>
    <xf numFmtId="191" fontId="7" fillId="0" borderId="27" xfId="0" applyNumberFormat="1" applyFont="1" applyFill="1" applyBorder="1" applyAlignment="1">
      <alignment vertical="center" shrinkToFit="1"/>
    </xf>
    <xf numFmtId="191" fontId="7" fillId="0" borderId="56" xfId="0" applyNumberFormat="1" applyFont="1" applyFill="1" applyBorder="1" applyAlignment="1">
      <alignment vertical="center" shrinkToFit="1"/>
    </xf>
    <xf numFmtId="191" fontId="7" fillId="0" borderId="57" xfId="0" applyNumberFormat="1" applyFont="1" applyFill="1" applyBorder="1" applyAlignment="1">
      <alignment vertical="center" shrinkToFit="1"/>
    </xf>
    <xf numFmtId="191" fontId="7" fillId="0" borderId="31" xfId="0" applyNumberFormat="1" applyFont="1" applyFill="1" applyBorder="1" applyAlignment="1">
      <alignment vertical="center" shrinkToFit="1"/>
    </xf>
    <xf numFmtId="191" fontId="7" fillId="0" borderId="60" xfId="0" applyNumberFormat="1" applyFont="1" applyFill="1" applyBorder="1" applyAlignment="1">
      <alignment vertical="center" shrinkToFit="1"/>
    </xf>
    <xf numFmtId="0" fontId="68" fillId="0" borderId="0" xfId="0" applyFont="1" applyAlignment="1" quotePrefix="1">
      <alignment vertical="center"/>
    </xf>
    <xf numFmtId="0" fontId="68" fillId="0" borderId="43" xfId="0" applyFont="1" applyBorder="1" applyAlignment="1" quotePrefix="1">
      <alignment vertical="center"/>
    </xf>
    <xf numFmtId="38" fontId="68" fillId="0" borderId="0" xfId="49" applyFont="1" applyFill="1" applyAlignment="1" quotePrefix="1">
      <alignment horizontal="left" vertical="center"/>
    </xf>
    <xf numFmtId="38" fontId="66" fillId="0" borderId="0" xfId="49" applyFont="1" applyBorder="1" applyAlignment="1" quotePrefix="1">
      <alignment horizontal="distributed" vertical="center" shrinkToFit="1"/>
    </xf>
    <xf numFmtId="38" fontId="66" fillId="0" borderId="15" xfId="49" applyFont="1" applyBorder="1" applyAlignment="1" quotePrefix="1">
      <alignment horizontal="distributed" vertical="center"/>
    </xf>
    <xf numFmtId="38" fontId="10" fillId="0" borderId="29" xfId="49" applyFont="1" applyBorder="1" applyAlignment="1">
      <alignment vertical="center"/>
    </xf>
    <xf numFmtId="38" fontId="10" fillId="0" borderId="44" xfId="49" applyFont="1" applyBorder="1" applyAlignment="1">
      <alignment horizontal="distributed" vertical="center"/>
    </xf>
    <xf numFmtId="38" fontId="7" fillId="0" borderId="24" xfId="49" applyFont="1" applyBorder="1" applyAlignment="1" quotePrefix="1">
      <alignment horizontal="left" vertical="center"/>
    </xf>
    <xf numFmtId="38" fontId="7" fillId="0" borderId="52" xfId="49" applyFont="1" applyBorder="1" applyAlignment="1" quotePrefix="1">
      <alignment horizontal="left" vertical="center"/>
    </xf>
    <xf numFmtId="38" fontId="7" fillId="0" borderId="52" xfId="49" applyFont="1" applyBorder="1" applyAlignment="1">
      <alignment horizontal="distributed" vertical="center"/>
    </xf>
    <xf numFmtId="38" fontId="7" fillId="0" borderId="10" xfId="49" applyFont="1" applyBorder="1" applyAlignment="1" quotePrefix="1">
      <alignment horizontal="left" vertical="center"/>
    </xf>
    <xf numFmtId="38" fontId="7" fillId="0" borderId="28" xfId="49" applyFont="1" applyBorder="1" applyAlignment="1" quotePrefix="1">
      <alignment horizontal="left" vertical="center"/>
    </xf>
    <xf numFmtId="38" fontId="7" fillId="0" borderId="10" xfId="49" applyFont="1" applyBorder="1" applyAlignment="1">
      <alignment horizontal="distributed" vertical="center"/>
    </xf>
    <xf numFmtId="38" fontId="7" fillId="0" borderId="24" xfId="49" applyFont="1" applyBorder="1" applyAlignment="1">
      <alignment horizontal="distributed" vertical="center"/>
    </xf>
    <xf numFmtId="38" fontId="7" fillId="0" borderId="24" xfId="49" applyFont="1" applyBorder="1" applyAlignment="1" quotePrefix="1">
      <alignment horizontal="distributed" vertical="center"/>
    </xf>
    <xf numFmtId="38" fontId="7" fillId="0" borderId="10" xfId="49" applyFont="1" applyBorder="1" applyAlignment="1" quotePrefix="1">
      <alignment horizontal="distributed" vertical="center" wrapText="1"/>
    </xf>
    <xf numFmtId="38" fontId="7" fillId="0" borderId="10" xfId="49" applyFont="1" applyBorder="1" applyAlignment="1" quotePrefix="1">
      <alignment horizontal="distributed" vertical="center"/>
    </xf>
    <xf numFmtId="38" fontId="7" fillId="0" borderId="44" xfId="49" applyFont="1" applyBorder="1" applyAlignment="1">
      <alignment horizontal="distributed" vertical="center"/>
    </xf>
    <xf numFmtId="38" fontId="7" fillId="0" borderId="24" xfId="49" applyNumberFormat="1" applyFont="1" applyBorder="1" applyAlignment="1">
      <alignment horizontal="distributed" vertical="center"/>
    </xf>
    <xf numFmtId="38" fontId="7" fillId="0" borderId="10" xfId="49" applyFont="1" applyBorder="1" applyAlignment="1" quotePrefix="1">
      <alignment horizontal="center" vertical="center"/>
    </xf>
    <xf numFmtId="38" fontId="10" fillId="0" borderId="61" xfId="49" applyFont="1" applyBorder="1" applyAlignment="1">
      <alignment horizontal="distributed" vertical="center"/>
    </xf>
    <xf numFmtId="38" fontId="7" fillId="0" borderId="51" xfId="49" applyFont="1" applyBorder="1" applyAlignment="1" quotePrefix="1">
      <alignment horizontal="left" vertical="center"/>
    </xf>
    <xf numFmtId="38" fontId="7" fillId="0" borderId="51" xfId="49" applyFont="1" applyBorder="1" applyAlignment="1" quotePrefix="1">
      <alignment horizontal="distributed" vertical="center"/>
    </xf>
    <xf numFmtId="38" fontId="7" fillId="0" borderId="51" xfId="49" applyFont="1" applyBorder="1" applyAlignment="1">
      <alignment horizontal="distributed" vertical="center"/>
    </xf>
    <xf numFmtId="38" fontId="7" fillId="0" borderId="12" xfId="49" applyFont="1" applyBorder="1" applyAlignment="1" quotePrefix="1">
      <alignment horizontal="left" vertical="center"/>
    </xf>
    <xf numFmtId="38" fontId="7" fillId="0" borderId="12" xfId="49" applyFont="1" applyBorder="1" applyAlignment="1" quotePrefix="1">
      <alignment horizontal="center" vertical="center"/>
    </xf>
    <xf numFmtId="38" fontId="7" fillId="0" borderId="51" xfId="49" applyFont="1" applyBorder="1" applyAlignment="1" quotePrefix="1">
      <alignment horizontal="center" vertical="center"/>
    </xf>
    <xf numFmtId="38" fontId="7" fillId="0" borderId="22" xfId="49" applyFont="1" applyBorder="1" applyAlignment="1" quotePrefix="1">
      <alignment horizontal="center" vertical="center"/>
    </xf>
    <xf numFmtId="38" fontId="7" fillId="0" borderId="28" xfId="49" applyFont="1" applyBorder="1" applyAlignment="1">
      <alignment horizontal="distributed" vertical="center"/>
    </xf>
    <xf numFmtId="38" fontId="7" fillId="0" borderId="49" xfId="49" applyFont="1" applyBorder="1" applyAlignment="1">
      <alignment horizontal="distributed" vertical="center"/>
    </xf>
    <xf numFmtId="38" fontId="7" fillId="0" borderId="27" xfId="49" applyFont="1" applyBorder="1" applyAlignment="1" quotePrefix="1">
      <alignment horizontal="distributed" vertical="center"/>
    </xf>
    <xf numFmtId="38" fontId="7" fillId="0" borderId="12" xfId="49" applyFont="1" applyBorder="1" applyAlignment="1">
      <alignment horizontal="distributed" vertical="center"/>
    </xf>
    <xf numFmtId="38" fontId="7" fillId="0" borderId="12" xfId="49" applyFont="1" applyBorder="1" applyAlignment="1" quotePrefix="1">
      <alignment horizontal="distributed" vertical="center"/>
    </xf>
    <xf numFmtId="38" fontId="7" fillId="0" borderId="27" xfId="49" applyFont="1" applyBorder="1" applyAlignment="1" quotePrefix="1">
      <alignment horizontal="left" vertical="center"/>
    </xf>
    <xf numFmtId="38" fontId="7" fillId="0" borderId="27" xfId="49" applyFont="1" applyBorder="1" applyAlignment="1" quotePrefix="1">
      <alignment horizontal="distributed" vertical="center" shrinkToFit="1"/>
    </xf>
    <xf numFmtId="38" fontId="7" fillId="0" borderId="31" xfId="49" applyFont="1" applyBorder="1" applyAlignment="1" quotePrefix="1">
      <alignment horizontal="distributed" vertical="center"/>
    </xf>
    <xf numFmtId="38" fontId="7" fillId="0" borderId="24" xfId="49" applyNumberFormat="1" applyFont="1" applyBorder="1" applyAlignment="1" quotePrefix="1">
      <alignment horizontal="left" vertical="center"/>
    </xf>
    <xf numFmtId="0" fontId="7" fillId="0" borderId="28" xfId="0" applyFont="1" applyBorder="1" applyAlignment="1">
      <alignment vertical="center"/>
    </xf>
    <xf numFmtId="38" fontId="7" fillId="0" borderId="24" xfId="49" applyNumberFormat="1" applyFont="1" applyBorder="1" applyAlignment="1" quotePrefix="1">
      <alignment horizontal="distributed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20" xfId="0" applyFont="1" applyBorder="1" applyAlignment="1" quotePrefix="1">
      <alignment horizontal="distributed" vertical="center"/>
    </xf>
    <xf numFmtId="0" fontId="7" fillId="0" borderId="10" xfId="0" applyFont="1" applyBorder="1" applyAlignment="1">
      <alignment vertical="center"/>
    </xf>
    <xf numFmtId="38" fontId="7" fillId="0" borderId="20" xfId="49" applyFont="1" applyBorder="1" applyAlignment="1" quotePrefix="1">
      <alignment horizontal="center" vertical="center"/>
    </xf>
    <xf numFmtId="38" fontId="7" fillId="0" borderId="10" xfId="49" applyNumberFormat="1" applyFont="1" applyBorder="1" applyAlignment="1">
      <alignment horizontal="distributed" vertical="center"/>
    </xf>
    <xf numFmtId="38" fontId="7" fillId="0" borderId="12" xfId="49" applyNumberFormat="1" applyFont="1" applyBorder="1" applyAlignment="1" quotePrefix="1">
      <alignment horizontal="left" vertical="center"/>
    </xf>
    <xf numFmtId="0" fontId="7" fillId="0" borderId="12" xfId="0" applyFont="1" applyBorder="1" applyAlignment="1" quotePrefix="1">
      <alignment horizontal="center" vertical="center"/>
    </xf>
    <xf numFmtId="38" fontId="7" fillId="0" borderId="55" xfId="49" applyFont="1" applyBorder="1" applyAlignment="1" quotePrefix="1">
      <alignment horizontal="left" vertical="center"/>
    </xf>
    <xf numFmtId="38" fontId="7" fillId="0" borderId="31" xfId="49" applyFont="1" applyBorder="1" applyAlignment="1" quotePrefix="1">
      <alignment horizontal="left" vertical="center"/>
    </xf>
    <xf numFmtId="38" fontId="66" fillId="0" borderId="45" xfId="49" applyFont="1" applyBorder="1" applyAlignment="1" quotePrefix="1">
      <alignment horizontal="left" vertical="center" shrinkToFit="1"/>
    </xf>
    <xf numFmtId="38" fontId="66" fillId="0" borderId="46" xfId="49" applyFont="1" applyBorder="1" applyAlignment="1" quotePrefix="1">
      <alignment horizontal="left" vertical="center" shrinkToFit="1"/>
    </xf>
    <xf numFmtId="38" fontId="66" fillId="0" borderId="46" xfId="49" applyFont="1" applyBorder="1" applyAlignment="1">
      <alignment vertical="center" shrinkToFit="1"/>
    </xf>
    <xf numFmtId="38" fontId="66" fillId="0" borderId="46" xfId="49" applyFont="1" applyBorder="1" applyAlignment="1" quotePrefix="1">
      <alignment vertical="center" shrinkToFit="1"/>
    </xf>
    <xf numFmtId="38" fontId="66" fillId="0" borderId="37" xfId="49" applyFont="1" applyBorder="1" applyAlignment="1">
      <alignment vertical="center" shrinkToFit="1"/>
    </xf>
    <xf numFmtId="38" fontId="66" fillId="0" borderId="24" xfId="49" applyFont="1" applyBorder="1" applyAlignment="1" quotePrefix="1">
      <alignment horizontal="distributed" vertical="center" shrinkToFit="1"/>
    </xf>
    <xf numFmtId="38" fontId="66" fillId="0" borderId="49" xfId="49" applyFont="1" applyBorder="1" applyAlignment="1" quotePrefix="1">
      <alignment horizontal="left" vertical="center" shrinkToFit="1"/>
    </xf>
    <xf numFmtId="38" fontId="66" fillId="0" borderId="50" xfId="49" applyFont="1" applyBorder="1" applyAlignment="1">
      <alignment horizontal="center" vertical="center" shrinkToFit="1"/>
    </xf>
    <xf numFmtId="38" fontId="66" fillId="0" borderId="28" xfId="49" applyFont="1" applyBorder="1" applyAlignment="1" quotePrefix="1">
      <alignment horizontal="left" vertical="center" shrinkToFit="1"/>
    </xf>
    <xf numFmtId="38" fontId="66" fillId="0" borderId="15" xfId="49" applyFont="1" applyBorder="1" applyAlignment="1">
      <alignment horizontal="center" vertical="center"/>
    </xf>
    <xf numFmtId="38" fontId="66" fillId="0" borderId="55" xfId="49" applyFont="1" applyBorder="1" applyAlignment="1">
      <alignment horizontal="center" vertical="center" shrinkToFit="1"/>
    </xf>
    <xf numFmtId="38" fontId="66" fillId="0" borderId="10" xfId="49" applyFont="1" applyBorder="1" applyAlignment="1" quotePrefix="1">
      <alignment horizontal="left" vertical="center" shrinkToFit="1"/>
    </xf>
    <xf numFmtId="38" fontId="72" fillId="0" borderId="28" xfId="49" applyFont="1" applyBorder="1" applyAlignment="1" quotePrefix="1">
      <alignment horizontal="center" vertical="center" shrinkToFit="1"/>
    </xf>
    <xf numFmtId="0" fontId="66" fillId="0" borderId="10" xfId="49" applyNumberFormat="1" applyFont="1" applyBorder="1" applyAlignment="1" quotePrefix="1">
      <alignment horizontal="distributed" vertical="center" shrinkToFit="1"/>
    </xf>
    <xf numFmtId="38" fontId="66" fillId="0" borderId="24" xfId="49" applyFont="1" applyBorder="1" applyAlignment="1">
      <alignment horizontal="distributed" vertical="center" shrinkToFit="1"/>
    </xf>
    <xf numFmtId="38" fontId="72" fillId="0" borderId="10" xfId="49" applyFont="1" applyBorder="1" applyAlignment="1" quotePrefix="1">
      <alignment horizontal="distributed" vertical="center" shrinkToFit="1"/>
    </xf>
    <xf numFmtId="38" fontId="72" fillId="0" borderId="24" xfId="49" applyFont="1" applyBorder="1" applyAlignment="1" quotePrefix="1">
      <alignment horizontal="distributed" vertical="center" shrinkToFit="1"/>
    </xf>
    <xf numFmtId="0" fontId="66" fillId="0" borderId="10" xfId="49" applyNumberFormat="1" applyFont="1" applyBorder="1" applyAlignment="1">
      <alignment horizontal="center" vertical="center" shrinkToFit="1"/>
    </xf>
    <xf numFmtId="38" fontId="66" fillId="0" borderId="30" xfId="49" applyFont="1" applyBorder="1" applyAlignment="1">
      <alignment horizontal="center" vertical="center"/>
    </xf>
    <xf numFmtId="38" fontId="72" fillId="0" borderId="24" xfId="49" applyFont="1" applyBorder="1" applyAlignment="1" quotePrefix="1">
      <alignment horizontal="center" vertical="center" shrinkToFit="1"/>
    </xf>
    <xf numFmtId="38" fontId="66" fillId="0" borderId="12" xfId="49" applyFont="1" applyBorder="1" applyAlignment="1" quotePrefix="1">
      <alignment horizontal="distributed" vertical="center" shrinkToFit="1"/>
    </xf>
    <xf numFmtId="38" fontId="66" fillId="0" borderId="51" xfId="49" applyFont="1" applyBorder="1" applyAlignment="1" quotePrefix="1">
      <alignment horizontal="distributed" vertical="center" shrinkToFit="1"/>
    </xf>
    <xf numFmtId="0" fontId="66" fillId="0" borderId="12" xfId="49" applyNumberFormat="1" applyFont="1" applyBorder="1" applyAlignment="1">
      <alignment horizontal="center" vertical="center" shrinkToFit="1"/>
    </xf>
    <xf numFmtId="38" fontId="66" fillId="0" borderId="28" xfId="49" applyFont="1" applyBorder="1" applyAlignment="1" quotePrefix="1">
      <alignment horizontal="distributed" vertical="center" shrinkToFit="1"/>
    </xf>
    <xf numFmtId="193" fontId="66" fillId="0" borderId="24" xfId="0" applyNumberFormat="1" applyFont="1" applyBorder="1" applyAlignment="1">
      <alignment vertical="center" shrinkToFit="1"/>
    </xf>
    <xf numFmtId="193" fontId="66" fillId="0" borderId="62" xfId="0" applyNumberFormat="1" applyFont="1" applyBorder="1" applyAlignment="1">
      <alignment vertical="center" shrinkToFit="1"/>
    </xf>
    <xf numFmtId="191" fontId="66" fillId="0" borderId="51" xfId="0" applyNumberFormat="1" applyFont="1" applyBorder="1" applyAlignment="1">
      <alignment vertical="center" shrinkToFit="1"/>
    </xf>
    <xf numFmtId="193" fontId="66" fillId="0" borderId="63" xfId="0" applyNumberFormat="1" applyFont="1" applyFill="1" applyBorder="1" applyAlignment="1">
      <alignment vertical="center" shrinkToFit="1"/>
    </xf>
    <xf numFmtId="38" fontId="66" fillId="0" borderId="53" xfId="49" applyFont="1" applyBorder="1" applyAlignment="1">
      <alignment horizontal="center" vertical="center" shrinkToFit="1"/>
    </xf>
    <xf numFmtId="38" fontId="66" fillId="0" borderId="10" xfId="49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38" fontId="66" fillId="0" borderId="0" xfId="49" applyFont="1" applyBorder="1" applyAlignment="1">
      <alignment horizontal="center" vertical="center" shrinkToFit="1"/>
    </xf>
    <xf numFmtId="38" fontId="66" fillId="0" borderId="52" xfId="49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38" fontId="66" fillId="0" borderId="53" xfId="49" applyFont="1" applyBorder="1" applyAlignment="1" quotePrefix="1">
      <alignment horizontal="left" vertical="center"/>
    </xf>
    <xf numFmtId="38" fontId="66" fillId="0" borderId="0" xfId="49" applyFont="1" applyBorder="1" applyAlignment="1" quotePrefix="1">
      <alignment horizontal="center" vertical="center" shrinkToFit="1"/>
    </xf>
    <xf numFmtId="38" fontId="66" fillId="0" borderId="0" xfId="49" applyFont="1" applyBorder="1" applyAlignment="1">
      <alignment horizontal="distributed" vertical="center" shrinkToFit="1"/>
    </xf>
    <xf numFmtId="38" fontId="66" fillId="0" borderId="52" xfId="49" applyFont="1" applyBorder="1" applyAlignment="1" quotePrefix="1">
      <alignment horizontal="center" vertical="center" shrinkToFit="1"/>
    </xf>
    <xf numFmtId="38" fontId="66" fillId="0" borderId="59" xfId="49" applyFont="1" applyBorder="1" applyAlignment="1">
      <alignment horizontal="distributed" vertical="center"/>
    </xf>
    <xf numFmtId="38" fontId="7" fillId="0" borderId="0" xfId="49" applyFont="1" applyAlignment="1">
      <alignment horizontal="right" vertical="center"/>
    </xf>
    <xf numFmtId="38" fontId="7" fillId="0" borderId="19" xfId="49" applyFont="1" applyFill="1" applyBorder="1" applyAlignment="1" quotePrefix="1">
      <alignment horizontal="left" vertical="center"/>
    </xf>
    <xf numFmtId="38" fontId="7" fillId="0" borderId="19" xfId="49" applyFont="1" applyFill="1" applyBorder="1" applyAlignment="1" quotePrefix="1">
      <alignment vertical="center"/>
    </xf>
    <xf numFmtId="38" fontId="7" fillId="0" borderId="27" xfId="49" applyFont="1" applyFill="1" applyBorder="1" applyAlignment="1" quotePrefix="1">
      <alignment horizontal="distributed" vertical="center" wrapText="1"/>
    </xf>
    <xf numFmtId="38" fontId="7" fillId="0" borderId="10" xfId="49" applyFont="1" applyFill="1" applyBorder="1" applyAlignment="1" quotePrefix="1">
      <alignment horizontal="distributed" vertical="center" wrapText="1"/>
    </xf>
    <xf numFmtId="38" fontId="7" fillId="0" borderId="27" xfId="49" applyFont="1" applyFill="1" applyBorder="1" applyAlignment="1" quotePrefix="1">
      <alignment horizontal="distributed" vertical="center"/>
    </xf>
    <xf numFmtId="38" fontId="7" fillId="0" borderId="10" xfId="49" applyFont="1" applyFill="1" applyBorder="1" applyAlignment="1" quotePrefix="1">
      <alignment horizontal="distributed" vertical="center"/>
    </xf>
    <xf numFmtId="38" fontId="17" fillId="0" borderId="27" xfId="49" applyFont="1" applyFill="1" applyBorder="1" applyAlignment="1" quotePrefix="1">
      <alignment horizontal="distributed" vertical="center"/>
    </xf>
    <xf numFmtId="38" fontId="7" fillId="0" borderId="27" xfId="49" applyFont="1" applyFill="1" applyBorder="1" applyAlignment="1" quotePrefix="1">
      <alignment horizontal="left" vertical="center"/>
    </xf>
    <xf numFmtId="38" fontId="7" fillId="0" borderId="28" xfId="49" applyFont="1" applyFill="1" applyBorder="1" applyAlignment="1" quotePrefix="1">
      <alignment horizontal="left" vertical="center"/>
    </xf>
    <xf numFmtId="38" fontId="7" fillId="0" borderId="33" xfId="49" applyFont="1" applyFill="1" applyBorder="1" applyAlignment="1" quotePrefix="1">
      <alignment horizontal="left" vertical="center"/>
    </xf>
    <xf numFmtId="38" fontId="7" fillId="0" borderId="33" xfId="49" applyFont="1" applyFill="1" applyBorder="1" applyAlignment="1" quotePrefix="1">
      <alignment horizontal="distributed" vertical="center"/>
    </xf>
    <xf numFmtId="38" fontId="7" fillId="0" borderId="12" xfId="49" applyFont="1" applyFill="1" applyBorder="1" applyAlignment="1" quotePrefix="1">
      <alignment horizontal="distributed" vertical="center" wrapText="1"/>
    </xf>
    <xf numFmtId="38" fontId="7" fillId="0" borderId="31" xfId="49" applyFont="1" applyFill="1" applyBorder="1" applyAlignment="1">
      <alignment horizontal="distributed" vertical="center" wrapText="1"/>
    </xf>
    <xf numFmtId="38" fontId="17" fillId="0" borderId="31" xfId="49" applyFont="1" applyFill="1" applyBorder="1" applyAlignment="1" quotePrefix="1">
      <alignment horizontal="distributed" vertical="center"/>
    </xf>
    <xf numFmtId="38" fontId="7" fillId="0" borderId="31" xfId="49" applyFont="1" applyFill="1" applyBorder="1" applyAlignment="1" quotePrefix="1">
      <alignment horizontal="distributed" vertical="center" wrapText="1" shrinkToFit="1"/>
    </xf>
    <xf numFmtId="38" fontId="7" fillId="0" borderId="31" xfId="49" applyFont="1" applyFill="1" applyBorder="1" applyAlignment="1" quotePrefix="1">
      <alignment horizontal="distributed" vertical="center"/>
    </xf>
    <xf numFmtId="38" fontId="7" fillId="0" borderId="32" xfId="49" applyFont="1" applyFill="1" applyBorder="1" applyAlignment="1" quotePrefix="1">
      <alignment horizontal="distributed" vertical="center" wrapText="1"/>
    </xf>
    <xf numFmtId="38" fontId="7" fillId="0" borderId="19" xfId="49" applyFont="1" applyBorder="1" applyAlignment="1" quotePrefix="1">
      <alignment vertical="center"/>
    </xf>
    <xf numFmtId="38" fontId="7" fillId="0" borderId="52" xfId="49" applyFont="1" applyBorder="1" applyAlignment="1" quotePrefix="1">
      <alignment horizontal="right" vertical="center" shrinkToFit="1"/>
    </xf>
    <xf numFmtId="38" fontId="7" fillId="0" borderId="51" xfId="49" applyFont="1" applyBorder="1" applyAlignment="1" quotePrefix="1">
      <alignment horizontal="right" vertical="center" shrinkToFit="1"/>
    </xf>
    <xf numFmtId="38" fontId="7" fillId="0" borderId="64" xfId="49" applyFont="1" applyBorder="1" applyAlignment="1" quotePrefix="1">
      <alignment horizontal="left" vertical="center" shrinkToFit="1"/>
    </xf>
    <xf numFmtId="38" fontId="7" fillId="0" borderId="12" xfId="49" applyFont="1" applyBorder="1" applyAlignment="1" quotePrefix="1">
      <alignment horizontal="right" vertical="center" shrinkToFit="1"/>
    </xf>
    <xf numFmtId="38" fontId="7" fillId="0" borderId="51" xfId="49" applyFont="1" applyFill="1" applyBorder="1" applyAlignment="1" quotePrefix="1">
      <alignment horizontal="right" vertical="center" shrinkToFit="1"/>
    </xf>
    <xf numFmtId="205" fontId="7" fillId="0" borderId="12" xfId="49" applyNumberFormat="1" applyFont="1" applyFill="1" applyBorder="1" applyAlignment="1" quotePrefix="1">
      <alignment horizontal="right" vertical="center" shrinkToFit="1"/>
    </xf>
    <xf numFmtId="38" fontId="7" fillId="0" borderId="20" xfId="49" applyFont="1" applyFill="1" applyBorder="1" applyAlignment="1" quotePrefix="1">
      <alignment horizontal="distributed" vertical="center" shrinkToFit="1"/>
    </xf>
    <xf numFmtId="38" fontId="7" fillId="0" borderId="10" xfId="49" applyFont="1" applyBorder="1" applyAlignment="1" quotePrefix="1">
      <alignment horizontal="left" vertical="center" wrapText="1" shrinkToFit="1"/>
    </xf>
    <xf numFmtId="38" fontId="7" fillId="0" borderId="28" xfId="49" applyFont="1" applyBorder="1" applyAlignment="1" quotePrefix="1">
      <alignment horizontal="distributed" vertical="center"/>
    </xf>
    <xf numFmtId="38" fontId="17" fillId="0" borderId="10" xfId="49" applyFont="1" applyBorder="1" applyAlignment="1" quotePrefix="1">
      <alignment horizontal="distributed" vertical="center" shrinkToFit="1"/>
    </xf>
    <xf numFmtId="38" fontId="17" fillId="0" borderId="10" xfId="49" applyFont="1" applyBorder="1" applyAlignment="1" quotePrefix="1">
      <alignment horizontal="distributed" vertical="center" wrapText="1"/>
    </xf>
    <xf numFmtId="38" fontId="7" fillId="0" borderId="20" xfId="49" applyFont="1" applyBorder="1" applyAlignment="1" quotePrefix="1">
      <alignment horizontal="distributed" vertical="center"/>
    </xf>
    <xf numFmtId="38" fontId="17" fillId="0" borderId="12" xfId="49" applyFont="1" applyBorder="1" applyAlignment="1" quotePrefix="1">
      <alignment horizontal="distributed" vertical="center"/>
    </xf>
    <xf numFmtId="38" fontId="17" fillId="0" borderId="12" xfId="49" applyFont="1" applyBorder="1" applyAlignment="1" quotePrefix="1">
      <alignment horizontal="distributed" vertical="center" wrapText="1"/>
    </xf>
    <xf numFmtId="38" fontId="7" fillId="0" borderId="12" xfId="49" applyFont="1" applyBorder="1" applyAlignment="1" quotePrefix="1">
      <alignment horizontal="distributed" vertical="center" wrapText="1"/>
    </xf>
    <xf numFmtId="38" fontId="7" fillId="0" borderId="22" xfId="49" applyFont="1" applyBorder="1" applyAlignment="1">
      <alignment horizontal="distributed" vertical="center"/>
    </xf>
    <xf numFmtId="38" fontId="7" fillId="0" borderId="20" xfId="49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center"/>
    </xf>
    <xf numFmtId="38" fontId="66" fillId="0" borderId="0" xfId="49" applyFont="1" applyAlignment="1">
      <alignment horizontal="right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38" fontId="64" fillId="0" borderId="28" xfId="49" applyFont="1" applyFill="1" applyBorder="1" applyAlignment="1" quotePrefix="1">
      <alignment horizontal="left" vertical="center"/>
    </xf>
    <xf numFmtId="38" fontId="64" fillId="0" borderId="39" xfId="49" applyFont="1" applyFill="1" applyBorder="1" applyAlignment="1" quotePrefix="1">
      <alignment horizontal="left" vertical="center"/>
    </xf>
    <xf numFmtId="38" fontId="73" fillId="0" borderId="10" xfId="49" applyFont="1" applyFill="1" applyBorder="1" applyAlignment="1" quotePrefix="1">
      <alignment horizontal="distributed" vertical="center" wrapText="1" shrinkToFit="1"/>
    </xf>
    <xf numFmtId="38" fontId="66" fillId="0" borderId="22" xfId="49" applyFont="1" applyBorder="1" applyAlignment="1" quotePrefix="1">
      <alignment horizontal="center" vertical="center" shrinkToFit="1"/>
    </xf>
    <xf numFmtId="38" fontId="7" fillId="0" borderId="27" xfId="49" applyFont="1" applyBorder="1" applyAlignment="1" quotePrefix="1">
      <alignment horizontal="center" vertical="center" shrinkToFit="1"/>
    </xf>
    <xf numFmtId="0" fontId="7" fillId="0" borderId="48" xfId="0" applyFont="1" applyBorder="1" applyAlignment="1" quotePrefix="1">
      <alignment horizontal="distributed" vertical="center"/>
    </xf>
    <xf numFmtId="38" fontId="64" fillId="0" borderId="65" xfId="49" applyFont="1" applyFill="1" applyBorder="1" applyAlignment="1">
      <alignment horizontal="center" vertical="center"/>
    </xf>
    <xf numFmtId="38" fontId="66" fillId="0" borderId="66" xfId="49" applyFont="1" applyBorder="1" applyAlignment="1">
      <alignment horizontal="center" vertical="center"/>
    </xf>
    <xf numFmtId="38" fontId="66" fillId="0" borderId="65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65" xfId="49" applyFont="1" applyBorder="1" applyAlignment="1">
      <alignment horizontal="center" vertical="center"/>
    </xf>
    <xf numFmtId="38" fontId="7" fillId="0" borderId="66" xfId="49" applyFont="1" applyBorder="1" applyAlignment="1">
      <alignment horizontal="center" vertical="center"/>
    </xf>
    <xf numFmtId="38" fontId="66" fillId="0" borderId="65" xfId="49" applyFont="1" applyBorder="1" applyAlignment="1">
      <alignment horizontal="center" vertical="center"/>
    </xf>
    <xf numFmtId="38" fontId="66" fillId="0" borderId="66" xfId="49" applyFont="1" applyFill="1" applyBorder="1" applyAlignment="1">
      <alignment horizontal="center" vertical="center"/>
    </xf>
    <xf numFmtId="212" fontId="66" fillId="0" borderId="10" xfId="0" applyNumberFormat="1" applyFont="1" applyBorder="1" applyAlignment="1" quotePrefix="1">
      <alignment horizontal="center" vertical="center" shrinkToFit="1"/>
    </xf>
    <xf numFmtId="212" fontId="66" fillId="0" borderId="14" xfId="0" applyNumberFormat="1" applyFont="1" applyBorder="1" applyAlignment="1" quotePrefix="1">
      <alignment horizontal="center" vertical="center" shrinkToFit="1"/>
    </xf>
    <xf numFmtId="212" fontId="66" fillId="0" borderId="13" xfId="0" applyNumberFormat="1" applyFont="1" applyBorder="1" applyAlignment="1" quotePrefix="1">
      <alignment horizontal="center" vertical="center" shrinkToFit="1"/>
    </xf>
    <xf numFmtId="38" fontId="64" fillId="0" borderId="63" xfId="49" applyFont="1" applyFill="1" applyBorder="1" applyAlignment="1" quotePrefix="1">
      <alignment horizontal="center" vertical="center"/>
    </xf>
    <xf numFmtId="38" fontId="64" fillId="0" borderId="46" xfId="49" applyFont="1" applyFill="1" applyBorder="1" applyAlignment="1" quotePrefix="1">
      <alignment horizontal="center" vertical="center"/>
    </xf>
    <xf numFmtId="38" fontId="64" fillId="0" borderId="38" xfId="49" applyFont="1" applyFill="1" applyBorder="1" applyAlignment="1" quotePrefix="1">
      <alignment horizontal="center" vertical="center"/>
    </xf>
    <xf numFmtId="38" fontId="64" fillId="0" borderId="67" xfId="49" applyFont="1" applyFill="1" applyBorder="1" applyAlignment="1">
      <alignment horizontal="center" vertical="center"/>
    </xf>
    <xf numFmtId="38" fontId="64" fillId="0" borderId="50" xfId="49" applyFont="1" applyFill="1" applyBorder="1" applyAlignment="1">
      <alignment horizontal="center" vertical="center"/>
    </xf>
    <xf numFmtId="38" fontId="64" fillId="0" borderId="59" xfId="49" applyFont="1" applyFill="1" applyBorder="1" applyAlignment="1">
      <alignment horizontal="center" vertical="center"/>
    </xf>
    <xf numFmtId="38" fontId="64" fillId="0" borderId="67" xfId="49" applyFont="1" applyFill="1" applyBorder="1" applyAlignment="1" quotePrefix="1">
      <alignment horizontal="center" vertical="center"/>
    </xf>
    <xf numFmtId="38" fontId="64" fillId="0" borderId="68" xfId="49" applyFont="1" applyFill="1" applyBorder="1" applyAlignment="1">
      <alignment horizontal="center" vertical="center"/>
    </xf>
    <xf numFmtId="38" fontId="64" fillId="0" borderId="37" xfId="49" applyFont="1" applyFill="1" applyBorder="1" applyAlignment="1" quotePrefix="1">
      <alignment horizontal="center" vertical="center"/>
    </xf>
    <xf numFmtId="38" fontId="64" fillId="0" borderId="28" xfId="49" applyFont="1" applyFill="1" applyBorder="1" applyAlignment="1" quotePrefix="1">
      <alignment horizontal="center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40" fontId="64" fillId="0" borderId="63" xfId="49" applyNumberFormat="1" applyFont="1" applyFill="1" applyBorder="1" applyAlignment="1" quotePrefix="1">
      <alignment horizontal="center" vertical="center"/>
    </xf>
    <xf numFmtId="40" fontId="64" fillId="0" borderId="46" xfId="49" applyNumberFormat="1" applyFont="1" applyFill="1" applyBorder="1" applyAlignment="1" quotePrefix="1">
      <alignment horizontal="center" vertical="center"/>
    </xf>
    <xf numFmtId="40" fontId="64" fillId="0" borderId="37" xfId="49" applyNumberFormat="1" applyFont="1" applyFill="1" applyBorder="1" applyAlignment="1" quotePrefix="1">
      <alignment horizontal="center" vertical="center"/>
    </xf>
    <xf numFmtId="38" fontId="64" fillId="0" borderId="49" xfId="49" applyFont="1" applyFill="1" applyBorder="1" applyAlignment="1" quotePrefix="1">
      <alignment horizontal="center" vertical="center"/>
    </xf>
    <xf numFmtId="38" fontId="64" fillId="0" borderId="53" xfId="49" applyFont="1" applyFill="1" applyBorder="1" applyAlignment="1">
      <alignment horizontal="center" vertical="center"/>
    </xf>
    <xf numFmtId="38" fontId="64" fillId="0" borderId="55" xfId="49" applyFont="1" applyFill="1" applyBorder="1" applyAlignment="1">
      <alignment horizontal="center" vertical="center"/>
    </xf>
    <xf numFmtId="38" fontId="64" fillId="0" borderId="53" xfId="49" applyFont="1" applyFill="1" applyBorder="1" applyAlignment="1" quotePrefix="1">
      <alignment horizontal="center" vertical="center"/>
    </xf>
    <xf numFmtId="38" fontId="64" fillId="0" borderId="55" xfId="49" applyFont="1" applyFill="1" applyBorder="1" applyAlignment="1" quotePrefix="1">
      <alignment horizontal="center" vertical="center"/>
    </xf>
    <xf numFmtId="199" fontId="7" fillId="0" borderId="52" xfId="49" applyNumberFormat="1" applyFont="1" applyBorder="1" applyAlignment="1" quotePrefix="1">
      <alignment horizontal="center" vertical="center"/>
    </xf>
    <xf numFmtId="199" fontId="7" fillId="0" borderId="31" xfId="49" applyNumberFormat="1" applyFont="1" applyBorder="1" applyAlignment="1">
      <alignment horizontal="center" vertical="center"/>
    </xf>
    <xf numFmtId="199" fontId="7" fillId="0" borderId="51" xfId="49" applyNumberFormat="1" applyFont="1" applyBorder="1" applyAlignment="1" quotePrefix="1">
      <alignment horizontal="center" vertical="center"/>
    </xf>
    <xf numFmtId="199" fontId="7" fillId="0" borderId="31" xfId="49" applyNumberFormat="1" applyFont="1" applyBorder="1" applyAlignment="1" quotePrefix="1">
      <alignment horizontal="center" vertical="center"/>
    </xf>
    <xf numFmtId="38" fontId="66" fillId="0" borderId="29" xfId="49" applyFont="1" applyBorder="1" applyAlignment="1" quotePrefix="1">
      <alignment horizontal="distributed" vertical="center"/>
    </xf>
    <xf numFmtId="38" fontId="66" fillId="0" borderId="15" xfId="49" applyFont="1" applyBorder="1" applyAlignment="1" quotePrefix="1">
      <alignment horizontal="distributed" vertical="center"/>
    </xf>
    <xf numFmtId="38" fontId="66" fillId="0" borderId="30" xfId="49" applyFont="1" applyBorder="1" applyAlignment="1" quotePrefix="1">
      <alignment horizontal="distributed" vertical="center"/>
    </xf>
    <xf numFmtId="38" fontId="66" fillId="0" borderId="63" xfId="49" applyFont="1" applyBorder="1" applyAlignment="1" quotePrefix="1">
      <alignment horizontal="center" vertical="center"/>
    </xf>
    <xf numFmtId="38" fontId="66" fillId="0" borderId="46" xfId="49" applyFont="1" applyBorder="1" applyAlignment="1" quotePrefix="1">
      <alignment horizontal="center" vertical="center"/>
    </xf>
    <xf numFmtId="38" fontId="66" fillId="0" borderId="37" xfId="49" applyFont="1" applyBorder="1" applyAlignment="1" quotePrefix="1">
      <alignment horizontal="center" vertical="center"/>
    </xf>
    <xf numFmtId="38" fontId="7" fillId="0" borderId="63" xfId="49" applyFont="1" applyBorder="1" applyAlignment="1" quotePrefix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7" fillId="0" borderId="49" xfId="49" applyFont="1" applyBorder="1" applyAlignment="1" quotePrefix="1">
      <alignment horizontal="center" vertical="center"/>
    </xf>
    <xf numFmtId="38" fontId="7" fillId="0" borderId="55" xfId="49" applyFont="1" applyBorder="1" applyAlignment="1" quotePrefix="1">
      <alignment horizontal="center" vertical="center"/>
    </xf>
    <xf numFmtId="38" fontId="7" fillId="0" borderId="46" xfId="49" applyFont="1" applyBorder="1" applyAlignment="1" quotePrefix="1">
      <alignment horizontal="center" vertical="center"/>
    </xf>
    <xf numFmtId="38" fontId="7" fillId="0" borderId="37" xfId="49" applyFont="1" applyBorder="1" applyAlignment="1" quotePrefix="1">
      <alignment horizontal="center" vertical="center"/>
    </xf>
    <xf numFmtId="0" fontId="7" fillId="0" borderId="63" xfId="0" applyFont="1" applyBorder="1" applyAlignment="1" quotePrefix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 quotePrefix="1">
      <alignment horizontal="center" vertical="center"/>
    </xf>
    <xf numFmtId="0" fontId="7" fillId="0" borderId="47" xfId="0" applyFont="1" applyBorder="1" applyAlignment="1">
      <alignment horizontal="center" vertical="center"/>
    </xf>
    <xf numFmtId="38" fontId="7" fillId="0" borderId="24" xfId="49" applyFont="1" applyBorder="1" applyAlignment="1" quotePrefix="1">
      <alignment horizontal="center" vertical="center"/>
    </xf>
    <xf numFmtId="38" fontId="7" fillId="0" borderId="27" xfId="49" applyFont="1" applyBorder="1" applyAlignment="1" quotePrefix="1">
      <alignment horizontal="center" vertical="center"/>
    </xf>
    <xf numFmtId="38" fontId="66" fillId="0" borderId="49" xfId="49" applyFont="1" applyBorder="1" applyAlignment="1" quotePrefix="1">
      <alignment horizontal="center" vertical="center"/>
    </xf>
    <xf numFmtId="38" fontId="66" fillId="0" borderId="53" xfId="49" applyFont="1" applyBorder="1" applyAlignment="1">
      <alignment horizontal="center" vertical="center"/>
    </xf>
    <xf numFmtId="38" fontId="66" fillId="0" borderId="55" xfId="49" applyFont="1" applyBorder="1" applyAlignment="1">
      <alignment horizontal="center" vertical="center"/>
    </xf>
    <xf numFmtId="38" fontId="66" fillId="0" borderId="49" xfId="49" applyFont="1" applyBorder="1" applyAlignment="1" quotePrefix="1">
      <alignment horizontal="center" vertical="center" shrinkToFit="1"/>
    </xf>
    <xf numFmtId="38" fontId="66" fillId="0" borderId="53" xfId="49" applyFont="1" applyBorder="1" applyAlignment="1" quotePrefix="1">
      <alignment horizontal="center" vertical="center" shrinkToFit="1"/>
    </xf>
    <xf numFmtId="38" fontId="66" fillId="0" borderId="55" xfId="49" applyFont="1" applyBorder="1" applyAlignment="1" quotePrefix="1">
      <alignment horizontal="center" vertical="center" shrinkToFit="1"/>
    </xf>
    <xf numFmtId="38" fontId="7" fillId="0" borderId="29" xfId="49" applyFont="1" applyFill="1" applyBorder="1" applyAlignment="1">
      <alignment horizontal="distributed" vertical="center"/>
    </xf>
    <xf numFmtId="38" fontId="7" fillId="0" borderId="15" xfId="49" applyFont="1" applyFill="1" applyBorder="1" applyAlignment="1">
      <alignment horizontal="distributed" vertical="center"/>
    </xf>
    <xf numFmtId="38" fontId="7" fillId="0" borderId="30" xfId="49" applyFont="1" applyFill="1" applyBorder="1" applyAlignment="1">
      <alignment horizontal="distributed" vertical="center"/>
    </xf>
    <xf numFmtId="38" fontId="7" fillId="0" borderId="63" xfId="49" applyFont="1" applyFill="1" applyBorder="1" applyAlignment="1">
      <alignment horizontal="center" vertical="center"/>
    </xf>
    <xf numFmtId="38" fontId="7" fillId="0" borderId="46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38" fontId="7" fillId="0" borderId="29" xfId="49" applyFont="1" applyBorder="1" applyAlignment="1" quotePrefix="1">
      <alignment horizontal="distributed" vertical="center"/>
    </xf>
    <xf numFmtId="38" fontId="7" fillId="0" borderId="15" xfId="49" applyFont="1" applyBorder="1" applyAlignment="1" quotePrefix="1">
      <alignment horizontal="distributed" vertical="center"/>
    </xf>
    <xf numFmtId="38" fontId="7" fillId="0" borderId="30" xfId="49" applyFont="1" applyBorder="1" applyAlignment="1" quotePrefix="1">
      <alignment horizontal="distributed" vertical="center"/>
    </xf>
    <xf numFmtId="38" fontId="7" fillId="0" borderId="63" xfId="49" applyFont="1" applyBorder="1" applyAlignment="1" quotePrefix="1">
      <alignment horizontal="center" vertical="center" shrinkToFit="1"/>
    </xf>
    <xf numFmtId="0" fontId="0" fillId="0" borderId="46" xfId="61" applyBorder="1" applyAlignment="1">
      <alignment horizontal="center" vertical="center" shrinkToFit="1"/>
      <protection/>
    </xf>
    <xf numFmtId="0" fontId="0" fillId="0" borderId="37" xfId="61" applyBorder="1" applyAlignment="1">
      <alignment horizontal="center" vertical="center" shrinkToFit="1"/>
      <protection/>
    </xf>
    <xf numFmtId="0" fontId="0" fillId="0" borderId="38" xfId="61" applyBorder="1" applyAlignment="1">
      <alignment horizontal="center" vertical="center" shrinkToFit="1"/>
      <protection/>
    </xf>
    <xf numFmtId="38" fontId="7" fillId="0" borderId="49" xfId="49" applyFont="1" applyBorder="1" applyAlignment="1">
      <alignment horizontal="center" vertical="center" shrinkToFit="1"/>
    </xf>
    <xf numFmtId="38" fontId="7" fillId="0" borderId="55" xfId="49" applyFont="1" applyBorder="1" applyAlignment="1">
      <alignment horizontal="center" vertical="center" shrinkToFit="1"/>
    </xf>
    <xf numFmtId="38" fontId="7" fillId="0" borderId="69" xfId="49" applyFont="1" applyBorder="1" applyAlignment="1" quotePrefix="1">
      <alignment horizontal="center" vertical="center"/>
    </xf>
    <xf numFmtId="0" fontId="0" fillId="0" borderId="69" xfId="0" applyBorder="1" applyAlignment="1">
      <alignment horizontal="center" vertical="center"/>
    </xf>
    <xf numFmtId="38" fontId="7" fillId="0" borderId="13" xfId="49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7" fillId="0" borderId="22" xfId="49" applyFont="1" applyBorder="1" applyAlignment="1" quotePrefix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分析の状況（上水・簡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24000"/>
          <a:ext cx="18383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90" customWidth="1"/>
    <col min="2" max="6" width="14.25390625" style="91" customWidth="1"/>
    <col min="7" max="7" width="31.375" style="91" customWidth="1"/>
    <col min="8" max="8" width="14.25390625" style="91" customWidth="1"/>
    <col min="9" max="11" width="14.25390625" style="92" customWidth="1"/>
    <col min="12" max="12" width="14.25390625" style="91" customWidth="1"/>
    <col min="13" max="13" width="14.25390625" style="92" customWidth="1"/>
    <col min="14" max="14" width="14.25390625" style="93" customWidth="1"/>
    <col min="15" max="17" width="14.25390625" style="91" customWidth="1"/>
    <col min="18" max="18" width="14.25390625" style="92" customWidth="1"/>
    <col min="19" max="27" width="14.25390625" style="91" customWidth="1"/>
    <col min="28" max="28" width="20.75390625" style="91" customWidth="1"/>
    <col min="29" max="35" width="14.25390625" style="91" customWidth="1"/>
    <col min="36" max="16384" width="9.125" style="91" customWidth="1"/>
  </cols>
  <sheetData>
    <row r="1" spans="1:18" s="86" customFormat="1" ht="30" customHeight="1">
      <c r="A1" s="85"/>
      <c r="B1" s="313" t="s">
        <v>41</v>
      </c>
      <c r="I1" s="87"/>
      <c r="J1" s="87"/>
      <c r="K1" s="87"/>
      <c r="M1" s="87"/>
      <c r="N1" s="88"/>
      <c r="P1" s="89"/>
      <c r="R1" s="87"/>
    </row>
    <row r="2" ht="30" customHeight="1">
      <c r="B2" s="314" t="s">
        <v>50</v>
      </c>
    </row>
    <row r="3" ht="30" customHeight="1">
      <c r="B3" s="314"/>
    </row>
    <row r="4" spans="2:20" ht="30" customHeight="1" thickBot="1">
      <c r="B4" s="314" t="s">
        <v>42</v>
      </c>
      <c r="R4" s="326"/>
      <c r="S4" s="326" t="s">
        <v>149</v>
      </c>
      <c r="T4" s="327" t="s">
        <v>150</v>
      </c>
    </row>
    <row r="5" spans="1:35" s="95" customFormat="1" ht="30" customHeight="1">
      <c r="A5" s="94"/>
      <c r="B5" s="583" t="s">
        <v>569</v>
      </c>
      <c r="C5" s="584"/>
      <c r="D5" s="584"/>
      <c r="E5" s="584"/>
      <c r="F5" s="584"/>
      <c r="G5" s="584"/>
      <c r="H5" s="584"/>
      <c r="I5" s="584"/>
      <c r="J5" s="584"/>
      <c r="K5" s="591"/>
      <c r="L5" s="595" t="s">
        <v>570</v>
      </c>
      <c r="M5" s="596"/>
      <c r="N5" s="596"/>
      <c r="O5" s="596"/>
      <c r="P5" s="596"/>
      <c r="Q5" s="596"/>
      <c r="R5" s="596"/>
      <c r="S5" s="597"/>
      <c r="T5" s="583" t="s">
        <v>571</v>
      </c>
      <c r="U5" s="584"/>
      <c r="V5" s="584"/>
      <c r="W5" s="584"/>
      <c r="X5" s="584"/>
      <c r="Y5" s="584"/>
      <c r="Z5" s="584"/>
      <c r="AA5" s="591"/>
      <c r="AB5" s="583" t="s">
        <v>572</v>
      </c>
      <c r="AC5" s="584"/>
      <c r="AD5" s="584"/>
      <c r="AE5" s="584"/>
      <c r="AF5" s="584"/>
      <c r="AG5" s="584"/>
      <c r="AH5" s="584"/>
      <c r="AI5" s="585"/>
    </row>
    <row r="6" spans="1:35" s="95" customFormat="1" ht="30" customHeight="1">
      <c r="A6" s="315" t="s">
        <v>43</v>
      </c>
      <c r="B6" s="317" t="s">
        <v>0</v>
      </c>
      <c r="C6" s="317" t="s">
        <v>1</v>
      </c>
      <c r="D6" s="317" t="s">
        <v>2</v>
      </c>
      <c r="E6" s="589" t="s">
        <v>138</v>
      </c>
      <c r="F6" s="588"/>
      <c r="G6" s="96" t="s">
        <v>141</v>
      </c>
      <c r="H6" s="317" t="s">
        <v>4</v>
      </c>
      <c r="I6" s="321" t="s">
        <v>5</v>
      </c>
      <c r="J6" s="322" t="s">
        <v>6</v>
      </c>
      <c r="K6" s="322" t="s">
        <v>7</v>
      </c>
      <c r="L6" s="317" t="s">
        <v>0</v>
      </c>
      <c r="M6" s="322" t="s">
        <v>1</v>
      </c>
      <c r="N6" s="328" t="s">
        <v>2</v>
      </c>
      <c r="O6" s="317" t="s">
        <v>8</v>
      </c>
      <c r="P6" s="317" t="s">
        <v>3</v>
      </c>
      <c r="Q6" s="317" t="s">
        <v>4</v>
      </c>
      <c r="R6" s="322" t="s">
        <v>5</v>
      </c>
      <c r="S6" s="566" t="s">
        <v>6</v>
      </c>
      <c r="T6" s="598" t="s">
        <v>162</v>
      </c>
      <c r="U6" s="601"/>
      <c r="V6" s="601"/>
      <c r="W6" s="601"/>
      <c r="X6" s="601"/>
      <c r="Y6" s="602"/>
      <c r="Z6" s="322" t="s">
        <v>1</v>
      </c>
      <c r="AA6" s="592" t="s">
        <v>164</v>
      </c>
      <c r="AB6" s="317" t="s">
        <v>0</v>
      </c>
      <c r="AC6" s="586" t="s">
        <v>174</v>
      </c>
      <c r="AD6" s="587"/>
      <c r="AE6" s="587"/>
      <c r="AF6" s="588"/>
      <c r="AG6" s="328" t="s">
        <v>2</v>
      </c>
      <c r="AH6" s="589" t="s">
        <v>181</v>
      </c>
      <c r="AI6" s="590"/>
    </row>
    <row r="7" spans="1:35" s="95" customFormat="1" ht="30" customHeight="1">
      <c r="A7" s="101"/>
      <c r="B7" s="96" t="s">
        <v>133</v>
      </c>
      <c r="C7" s="96" t="s">
        <v>136</v>
      </c>
      <c r="D7" s="96" t="s">
        <v>137</v>
      </c>
      <c r="E7" s="592" t="s">
        <v>139</v>
      </c>
      <c r="F7" s="592" t="s">
        <v>140</v>
      </c>
      <c r="G7" s="96"/>
      <c r="H7" s="96" t="s">
        <v>142</v>
      </c>
      <c r="I7" s="97" t="s">
        <v>143</v>
      </c>
      <c r="J7" s="98" t="s">
        <v>145</v>
      </c>
      <c r="K7" s="98" t="s">
        <v>146</v>
      </c>
      <c r="L7" s="96" t="s">
        <v>151</v>
      </c>
      <c r="M7" s="98" t="s">
        <v>152</v>
      </c>
      <c r="N7" s="99" t="s">
        <v>10</v>
      </c>
      <c r="O7" s="96" t="s">
        <v>11</v>
      </c>
      <c r="P7" s="330" t="s">
        <v>155</v>
      </c>
      <c r="Q7" s="329" t="s">
        <v>12</v>
      </c>
      <c r="R7" s="98" t="s">
        <v>159</v>
      </c>
      <c r="S7" s="564" t="s">
        <v>160</v>
      </c>
      <c r="T7" s="593" t="s">
        <v>164</v>
      </c>
      <c r="U7" s="598" t="s">
        <v>163</v>
      </c>
      <c r="V7" s="599"/>
      <c r="W7" s="599"/>
      <c r="X7" s="599"/>
      <c r="Y7" s="600"/>
      <c r="Z7" s="96" t="s">
        <v>171</v>
      </c>
      <c r="AA7" s="593"/>
      <c r="AB7" s="96" t="s">
        <v>173</v>
      </c>
      <c r="AC7" s="103" t="s">
        <v>13</v>
      </c>
      <c r="AD7" s="104" t="s">
        <v>14</v>
      </c>
      <c r="AE7" s="103" t="s">
        <v>15</v>
      </c>
      <c r="AF7" s="103" t="s">
        <v>177</v>
      </c>
      <c r="AG7" s="96" t="s">
        <v>180</v>
      </c>
      <c r="AH7" s="103" t="s">
        <v>13</v>
      </c>
      <c r="AI7" s="567" t="s">
        <v>14</v>
      </c>
    </row>
    <row r="8" spans="1:35" s="95" customFormat="1" ht="30" customHeight="1">
      <c r="A8" s="101"/>
      <c r="B8" s="96" t="s">
        <v>134</v>
      </c>
      <c r="C8" s="96" t="s">
        <v>565</v>
      </c>
      <c r="D8" s="96" t="s">
        <v>565</v>
      </c>
      <c r="E8" s="593"/>
      <c r="F8" s="593"/>
      <c r="G8" s="96"/>
      <c r="H8" s="102"/>
      <c r="I8" s="97" t="s">
        <v>144</v>
      </c>
      <c r="J8" s="98" t="s">
        <v>144</v>
      </c>
      <c r="K8" s="98" t="s">
        <v>16</v>
      </c>
      <c r="L8" s="102"/>
      <c r="M8" s="98" t="s">
        <v>153</v>
      </c>
      <c r="N8" s="96" t="s">
        <v>154</v>
      </c>
      <c r="O8" s="96" t="s">
        <v>154</v>
      </c>
      <c r="P8" s="330" t="s">
        <v>156</v>
      </c>
      <c r="Q8" s="330" t="s">
        <v>158</v>
      </c>
      <c r="R8" s="98" t="s">
        <v>17</v>
      </c>
      <c r="S8" s="105"/>
      <c r="T8" s="593"/>
      <c r="U8" s="319" t="s">
        <v>166</v>
      </c>
      <c r="V8" s="96" t="s">
        <v>167</v>
      </c>
      <c r="W8" s="96" t="s">
        <v>168</v>
      </c>
      <c r="X8" s="96" t="s">
        <v>169</v>
      </c>
      <c r="Y8" s="96" t="s">
        <v>170</v>
      </c>
      <c r="Z8" s="96" t="s">
        <v>172</v>
      </c>
      <c r="AA8" s="593"/>
      <c r="AB8" s="100"/>
      <c r="AC8" s="330" t="s">
        <v>19</v>
      </c>
      <c r="AD8" s="330" t="s">
        <v>45</v>
      </c>
      <c r="AE8" s="330" t="s">
        <v>20</v>
      </c>
      <c r="AF8" s="96" t="s">
        <v>178</v>
      </c>
      <c r="AG8" s="96" t="s">
        <v>179</v>
      </c>
      <c r="AH8" s="96" t="s">
        <v>182</v>
      </c>
      <c r="AI8" s="334" t="s">
        <v>184</v>
      </c>
    </row>
    <row r="9" spans="1:35" s="95" customFormat="1" ht="30" customHeight="1">
      <c r="A9" s="316" t="s">
        <v>44</v>
      </c>
      <c r="B9" s="318" t="s">
        <v>135</v>
      </c>
      <c r="C9" s="318" t="s">
        <v>135</v>
      </c>
      <c r="D9" s="318" t="s">
        <v>135</v>
      </c>
      <c r="E9" s="593"/>
      <c r="F9" s="593"/>
      <c r="G9" s="102"/>
      <c r="H9" s="323" t="s">
        <v>147</v>
      </c>
      <c r="I9" s="324" t="s">
        <v>148</v>
      </c>
      <c r="J9" s="325" t="s">
        <v>21</v>
      </c>
      <c r="K9" s="325" t="s">
        <v>21</v>
      </c>
      <c r="L9" s="323" t="s">
        <v>130</v>
      </c>
      <c r="M9" s="325" t="s">
        <v>131</v>
      </c>
      <c r="N9" s="323" t="s">
        <v>130</v>
      </c>
      <c r="O9" s="323" t="s">
        <v>130</v>
      </c>
      <c r="P9" s="331" t="s">
        <v>157</v>
      </c>
      <c r="Q9" s="331" t="s">
        <v>157</v>
      </c>
      <c r="R9" s="325" t="s">
        <v>131</v>
      </c>
      <c r="S9" s="318" t="s">
        <v>161</v>
      </c>
      <c r="T9" s="593"/>
      <c r="U9" s="96" t="s">
        <v>165</v>
      </c>
      <c r="V9" s="96" t="s">
        <v>165</v>
      </c>
      <c r="W9" s="96" t="s">
        <v>165</v>
      </c>
      <c r="X9" s="96" t="s">
        <v>165</v>
      </c>
      <c r="Y9" s="96" t="s">
        <v>165</v>
      </c>
      <c r="Z9" s="105"/>
      <c r="AA9" s="593"/>
      <c r="AB9" s="102"/>
      <c r="AC9" s="325" t="s">
        <v>175</v>
      </c>
      <c r="AD9" s="318" t="s">
        <v>176</v>
      </c>
      <c r="AE9" s="323" t="s">
        <v>132</v>
      </c>
      <c r="AF9" s="96" t="s">
        <v>60</v>
      </c>
      <c r="AG9" s="102"/>
      <c r="AH9" s="323" t="s">
        <v>183</v>
      </c>
      <c r="AI9" s="334"/>
    </row>
    <row r="10" spans="1:35" s="95" customFormat="1" ht="30" customHeight="1">
      <c r="A10" s="106"/>
      <c r="B10" s="565" t="s">
        <v>566</v>
      </c>
      <c r="C10" s="565" t="s">
        <v>567</v>
      </c>
      <c r="D10" s="565" t="s">
        <v>568</v>
      </c>
      <c r="E10" s="594"/>
      <c r="F10" s="594"/>
      <c r="G10" s="108"/>
      <c r="H10" s="113"/>
      <c r="I10" s="109"/>
      <c r="J10" s="110"/>
      <c r="K10" s="110"/>
      <c r="L10" s="113"/>
      <c r="M10" s="110"/>
      <c r="N10" s="107"/>
      <c r="O10" s="107"/>
      <c r="P10" s="111"/>
      <c r="Q10" s="111"/>
      <c r="R10" s="110"/>
      <c r="S10" s="332"/>
      <c r="T10" s="594"/>
      <c r="U10" s="332"/>
      <c r="V10" s="112"/>
      <c r="W10" s="112"/>
      <c r="X10" s="112"/>
      <c r="Y10" s="112"/>
      <c r="Z10" s="332"/>
      <c r="AA10" s="594"/>
      <c r="AB10" s="108"/>
      <c r="AC10" s="320"/>
      <c r="AD10" s="320"/>
      <c r="AE10" s="107"/>
      <c r="AF10" s="333" t="s">
        <v>176</v>
      </c>
      <c r="AG10" s="108"/>
      <c r="AH10" s="108"/>
      <c r="AI10" s="114"/>
    </row>
    <row r="11" spans="1:38" s="95" customFormat="1" ht="30" customHeight="1">
      <c r="A11" s="101" t="s">
        <v>22</v>
      </c>
      <c r="B11" s="115">
        <v>273736</v>
      </c>
      <c r="C11" s="115">
        <v>270500</v>
      </c>
      <c r="D11" s="115">
        <v>265226</v>
      </c>
      <c r="E11" s="116">
        <f aca="true" t="shared" si="0" ref="E11:E25">D11/B11*100</f>
        <v>96.8911652102756</v>
      </c>
      <c r="F11" s="116">
        <f aca="true" t="shared" si="1" ref="F11:F25">D11/C11*100</f>
        <v>98.05027726432533</v>
      </c>
      <c r="G11" s="117" t="s">
        <v>129</v>
      </c>
      <c r="H11" s="115">
        <v>38012</v>
      </c>
      <c r="I11" s="118">
        <v>66.42</v>
      </c>
      <c r="J11" s="119">
        <v>82.19</v>
      </c>
      <c r="K11" s="119">
        <v>1640.54</v>
      </c>
      <c r="L11" s="115">
        <v>118200</v>
      </c>
      <c r="M11" s="119">
        <v>33059.97</v>
      </c>
      <c r="N11" s="115">
        <v>106791</v>
      </c>
      <c r="O11" s="120">
        <f>ROUND(M11*1000/365,0)</f>
        <v>90575</v>
      </c>
      <c r="P11" s="120">
        <f>ROUND(N11/D11*1000,0)</f>
        <v>403</v>
      </c>
      <c r="Q11" s="121">
        <f>ROUND(R11/D11/365*1000000,0)</f>
        <v>303</v>
      </c>
      <c r="R11" s="119">
        <v>29291.14</v>
      </c>
      <c r="S11" s="122">
        <f aca="true" t="shared" si="2" ref="S11:S27">R11/M11*100</f>
        <v>88.60001990322435</v>
      </c>
      <c r="T11" s="120">
        <v>138</v>
      </c>
      <c r="U11" s="120">
        <v>9</v>
      </c>
      <c r="V11" s="120">
        <v>44</v>
      </c>
      <c r="W11" s="120">
        <v>12</v>
      </c>
      <c r="X11" s="120">
        <v>0</v>
      </c>
      <c r="Y11" s="120">
        <v>0</v>
      </c>
      <c r="Z11" s="120">
        <v>30</v>
      </c>
      <c r="AA11" s="120">
        <v>168</v>
      </c>
      <c r="AB11" s="123" t="s">
        <v>23</v>
      </c>
      <c r="AC11" s="120">
        <v>0</v>
      </c>
      <c r="AD11" s="120">
        <v>1123</v>
      </c>
      <c r="AE11" s="120">
        <v>10</v>
      </c>
      <c r="AF11" s="120">
        <v>3053</v>
      </c>
      <c r="AG11" s="580">
        <v>41730</v>
      </c>
      <c r="AH11" s="116">
        <v>0</v>
      </c>
      <c r="AI11" s="124">
        <v>0</v>
      </c>
      <c r="AK11" s="125"/>
      <c r="AL11" s="125"/>
    </row>
    <row r="12" spans="1:38" s="95" customFormat="1" ht="30" customHeight="1">
      <c r="A12" s="101" t="s">
        <v>24</v>
      </c>
      <c r="B12" s="121">
        <v>169821</v>
      </c>
      <c r="C12" s="121">
        <v>211750</v>
      </c>
      <c r="D12" s="121">
        <v>168687</v>
      </c>
      <c r="E12" s="126">
        <f t="shared" si="0"/>
        <v>99.33223806243045</v>
      </c>
      <c r="F12" s="126">
        <f t="shared" si="1"/>
        <v>79.66328217237309</v>
      </c>
      <c r="G12" s="127" t="s">
        <v>61</v>
      </c>
      <c r="H12" s="121">
        <v>124700</v>
      </c>
      <c r="I12" s="118">
        <v>12.39</v>
      </c>
      <c r="J12" s="118">
        <v>4.66</v>
      </c>
      <c r="K12" s="118">
        <v>1080.59</v>
      </c>
      <c r="L12" s="121">
        <v>120000</v>
      </c>
      <c r="M12" s="118">
        <v>20711.12</v>
      </c>
      <c r="N12" s="121">
        <v>63420</v>
      </c>
      <c r="O12" s="121">
        <f aca="true" t="shared" si="3" ref="O12:O26">ROUND(M12*1000/365,0)</f>
        <v>56743</v>
      </c>
      <c r="P12" s="121">
        <f aca="true" t="shared" si="4" ref="P12:P27">ROUND(N12/D12*1000,0)</f>
        <v>376</v>
      </c>
      <c r="Q12" s="121">
        <f aca="true" t="shared" si="5" ref="Q12:Q27">ROUND(R12/D12/365*1000000,0)</f>
        <v>302</v>
      </c>
      <c r="R12" s="118">
        <v>18615.47</v>
      </c>
      <c r="S12" s="126">
        <f t="shared" si="2"/>
        <v>89.88152258303754</v>
      </c>
      <c r="T12" s="121">
        <v>115</v>
      </c>
      <c r="U12" s="121">
        <v>2</v>
      </c>
      <c r="V12" s="121">
        <v>33</v>
      </c>
      <c r="W12" s="121">
        <v>26</v>
      </c>
      <c r="X12" s="121">
        <v>0</v>
      </c>
      <c r="Y12" s="121">
        <v>4</v>
      </c>
      <c r="Z12" s="121">
        <v>11</v>
      </c>
      <c r="AA12" s="121">
        <v>126</v>
      </c>
      <c r="AB12" s="123" t="s">
        <v>23</v>
      </c>
      <c r="AC12" s="121">
        <v>10</v>
      </c>
      <c r="AD12" s="121">
        <v>1220</v>
      </c>
      <c r="AE12" s="121">
        <v>181</v>
      </c>
      <c r="AF12" s="121">
        <v>3034</v>
      </c>
      <c r="AG12" s="580">
        <v>41730</v>
      </c>
      <c r="AH12" s="126">
        <v>0</v>
      </c>
      <c r="AI12" s="128">
        <v>0</v>
      </c>
      <c r="AK12" s="125"/>
      <c r="AL12" s="125"/>
    </row>
    <row r="13" spans="1:38" s="95" customFormat="1" ht="30" customHeight="1">
      <c r="A13" s="101" t="s">
        <v>25</v>
      </c>
      <c r="B13" s="121">
        <v>193827</v>
      </c>
      <c r="C13" s="121">
        <v>172100</v>
      </c>
      <c r="D13" s="121">
        <v>171862</v>
      </c>
      <c r="E13" s="126">
        <f t="shared" si="0"/>
        <v>88.66772947009447</v>
      </c>
      <c r="F13" s="126">
        <f t="shared" si="1"/>
        <v>99.8617083091226</v>
      </c>
      <c r="G13" s="123" t="s">
        <v>54</v>
      </c>
      <c r="H13" s="121">
        <v>55150</v>
      </c>
      <c r="I13" s="118">
        <v>8.46</v>
      </c>
      <c r="J13" s="118">
        <v>61.84</v>
      </c>
      <c r="K13" s="118">
        <v>1143.6</v>
      </c>
      <c r="L13" s="121">
        <v>88200</v>
      </c>
      <c r="M13" s="118">
        <v>19146.2</v>
      </c>
      <c r="N13" s="121">
        <v>59411</v>
      </c>
      <c r="O13" s="121">
        <f t="shared" si="3"/>
        <v>52455</v>
      </c>
      <c r="P13" s="121">
        <f t="shared" si="4"/>
        <v>346</v>
      </c>
      <c r="Q13" s="121">
        <f t="shared" si="5"/>
        <v>289</v>
      </c>
      <c r="R13" s="118">
        <v>18124.99</v>
      </c>
      <c r="S13" s="126">
        <f t="shared" si="2"/>
        <v>94.66625231116357</v>
      </c>
      <c r="T13" s="121">
        <v>49</v>
      </c>
      <c r="U13" s="121">
        <v>3</v>
      </c>
      <c r="V13" s="121">
        <v>10</v>
      </c>
      <c r="W13" s="121">
        <v>13</v>
      </c>
      <c r="X13" s="121">
        <v>0</v>
      </c>
      <c r="Y13" s="121">
        <v>0</v>
      </c>
      <c r="Z13" s="121">
        <v>8</v>
      </c>
      <c r="AA13" s="121">
        <v>57</v>
      </c>
      <c r="AB13" s="123" t="s">
        <v>26</v>
      </c>
      <c r="AC13" s="121">
        <v>0</v>
      </c>
      <c r="AD13" s="121">
        <v>1036</v>
      </c>
      <c r="AE13" s="121">
        <v>22</v>
      </c>
      <c r="AF13" s="121">
        <v>2813</v>
      </c>
      <c r="AG13" s="580">
        <v>41730</v>
      </c>
      <c r="AH13" s="126">
        <v>0</v>
      </c>
      <c r="AI13" s="128">
        <v>0</v>
      </c>
      <c r="AK13" s="125"/>
      <c r="AL13" s="125"/>
    </row>
    <row r="14" spans="1:38" s="95" customFormat="1" ht="30" customHeight="1">
      <c r="A14" s="101" t="s">
        <v>27</v>
      </c>
      <c r="B14" s="121">
        <v>51087</v>
      </c>
      <c r="C14" s="121">
        <v>44841</v>
      </c>
      <c r="D14" s="121">
        <v>38045</v>
      </c>
      <c r="E14" s="126">
        <f t="shared" si="0"/>
        <v>74.47100045021239</v>
      </c>
      <c r="F14" s="126">
        <f t="shared" si="1"/>
        <v>84.84422738119132</v>
      </c>
      <c r="G14" s="117" t="s">
        <v>55</v>
      </c>
      <c r="H14" s="121">
        <v>24900</v>
      </c>
      <c r="I14" s="118">
        <v>1.4</v>
      </c>
      <c r="J14" s="118">
        <v>41.54</v>
      </c>
      <c r="K14" s="118">
        <v>233.43</v>
      </c>
      <c r="L14" s="121">
        <v>22744</v>
      </c>
      <c r="M14" s="118">
        <v>5800.45</v>
      </c>
      <c r="N14" s="121">
        <v>18215</v>
      </c>
      <c r="O14" s="121">
        <f t="shared" si="3"/>
        <v>15892</v>
      </c>
      <c r="P14" s="121">
        <f t="shared" si="4"/>
        <v>479</v>
      </c>
      <c r="Q14" s="121">
        <f t="shared" si="5"/>
        <v>336</v>
      </c>
      <c r="R14" s="118">
        <v>4666.79</v>
      </c>
      <c r="S14" s="126">
        <f t="shared" si="2"/>
        <v>80.45565430268341</v>
      </c>
      <c r="T14" s="121">
        <v>21</v>
      </c>
      <c r="U14" s="121">
        <v>7</v>
      </c>
      <c r="V14" s="121">
        <v>0</v>
      </c>
      <c r="W14" s="121">
        <v>2</v>
      </c>
      <c r="X14" s="121">
        <v>0</v>
      </c>
      <c r="Y14" s="121">
        <v>0</v>
      </c>
      <c r="Z14" s="121">
        <v>0</v>
      </c>
      <c r="AA14" s="121">
        <v>21</v>
      </c>
      <c r="AB14" s="123" t="s">
        <v>28</v>
      </c>
      <c r="AC14" s="121">
        <v>10</v>
      </c>
      <c r="AD14" s="121">
        <v>918</v>
      </c>
      <c r="AE14" s="121">
        <v>118</v>
      </c>
      <c r="AF14" s="121">
        <v>2192</v>
      </c>
      <c r="AG14" s="580">
        <v>41730</v>
      </c>
      <c r="AH14" s="126">
        <v>0</v>
      </c>
      <c r="AI14" s="128">
        <v>0</v>
      </c>
      <c r="AK14" s="125"/>
      <c r="AL14" s="125"/>
    </row>
    <row r="15" spans="1:38" s="95" customFormat="1" ht="30" customHeight="1">
      <c r="A15" s="101" t="s">
        <v>29</v>
      </c>
      <c r="B15" s="121">
        <v>118085</v>
      </c>
      <c r="C15" s="121">
        <v>116670</v>
      </c>
      <c r="D15" s="121">
        <v>108696</v>
      </c>
      <c r="E15" s="126">
        <f t="shared" si="0"/>
        <v>92.04894779184485</v>
      </c>
      <c r="F15" s="126">
        <f t="shared" si="1"/>
        <v>93.1653381331962</v>
      </c>
      <c r="G15" s="123" t="s">
        <v>30</v>
      </c>
      <c r="H15" s="121">
        <v>27500</v>
      </c>
      <c r="I15" s="118">
        <v>1.82</v>
      </c>
      <c r="J15" s="118">
        <v>16.47</v>
      </c>
      <c r="K15" s="118">
        <v>599.77</v>
      </c>
      <c r="L15" s="121">
        <v>67500</v>
      </c>
      <c r="M15" s="118">
        <v>13095.15</v>
      </c>
      <c r="N15" s="121">
        <v>40579</v>
      </c>
      <c r="O15" s="121">
        <f t="shared" si="3"/>
        <v>35877</v>
      </c>
      <c r="P15" s="121">
        <f t="shared" si="4"/>
        <v>373</v>
      </c>
      <c r="Q15" s="121">
        <f t="shared" si="5"/>
        <v>301</v>
      </c>
      <c r="R15" s="118">
        <v>11923.07</v>
      </c>
      <c r="S15" s="126">
        <f t="shared" si="2"/>
        <v>91.04951069670832</v>
      </c>
      <c r="T15" s="121">
        <v>29</v>
      </c>
      <c r="U15" s="121">
        <v>5</v>
      </c>
      <c r="V15" s="121">
        <v>0</v>
      </c>
      <c r="W15" s="121">
        <v>9</v>
      </c>
      <c r="X15" s="121">
        <v>0</v>
      </c>
      <c r="Y15" s="121">
        <v>0</v>
      </c>
      <c r="Z15" s="121">
        <v>6</v>
      </c>
      <c r="AA15" s="121">
        <v>35</v>
      </c>
      <c r="AB15" s="123" t="s">
        <v>23</v>
      </c>
      <c r="AC15" s="121">
        <v>0</v>
      </c>
      <c r="AD15" s="121">
        <v>1036</v>
      </c>
      <c r="AE15" s="121">
        <v>15</v>
      </c>
      <c r="AF15" s="121">
        <v>2494</v>
      </c>
      <c r="AG15" s="580">
        <v>41730</v>
      </c>
      <c r="AH15" s="126">
        <v>0</v>
      </c>
      <c r="AI15" s="128">
        <v>0</v>
      </c>
      <c r="AK15" s="125"/>
      <c r="AL15" s="125"/>
    </row>
    <row r="16" spans="1:38" s="95" customFormat="1" ht="30" customHeight="1">
      <c r="A16" s="101" t="s">
        <v>31</v>
      </c>
      <c r="B16" s="121">
        <v>56249</v>
      </c>
      <c r="C16" s="121">
        <v>79000</v>
      </c>
      <c r="D16" s="121">
        <v>54925</v>
      </c>
      <c r="E16" s="126">
        <f t="shared" si="0"/>
        <v>97.64618037654003</v>
      </c>
      <c r="F16" s="126">
        <f t="shared" si="1"/>
        <v>69.52531645569621</v>
      </c>
      <c r="G16" s="123" t="s">
        <v>56</v>
      </c>
      <c r="H16" s="121">
        <v>62844</v>
      </c>
      <c r="I16" s="118">
        <v>0.18</v>
      </c>
      <c r="J16" s="118">
        <v>0</v>
      </c>
      <c r="K16" s="118">
        <v>293.06</v>
      </c>
      <c r="L16" s="121">
        <v>64000</v>
      </c>
      <c r="M16" s="118">
        <v>14823.06</v>
      </c>
      <c r="N16" s="121">
        <v>52517</v>
      </c>
      <c r="O16" s="121">
        <f t="shared" si="3"/>
        <v>40611</v>
      </c>
      <c r="P16" s="121">
        <f t="shared" si="4"/>
        <v>956</v>
      </c>
      <c r="Q16" s="121">
        <f t="shared" si="5"/>
        <v>674</v>
      </c>
      <c r="R16" s="118">
        <v>13507.67</v>
      </c>
      <c r="S16" s="126">
        <f t="shared" si="2"/>
        <v>91.12605629336993</v>
      </c>
      <c r="T16" s="121">
        <v>23</v>
      </c>
      <c r="U16" s="121">
        <v>1</v>
      </c>
      <c r="V16" s="121">
        <v>5</v>
      </c>
      <c r="W16" s="121">
        <v>6</v>
      </c>
      <c r="X16" s="121">
        <v>0</v>
      </c>
      <c r="Y16" s="121">
        <v>0</v>
      </c>
      <c r="Z16" s="121">
        <v>3</v>
      </c>
      <c r="AA16" s="121">
        <v>26</v>
      </c>
      <c r="AB16" s="123" t="s">
        <v>28</v>
      </c>
      <c r="AC16" s="121">
        <v>10</v>
      </c>
      <c r="AD16" s="121">
        <v>734</v>
      </c>
      <c r="AE16" s="121">
        <v>73</v>
      </c>
      <c r="AF16" s="121">
        <v>1505</v>
      </c>
      <c r="AG16" s="580">
        <v>41730</v>
      </c>
      <c r="AH16" s="126">
        <v>0</v>
      </c>
      <c r="AI16" s="128">
        <v>0</v>
      </c>
      <c r="AK16" s="125"/>
      <c r="AL16" s="125"/>
    </row>
    <row r="17" spans="1:38" s="95" customFormat="1" ht="30" customHeight="1">
      <c r="A17" s="101" t="s">
        <v>32</v>
      </c>
      <c r="B17" s="121">
        <v>145027</v>
      </c>
      <c r="C17" s="121">
        <v>122200</v>
      </c>
      <c r="D17" s="121">
        <v>115055</v>
      </c>
      <c r="E17" s="126">
        <f t="shared" si="0"/>
        <v>79.33350341660518</v>
      </c>
      <c r="F17" s="126">
        <f t="shared" si="1"/>
        <v>94.15302782324059</v>
      </c>
      <c r="G17" s="117" t="s">
        <v>57</v>
      </c>
      <c r="H17" s="121">
        <v>87021</v>
      </c>
      <c r="I17" s="118">
        <v>10.66</v>
      </c>
      <c r="J17" s="118">
        <v>39.58</v>
      </c>
      <c r="K17" s="118">
        <v>785.28</v>
      </c>
      <c r="L17" s="121">
        <v>88370</v>
      </c>
      <c r="M17" s="118">
        <v>15602.52</v>
      </c>
      <c r="N17" s="121">
        <v>48074</v>
      </c>
      <c r="O17" s="121">
        <f t="shared" si="3"/>
        <v>42747</v>
      </c>
      <c r="P17" s="121">
        <f t="shared" si="4"/>
        <v>418</v>
      </c>
      <c r="Q17" s="121">
        <f t="shared" si="5"/>
        <v>341</v>
      </c>
      <c r="R17" s="118">
        <v>14302.21</v>
      </c>
      <c r="S17" s="126">
        <f t="shared" si="2"/>
        <v>91.66602574455919</v>
      </c>
      <c r="T17" s="121">
        <v>57</v>
      </c>
      <c r="U17" s="121">
        <v>0</v>
      </c>
      <c r="V17" s="121">
        <v>13</v>
      </c>
      <c r="W17" s="121">
        <v>4</v>
      </c>
      <c r="X17" s="121">
        <v>0</v>
      </c>
      <c r="Y17" s="121">
        <v>0</v>
      </c>
      <c r="Z17" s="121">
        <v>20</v>
      </c>
      <c r="AA17" s="121">
        <v>77</v>
      </c>
      <c r="AB17" s="123" t="s">
        <v>23</v>
      </c>
      <c r="AC17" s="121">
        <v>0</v>
      </c>
      <c r="AD17" s="121">
        <v>432</v>
      </c>
      <c r="AE17" s="121">
        <v>32</v>
      </c>
      <c r="AF17" s="121">
        <v>1674</v>
      </c>
      <c r="AG17" s="580">
        <v>41730</v>
      </c>
      <c r="AH17" s="126">
        <v>0</v>
      </c>
      <c r="AI17" s="128">
        <v>0</v>
      </c>
      <c r="AK17" s="125"/>
      <c r="AL17" s="125"/>
    </row>
    <row r="18" spans="1:38" s="95" customFormat="1" ht="30" customHeight="1">
      <c r="A18" s="101" t="s">
        <v>34</v>
      </c>
      <c r="B18" s="121">
        <v>52856</v>
      </c>
      <c r="C18" s="121">
        <v>50700</v>
      </c>
      <c r="D18" s="121">
        <v>49578</v>
      </c>
      <c r="E18" s="126">
        <f t="shared" si="0"/>
        <v>93.79824428636296</v>
      </c>
      <c r="F18" s="126">
        <f t="shared" si="1"/>
        <v>97.78698224852072</v>
      </c>
      <c r="G18" s="129" t="s">
        <v>35</v>
      </c>
      <c r="H18" s="121">
        <v>50000</v>
      </c>
      <c r="I18" s="118">
        <v>2.65</v>
      </c>
      <c r="J18" s="118">
        <v>16.94</v>
      </c>
      <c r="K18" s="118">
        <v>279.77</v>
      </c>
      <c r="L18" s="121">
        <v>47600</v>
      </c>
      <c r="M18" s="118">
        <v>9385.8</v>
      </c>
      <c r="N18" s="121">
        <v>32239</v>
      </c>
      <c r="O18" s="121">
        <f t="shared" si="3"/>
        <v>25715</v>
      </c>
      <c r="P18" s="121">
        <f t="shared" si="4"/>
        <v>650</v>
      </c>
      <c r="Q18" s="121">
        <f t="shared" si="5"/>
        <v>467</v>
      </c>
      <c r="R18" s="118">
        <v>8456.78</v>
      </c>
      <c r="S18" s="126">
        <f t="shared" si="2"/>
        <v>90.10185599522684</v>
      </c>
      <c r="T18" s="121">
        <v>32</v>
      </c>
      <c r="U18" s="121">
        <v>4</v>
      </c>
      <c r="V18" s="121">
        <v>4</v>
      </c>
      <c r="W18" s="121">
        <v>8</v>
      </c>
      <c r="X18" s="121">
        <v>0</v>
      </c>
      <c r="Y18" s="121">
        <v>0</v>
      </c>
      <c r="Z18" s="121">
        <v>3</v>
      </c>
      <c r="AA18" s="121">
        <v>35</v>
      </c>
      <c r="AB18" s="123" t="s">
        <v>23</v>
      </c>
      <c r="AC18" s="121">
        <v>0</v>
      </c>
      <c r="AD18" s="121">
        <v>561</v>
      </c>
      <c r="AE18" s="121">
        <v>10</v>
      </c>
      <c r="AF18" s="121">
        <v>2220</v>
      </c>
      <c r="AG18" s="580">
        <v>41730</v>
      </c>
      <c r="AH18" s="126">
        <v>0</v>
      </c>
      <c r="AI18" s="128">
        <v>0</v>
      </c>
      <c r="AK18" s="125"/>
      <c r="AL18" s="125"/>
    </row>
    <row r="19" spans="1:38" s="95" customFormat="1" ht="30" customHeight="1">
      <c r="A19" s="101" t="s">
        <v>36</v>
      </c>
      <c r="B19" s="121">
        <v>36514</v>
      </c>
      <c r="C19" s="121">
        <v>42304</v>
      </c>
      <c r="D19" s="121">
        <v>33972</v>
      </c>
      <c r="E19" s="126">
        <f t="shared" si="0"/>
        <v>93.03828668455935</v>
      </c>
      <c r="F19" s="126">
        <f t="shared" si="1"/>
        <v>80.30446293494705</v>
      </c>
      <c r="G19" s="117" t="s">
        <v>55</v>
      </c>
      <c r="H19" s="121">
        <v>6450</v>
      </c>
      <c r="I19" s="118">
        <v>6.78</v>
      </c>
      <c r="J19" s="118">
        <v>24.78</v>
      </c>
      <c r="K19" s="118">
        <v>454.59</v>
      </c>
      <c r="L19" s="121">
        <v>21438</v>
      </c>
      <c r="M19" s="118">
        <v>4844.85</v>
      </c>
      <c r="N19" s="121">
        <v>15785</v>
      </c>
      <c r="O19" s="121">
        <f t="shared" si="3"/>
        <v>13274</v>
      </c>
      <c r="P19" s="121">
        <f t="shared" si="4"/>
        <v>465</v>
      </c>
      <c r="Q19" s="121">
        <f t="shared" si="5"/>
        <v>314</v>
      </c>
      <c r="R19" s="118">
        <v>3888.56</v>
      </c>
      <c r="S19" s="126">
        <f t="shared" si="2"/>
        <v>80.26172120911895</v>
      </c>
      <c r="T19" s="121">
        <v>15</v>
      </c>
      <c r="U19" s="121">
        <v>2</v>
      </c>
      <c r="V19" s="121">
        <v>0</v>
      </c>
      <c r="W19" s="121">
        <v>13</v>
      </c>
      <c r="X19" s="121">
        <v>0</v>
      </c>
      <c r="Y19" s="121">
        <v>0</v>
      </c>
      <c r="Z19" s="121">
        <v>1</v>
      </c>
      <c r="AA19" s="121">
        <v>16</v>
      </c>
      <c r="AB19" s="123" t="s">
        <v>26</v>
      </c>
      <c r="AC19" s="121">
        <v>10</v>
      </c>
      <c r="AD19" s="121">
        <v>1080</v>
      </c>
      <c r="AE19" s="121">
        <v>136</v>
      </c>
      <c r="AF19" s="121">
        <v>2440</v>
      </c>
      <c r="AG19" s="580">
        <v>41730</v>
      </c>
      <c r="AH19" s="126">
        <v>0</v>
      </c>
      <c r="AI19" s="128">
        <v>0</v>
      </c>
      <c r="AK19" s="125"/>
      <c r="AL19" s="125"/>
    </row>
    <row r="20" spans="1:38" s="95" customFormat="1" ht="30" customHeight="1">
      <c r="A20" s="101" t="s">
        <v>37</v>
      </c>
      <c r="B20" s="121">
        <v>33617</v>
      </c>
      <c r="C20" s="121">
        <v>26000</v>
      </c>
      <c r="D20" s="121">
        <v>19617</v>
      </c>
      <c r="E20" s="126">
        <f t="shared" si="0"/>
        <v>58.3544040217747</v>
      </c>
      <c r="F20" s="126">
        <f t="shared" si="1"/>
        <v>75.44999999999999</v>
      </c>
      <c r="G20" s="568" t="s">
        <v>573</v>
      </c>
      <c r="H20" s="121">
        <v>25090</v>
      </c>
      <c r="I20" s="118">
        <v>10.06</v>
      </c>
      <c r="J20" s="118">
        <v>0</v>
      </c>
      <c r="K20" s="118">
        <v>106.96</v>
      </c>
      <c r="L20" s="121">
        <v>18000</v>
      </c>
      <c r="M20" s="118">
        <v>3016.95</v>
      </c>
      <c r="N20" s="121">
        <v>9417</v>
      </c>
      <c r="O20" s="121">
        <f t="shared" si="3"/>
        <v>8266</v>
      </c>
      <c r="P20" s="121">
        <f t="shared" si="4"/>
        <v>480</v>
      </c>
      <c r="Q20" s="121">
        <f t="shared" si="5"/>
        <v>370</v>
      </c>
      <c r="R20" s="118">
        <v>2648.36</v>
      </c>
      <c r="S20" s="126">
        <f t="shared" si="2"/>
        <v>87.78269444306336</v>
      </c>
      <c r="T20" s="121">
        <v>15</v>
      </c>
      <c r="U20" s="121">
        <v>0</v>
      </c>
      <c r="V20" s="121">
        <v>0</v>
      </c>
      <c r="W20" s="121">
        <v>7</v>
      </c>
      <c r="X20" s="121">
        <v>0</v>
      </c>
      <c r="Y20" s="121">
        <v>0</v>
      </c>
      <c r="Z20" s="121">
        <v>0</v>
      </c>
      <c r="AA20" s="121">
        <v>15</v>
      </c>
      <c r="AB20" s="123" t="s">
        <v>28</v>
      </c>
      <c r="AC20" s="121">
        <v>10</v>
      </c>
      <c r="AD20" s="121">
        <v>1404</v>
      </c>
      <c r="AE20" s="121">
        <v>259</v>
      </c>
      <c r="AF20" s="121">
        <v>4050</v>
      </c>
      <c r="AG20" s="580">
        <v>41730</v>
      </c>
      <c r="AH20" s="126">
        <v>0</v>
      </c>
      <c r="AI20" s="128">
        <v>0</v>
      </c>
      <c r="AK20" s="125"/>
      <c r="AL20" s="125"/>
    </row>
    <row r="21" spans="1:38" s="95" customFormat="1" ht="30" customHeight="1">
      <c r="A21" s="101" t="s">
        <v>38</v>
      </c>
      <c r="B21" s="121">
        <v>26377</v>
      </c>
      <c r="C21" s="121">
        <v>34548</v>
      </c>
      <c r="D21" s="121">
        <v>23634</v>
      </c>
      <c r="E21" s="126">
        <f t="shared" si="0"/>
        <v>89.60078856579597</v>
      </c>
      <c r="F21" s="126">
        <f t="shared" si="1"/>
        <v>68.40916985064258</v>
      </c>
      <c r="G21" s="129" t="s">
        <v>126</v>
      </c>
      <c r="H21" s="121">
        <v>0</v>
      </c>
      <c r="I21" s="118">
        <v>5.72</v>
      </c>
      <c r="J21" s="118">
        <v>30.05</v>
      </c>
      <c r="K21" s="118">
        <v>481.61</v>
      </c>
      <c r="L21" s="121">
        <v>22874</v>
      </c>
      <c r="M21" s="118">
        <v>3600.14</v>
      </c>
      <c r="N21" s="121">
        <v>15935</v>
      </c>
      <c r="O21" s="121">
        <f t="shared" si="3"/>
        <v>9863</v>
      </c>
      <c r="P21" s="121">
        <f t="shared" si="4"/>
        <v>674</v>
      </c>
      <c r="Q21" s="121">
        <f t="shared" si="5"/>
        <v>327</v>
      </c>
      <c r="R21" s="118">
        <v>2821.68</v>
      </c>
      <c r="S21" s="126">
        <f t="shared" si="2"/>
        <v>78.37695200742193</v>
      </c>
      <c r="T21" s="121">
        <v>9</v>
      </c>
      <c r="U21" s="121">
        <v>0</v>
      </c>
      <c r="V21" s="121">
        <v>0</v>
      </c>
      <c r="W21" s="121">
        <v>5</v>
      </c>
      <c r="X21" s="121">
        <v>0</v>
      </c>
      <c r="Y21" s="121">
        <v>0</v>
      </c>
      <c r="Z21" s="121">
        <v>1</v>
      </c>
      <c r="AA21" s="121">
        <v>10</v>
      </c>
      <c r="AB21" s="123" t="s">
        <v>26</v>
      </c>
      <c r="AC21" s="121">
        <v>10</v>
      </c>
      <c r="AD21" s="121">
        <v>1107</v>
      </c>
      <c r="AE21" s="121">
        <v>119</v>
      </c>
      <c r="AF21" s="121">
        <v>2402</v>
      </c>
      <c r="AG21" s="580">
        <v>41730</v>
      </c>
      <c r="AH21" s="126">
        <v>0</v>
      </c>
      <c r="AI21" s="128">
        <v>0</v>
      </c>
      <c r="AK21" s="125"/>
      <c r="AL21" s="125"/>
    </row>
    <row r="22" spans="1:38" s="95" customFormat="1" ht="30" customHeight="1">
      <c r="A22" s="101" t="s">
        <v>51</v>
      </c>
      <c r="B22" s="121">
        <v>147863</v>
      </c>
      <c r="C22" s="121">
        <v>162737</v>
      </c>
      <c r="D22" s="121">
        <v>121128</v>
      </c>
      <c r="E22" s="126">
        <f t="shared" si="0"/>
        <v>81.91907373717562</v>
      </c>
      <c r="F22" s="126">
        <f t="shared" si="1"/>
        <v>74.43175184500144</v>
      </c>
      <c r="G22" s="568" t="s">
        <v>574</v>
      </c>
      <c r="H22" s="121">
        <v>75700</v>
      </c>
      <c r="I22" s="118">
        <v>11.76</v>
      </c>
      <c r="J22" s="118">
        <v>12.01</v>
      </c>
      <c r="K22" s="118">
        <v>647.48</v>
      </c>
      <c r="L22" s="121">
        <v>91466</v>
      </c>
      <c r="M22" s="118">
        <v>16216.7</v>
      </c>
      <c r="N22" s="121">
        <v>47844</v>
      </c>
      <c r="O22" s="121">
        <f t="shared" si="3"/>
        <v>44429</v>
      </c>
      <c r="P22" s="121">
        <f t="shared" si="4"/>
        <v>395</v>
      </c>
      <c r="Q22" s="121">
        <f t="shared" si="5"/>
        <v>326</v>
      </c>
      <c r="R22" s="118">
        <v>14419.83</v>
      </c>
      <c r="S22" s="126">
        <f t="shared" si="2"/>
        <v>88.91963223097177</v>
      </c>
      <c r="T22" s="121">
        <v>59</v>
      </c>
      <c r="U22" s="121">
        <v>0</v>
      </c>
      <c r="V22" s="121">
        <v>30</v>
      </c>
      <c r="W22" s="121">
        <v>11</v>
      </c>
      <c r="X22" s="121">
        <v>0</v>
      </c>
      <c r="Y22" s="121">
        <v>0</v>
      </c>
      <c r="Z22" s="121">
        <v>8</v>
      </c>
      <c r="AA22" s="121">
        <v>67</v>
      </c>
      <c r="AB22" s="123" t="s">
        <v>23</v>
      </c>
      <c r="AC22" s="121">
        <v>10</v>
      </c>
      <c r="AD22" s="121">
        <v>756</v>
      </c>
      <c r="AE22" s="121">
        <v>154</v>
      </c>
      <c r="AF22" s="121">
        <v>2840</v>
      </c>
      <c r="AG22" s="580">
        <v>41730</v>
      </c>
      <c r="AH22" s="126">
        <v>0</v>
      </c>
      <c r="AI22" s="128">
        <v>0</v>
      </c>
      <c r="AK22" s="125"/>
      <c r="AL22" s="125"/>
    </row>
    <row r="23" spans="1:38" s="95" customFormat="1" ht="30" customHeight="1">
      <c r="A23" s="101" t="s">
        <v>53</v>
      </c>
      <c r="B23" s="121">
        <v>64433</v>
      </c>
      <c r="C23" s="121">
        <v>84020</v>
      </c>
      <c r="D23" s="121">
        <v>63978</v>
      </c>
      <c r="E23" s="126">
        <f>D23/B23*100</f>
        <v>99.29384011298559</v>
      </c>
      <c r="F23" s="126">
        <f>D23/C23*100</f>
        <v>76.14615567721971</v>
      </c>
      <c r="G23" s="130" t="s">
        <v>52</v>
      </c>
      <c r="H23" s="121">
        <v>17500</v>
      </c>
      <c r="I23" s="118">
        <v>10.87</v>
      </c>
      <c r="J23" s="118">
        <v>21.02</v>
      </c>
      <c r="K23" s="118">
        <v>388.56</v>
      </c>
      <c r="L23" s="121">
        <v>48290</v>
      </c>
      <c r="M23" s="118">
        <v>8486.81</v>
      </c>
      <c r="N23" s="121">
        <v>30220</v>
      </c>
      <c r="O23" s="121">
        <f t="shared" si="3"/>
        <v>23252</v>
      </c>
      <c r="P23" s="121">
        <f>ROUND(N23/D23*1000,0)</f>
        <v>472</v>
      </c>
      <c r="Q23" s="121">
        <f>ROUND(R23/D23/365*1000000,0)</f>
        <v>316</v>
      </c>
      <c r="R23" s="118">
        <v>7379.28</v>
      </c>
      <c r="S23" s="126">
        <f t="shared" si="2"/>
        <v>86.94998474102755</v>
      </c>
      <c r="T23" s="121">
        <v>54</v>
      </c>
      <c r="U23" s="121">
        <v>15</v>
      </c>
      <c r="V23" s="121">
        <v>6</v>
      </c>
      <c r="W23" s="121">
        <v>12</v>
      </c>
      <c r="X23" s="121">
        <v>0</v>
      </c>
      <c r="Y23" s="121">
        <v>0</v>
      </c>
      <c r="Z23" s="121">
        <v>1</v>
      </c>
      <c r="AA23" s="121">
        <v>55</v>
      </c>
      <c r="AB23" s="123" t="s">
        <v>59</v>
      </c>
      <c r="AC23" s="121">
        <v>7</v>
      </c>
      <c r="AD23" s="121">
        <v>1166</v>
      </c>
      <c r="AE23" s="121">
        <v>130</v>
      </c>
      <c r="AF23" s="121">
        <v>2851</v>
      </c>
      <c r="AG23" s="580">
        <v>41730</v>
      </c>
      <c r="AH23" s="126">
        <v>0</v>
      </c>
      <c r="AI23" s="128">
        <v>0</v>
      </c>
      <c r="AK23" s="125"/>
      <c r="AL23" s="125"/>
    </row>
    <row r="24" spans="1:38" s="95" customFormat="1" ht="30" customHeight="1">
      <c r="A24" s="131" t="s">
        <v>46</v>
      </c>
      <c r="B24" s="132">
        <v>28396</v>
      </c>
      <c r="C24" s="132">
        <v>32823</v>
      </c>
      <c r="D24" s="132">
        <v>19816</v>
      </c>
      <c r="E24" s="133">
        <f t="shared" si="0"/>
        <v>69.7844766868573</v>
      </c>
      <c r="F24" s="133">
        <f t="shared" si="1"/>
        <v>60.37229991164732</v>
      </c>
      <c r="G24" s="134" t="s">
        <v>39</v>
      </c>
      <c r="H24" s="132">
        <v>2500</v>
      </c>
      <c r="I24" s="135">
        <v>1.72</v>
      </c>
      <c r="J24" s="135">
        <v>5.01</v>
      </c>
      <c r="K24" s="135">
        <v>268.83</v>
      </c>
      <c r="L24" s="132">
        <v>15370</v>
      </c>
      <c r="M24" s="135">
        <v>2845.61</v>
      </c>
      <c r="N24" s="132">
        <v>8797</v>
      </c>
      <c r="O24" s="132">
        <f t="shared" si="3"/>
        <v>7796</v>
      </c>
      <c r="P24" s="132">
        <f t="shared" si="4"/>
        <v>444</v>
      </c>
      <c r="Q24" s="132">
        <f t="shared" si="5"/>
        <v>338</v>
      </c>
      <c r="R24" s="135">
        <v>2444.93</v>
      </c>
      <c r="S24" s="133">
        <f t="shared" si="2"/>
        <v>85.91936351081138</v>
      </c>
      <c r="T24" s="132">
        <v>6</v>
      </c>
      <c r="U24" s="132">
        <v>1</v>
      </c>
      <c r="V24" s="132">
        <v>2</v>
      </c>
      <c r="W24" s="132">
        <v>3</v>
      </c>
      <c r="X24" s="132">
        <v>0</v>
      </c>
      <c r="Y24" s="132">
        <v>0</v>
      </c>
      <c r="Z24" s="132">
        <v>0</v>
      </c>
      <c r="AA24" s="132">
        <v>6</v>
      </c>
      <c r="AB24" s="136" t="s">
        <v>58</v>
      </c>
      <c r="AC24" s="132">
        <v>8</v>
      </c>
      <c r="AD24" s="132">
        <v>1555</v>
      </c>
      <c r="AE24" s="132">
        <v>248</v>
      </c>
      <c r="AF24" s="132">
        <v>4622</v>
      </c>
      <c r="AG24" s="581">
        <v>41730</v>
      </c>
      <c r="AH24" s="133">
        <v>0</v>
      </c>
      <c r="AI24" s="137">
        <v>0</v>
      </c>
      <c r="AK24" s="125"/>
      <c r="AL24" s="125"/>
    </row>
    <row r="25" spans="1:38" s="95" customFormat="1" ht="30" customHeight="1">
      <c r="A25" s="138" t="s">
        <v>47</v>
      </c>
      <c r="B25" s="121">
        <v>223644</v>
      </c>
      <c r="C25" s="121">
        <v>117000</v>
      </c>
      <c r="D25" s="121">
        <v>61264</v>
      </c>
      <c r="E25" s="126">
        <f t="shared" si="0"/>
        <v>27.393536155675985</v>
      </c>
      <c r="F25" s="126">
        <f t="shared" si="1"/>
        <v>52.36239316239316</v>
      </c>
      <c r="G25" s="123" t="s">
        <v>40</v>
      </c>
      <c r="H25" s="121">
        <v>30000</v>
      </c>
      <c r="I25" s="118">
        <v>31.58</v>
      </c>
      <c r="J25" s="118">
        <v>101.21</v>
      </c>
      <c r="K25" s="118">
        <v>0</v>
      </c>
      <c r="L25" s="121">
        <v>30000</v>
      </c>
      <c r="M25" s="118">
        <v>7573.83</v>
      </c>
      <c r="N25" s="121">
        <v>23115</v>
      </c>
      <c r="O25" s="121">
        <f t="shared" si="3"/>
        <v>20750</v>
      </c>
      <c r="P25" s="121">
        <f t="shared" si="4"/>
        <v>377</v>
      </c>
      <c r="Q25" s="121">
        <f t="shared" si="5"/>
        <v>441</v>
      </c>
      <c r="R25" s="118">
        <v>9851.35</v>
      </c>
      <c r="S25" s="126">
        <f t="shared" si="2"/>
        <v>130.0709152436746</v>
      </c>
      <c r="T25" s="121">
        <v>7</v>
      </c>
      <c r="U25" s="121">
        <v>2</v>
      </c>
      <c r="V25" s="121">
        <v>2</v>
      </c>
      <c r="W25" s="121">
        <v>3</v>
      </c>
      <c r="X25" s="121">
        <v>0</v>
      </c>
      <c r="Y25" s="121">
        <v>0</v>
      </c>
      <c r="Z25" s="121">
        <v>0</v>
      </c>
      <c r="AA25" s="121">
        <v>7</v>
      </c>
      <c r="AB25" s="121">
        <v>0</v>
      </c>
      <c r="AC25" s="121">
        <v>1</v>
      </c>
      <c r="AD25" s="121">
        <v>130</v>
      </c>
      <c r="AE25" s="121">
        <v>130</v>
      </c>
      <c r="AF25" s="121">
        <v>0</v>
      </c>
      <c r="AG25" s="580">
        <v>41730</v>
      </c>
      <c r="AH25" s="126">
        <v>0</v>
      </c>
      <c r="AI25" s="128">
        <v>0</v>
      </c>
      <c r="AK25" s="125"/>
      <c r="AL25" s="125"/>
    </row>
    <row r="26" spans="1:38" s="95" customFormat="1" ht="30" customHeight="1">
      <c r="A26" s="139" t="s">
        <v>48</v>
      </c>
      <c r="B26" s="140">
        <v>0</v>
      </c>
      <c r="C26" s="140">
        <v>0</v>
      </c>
      <c r="D26" s="140">
        <v>0</v>
      </c>
      <c r="E26" s="141">
        <v>0</v>
      </c>
      <c r="F26" s="141">
        <v>0</v>
      </c>
      <c r="G26" s="142" t="s">
        <v>40</v>
      </c>
      <c r="H26" s="140">
        <v>0</v>
      </c>
      <c r="I26" s="143">
        <v>0</v>
      </c>
      <c r="J26" s="143">
        <v>0</v>
      </c>
      <c r="K26" s="143">
        <v>0</v>
      </c>
      <c r="L26" s="140">
        <v>0</v>
      </c>
      <c r="M26" s="143">
        <v>0</v>
      </c>
      <c r="N26" s="140">
        <v>0</v>
      </c>
      <c r="O26" s="140">
        <f t="shared" si="3"/>
        <v>0</v>
      </c>
      <c r="P26" s="140">
        <v>0</v>
      </c>
      <c r="Q26" s="140">
        <v>0</v>
      </c>
      <c r="R26" s="143">
        <v>0</v>
      </c>
      <c r="S26" s="141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1">
        <v>0</v>
      </c>
      <c r="AI26" s="144">
        <v>0</v>
      </c>
      <c r="AK26" s="125"/>
      <c r="AL26" s="125"/>
    </row>
    <row r="27" spans="1:35" s="95" customFormat="1" ht="30" customHeight="1" thickBot="1">
      <c r="A27" s="572" t="s">
        <v>18</v>
      </c>
      <c r="B27" s="145">
        <f>SUM(B11:B24)</f>
        <v>1397888</v>
      </c>
      <c r="C27" s="145">
        <f>SUM(C11:C24)</f>
        <v>1450193</v>
      </c>
      <c r="D27" s="145">
        <f>SUM(D11:D24)</f>
        <v>1254219</v>
      </c>
      <c r="E27" s="145">
        <v>0</v>
      </c>
      <c r="F27" s="146">
        <v>0</v>
      </c>
      <c r="G27" s="146">
        <v>0</v>
      </c>
      <c r="H27" s="145">
        <f aca="true" t="shared" si="6" ref="H27:O27">SUM(H11:H26)</f>
        <v>627367</v>
      </c>
      <c r="I27" s="146">
        <f>SUM(I11:I26)</f>
        <v>182.47000000000003</v>
      </c>
      <c r="J27" s="146">
        <f>SUM(J11:J26)</f>
        <v>457.29999999999995</v>
      </c>
      <c r="K27" s="146">
        <f>SUM(K11:K26)</f>
        <v>8404.070000000002</v>
      </c>
      <c r="L27" s="145">
        <f t="shared" si="6"/>
        <v>864052</v>
      </c>
      <c r="M27" s="146">
        <f t="shared" si="6"/>
        <v>178209.16</v>
      </c>
      <c r="N27" s="145">
        <f t="shared" si="6"/>
        <v>572359</v>
      </c>
      <c r="O27" s="145">
        <f t="shared" si="6"/>
        <v>488245</v>
      </c>
      <c r="P27" s="145">
        <f t="shared" si="4"/>
        <v>456</v>
      </c>
      <c r="Q27" s="145">
        <f t="shared" si="5"/>
        <v>355</v>
      </c>
      <c r="R27" s="146">
        <f>SUM(R11:R26)</f>
        <v>162342.11</v>
      </c>
      <c r="S27" s="147">
        <f t="shared" si="2"/>
        <v>91.0963892091742</v>
      </c>
      <c r="T27" s="145">
        <f aca="true" t="shared" si="7" ref="T27:AA27">SUM(T11:T26)</f>
        <v>629</v>
      </c>
      <c r="U27" s="145">
        <f t="shared" si="7"/>
        <v>51</v>
      </c>
      <c r="V27" s="145">
        <f t="shared" si="7"/>
        <v>149</v>
      </c>
      <c r="W27" s="145">
        <f t="shared" si="7"/>
        <v>134</v>
      </c>
      <c r="X27" s="145">
        <f t="shared" si="7"/>
        <v>0</v>
      </c>
      <c r="Y27" s="145">
        <f t="shared" si="7"/>
        <v>4</v>
      </c>
      <c r="Z27" s="145">
        <f t="shared" si="7"/>
        <v>92</v>
      </c>
      <c r="AA27" s="145">
        <f t="shared" si="7"/>
        <v>721</v>
      </c>
      <c r="AB27" s="145">
        <v>0</v>
      </c>
      <c r="AC27" s="145">
        <v>0</v>
      </c>
      <c r="AD27" s="145">
        <v>0</v>
      </c>
      <c r="AE27" s="145">
        <v>0</v>
      </c>
      <c r="AF27" s="145">
        <v>0</v>
      </c>
      <c r="AG27" s="145">
        <v>0</v>
      </c>
      <c r="AH27" s="145">
        <v>0</v>
      </c>
      <c r="AI27" s="148">
        <v>0</v>
      </c>
    </row>
    <row r="28" spans="1:35" s="95" customFormat="1" ht="30" customHeight="1">
      <c r="A28" s="149"/>
      <c r="B28" s="150"/>
      <c r="C28" s="150"/>
      <c r="D28" s="150"/>
      <c r="E28" s="150"/>
      <c r="F28" s="150"/>
      <c r="G28" s="151"/>
      <c r="H28" s="152"/>
      <c r="I28" s="153"/>
      <c r="J28" s="153"/>
      <c r="K28" s="153"/>
      <c r="L28" s="152"/>
      <c r="M28" s="153"/>
      <c r="N28" s="152"/>
      <c r="O28" s="152"/>
      <c r="P28" s="152"/>
      <c r="Q28" s="152"/>
      <c r="R28" s="153"/>
      <c r="S28" s="154"/>
      <c r="T28" s="155"/>
      <c r="U28" s="152"/>
      <c r="V28" s="152"/>
      <c r="W28" s="152"/>
      <c r="X28" s="152"/>
      <c r="Y28" s="152"/>
      <c r="Z28" s="152"/>
      <c r="AA28" s="152"/>
      <c r="AB28" s="150"/>
      <c r="AC28" s="152"/>
      <c r="AD28" s="152"/>
      <c r="AE28" s="152"/>
      <c r="AF28" s="152"/>
      <c r="AG28" s="150"/>
      <c r="AH28" s="154"/>
      <c r="AI28" s="154"/>
    </row>
    <row r="29" spans="1:48" s="158" customFormat="1" ht="30" customHeight="1" thickBot="1">
      <c r="A29" s="156"/>
      <c r="B29" s="440" t="s">
        <v>49</v>
      </c>
      <c r="C29" s="150"/>
      <c r="D29" s="150"/>
      <c r="E29" s="150"/>
      <c r="F29" s="150"/>
      <c r="G29" s="157"/>
      <c r="H29" s="152"/>
      <c r="I29" s="153"/>
      <c r="J29" s="153"/>
      <c r="K29" s="153"/>
      <c r="L29" s="152"/>
      <c r="M29" s="153"/>
      <c r="N29" s="152"/>
      <c r="O29" s="152"/>
      <c r="P29" s="152"/>
      <c r="Q29" s="152"/>
      <c r="R29" s="153"/>
      <c r="S29" s="326" t="s">
        <v>185</v>
      </c>
      <c r="T29" s="327" t="s">
        <v>186</v>
      </c>
      <c r="U29" s="152"/>
      <c r="V29" s="152"/>
      <c r="W29" s="152"/>
      <c r="X29" s="152"/>
      <c r="Y29" s="152"/>
      <c r="Z29" s="152"/>
      <c r="AA29" s="152"/>
      <c r="AB29" s="150"/>
      <c r="AC29" s="152"/>
      <c r="AD29" s="152"/>
      <c r="AE29" s="152"/>
      <c r="AF29" s="152"/>
      <c r="AG29" s="150"/>
      <c r="AH29" s="154"/>
      <c r="AI29" s="154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</row>
    <row r="30" spans="1:48" s="95" customFormat="1" ht="30" customHeight="1">
      <c r="A30" s="159" t="s">
        <v>31</v>
      </c>
      <c r="B30" s="160">
        <v>56249</v>
      </c>
      <c r="C30" s="160">
        <v>535</v>
      </c>
      <c r="D30" s="160">
        <v>343</v>
      </c>
      <c r="E30" s="161">
        <f>D30/B30*100</f>
        <v>0.6097886184643283</v>
      </c>
      <c r="F30" s="161">
        <f>D30/C30*100</f>
        <v>64.11214953271028</v>
      </c>
      <c r="G30" s="162" t="s">
        <v>33</v>
      </c>
      <c r="H30" s="160">
        <v>0</v>
      </c>
      <c r="I30" s="163">
        <v>0</v>
      </c>
      <c r="J30" s="163">
        <v>0</v>
      </c>
      <c r="K30" s="163">
        <v>6.03</v>
      </c>
      <c r="L30" s="160">
        <v>144</v>
      </c>
      <c r="M30" s="163">
        <v>36.23</v>
      </c>
      <c r="N30" s="160">
        <v>205</v>
      </c>
      <c r="O30" s="160">
        <f>ROUND(M30*1000/365,0)</f>
        <v>99</v>
      </c>
      <c r="P30" s="160">
        <f>ROUND(N30/D30*1000,0)</f>
        <v>598</v>
      </c>
      <c r="Q30" s="160">
        <f>ROUND(R30/D30/365*1000000,0)</f>
        <v>270</v>
      </c>
      <c r="R30" s="163">
        <v>33.78</v>
      </c>
      <c r="S30" s="161">
        <f>R30/M30*100</f>
        <v>93.2376483577146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4" t="s">
        <v>28</v>
      </c>
      <c r="AC30" s="160">
        <v>10</v>
      </c>
      <c r="AD30" s="160">
        <v>734</v>
      </c>
      <c r="AE30" s="160">
        <v>73</v>
      </c>
      <c r="AF30" s="160">
        <v>1505</v>
      </c>
      <c r="AG30" s="582">
        <v>41730</v>
      </c>
      <c r="AH30" s="161">
        <v>0</v>
      </c>
      <c r="AI30" s="165">
        <v>0</v>
      </c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</row>
    <row r="31" spans="1:48" s="95" customFormat="1" ht="30" customHeight="1" thickBot="1">
      <c r="A31" s="572" t="s">
        <v>18</v>
      </c>
      <c r="B31" s="145">
        <f>B30</f>
        <v>56249</v>
      </c>
      <c r="C31" s="145">
        <f>C30</f>
        <v>535</v>
      </c>
      <c r="D31" s="145">
        <f>D30</f>
        <v>343</v>
      </c>
      <c r="E31" s="145">
        <v>0</v>
      </c>
      <c r="F31" s="146">
        <v>0</v>
      </c>
      <c r="G31" s="146">
        <v>0</v>
      </c>
      <c r="H31" s="145">
        <f aca="true" t="shared" si="8" ref="H31:S31">H30</f>
        <v>0</v>
      </c>
      <c r="I31" s="146">
        <f t="shared" si="8"/>
        <v>0</v>
      </c>
      <c r="J31" s="146">
        <f t="shared" si="8"/>
        <v>0</v>
      </c>
      <c r="K31" s="146">
        <f t="shared" si="8"/>
        <v>6.03</v>
      </c>
      <c r="L31" s="145">
        <f t="shared" si="8"/>
        <v>144</v>
      </c>
      <c r="M31" s="146">
        <f t="shared" si="8"/>
        <v>36.23</v>
      </c>
      <c r="N31" s="145">
        <f t="shared" si="8"/>
        <v>205</v>
      </c>
      <c r="O31" s="145">
        <f t="shared" si="8"/>
        <v>99</v>
      </c>
      <c r="P31" s="145">
        <f t="shared" si="8"/>
        <v>598</v>
      </c>
      <c r="Q31" s="145">
        <f t="shared" si="8"/>
        <v>270</v>
      </c>
      <c r="R31" s="146">
        <f t="shared" si="8"/>
        <v>33.78</v>
      </c>
      <c r="S31" s="147">
        <f t="shared" si="8"/>
        <v>93.2376483577146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66">
        <v>0</v>
      </c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</row>
    <row r="32" spans="38:48" ht="13.5" customHeight="1"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</row>
    <row r="33" spans="9:18" s="167" customFormat="1" ht="14.25">
      <c r="I33" s="168"/>
      <c r="J33" s="168"/>
      <c r="K33" s="168"/>
      <c r="M33" s="168"/>
      <c r="N33" s="169"/>
      <c r="R33" s="168"/>
    </row>
    <row r="34" spans="9:18" ht="14.25">
      <c r="I34" s="91"/>
      <c r="K34" s="93"/>
      <c r="M34" s="91"/>
      <c r="N34" s="92"/>
      <c r="Q34" s="92"/>
      <c r="R34" s="91"/>
    </row>
    <row r="35" spans="9:18" ht="14.25">
      <c r="I35" s="91"/>
      <c r="K35" s="93"/>
      <c r="M35" s="91"/>
      <c r="N35" s="92"/>
      <c r="R35" s="91"/>
    </row>
    <row r="36" spans="9:18" ht="14.25">
      <c r="I36" s="91"/>
      <c r="K36" s="93"/>
      <c r="M36" s="91"/>
      <c r="N36" s="92"/>
      <c r="R36" s="91"/>
    </row>
    <row r="37" spans="9:18" ht="14.25">
      <c r="I37" s="91"/>
      <c r="K37" s="93"/>
      <c r="M37" s="91"/>
      <c r="N37" s="92"/>
      <c r="R37" s="91"/>
    </row>
    <row r="38" spans="9:18" ht="14.25">
      <c r="I38" s="91"/>
      <c r="K38" s="93"/>
      <c r="M38" s="91"/>
      <c r="N38" s="92"/>
      <c r="R38" s="91"/>
    </row>
    <row r="39" spans="9:18" ht="14.25">
      <c r="I39" s="91"/>
      <c r="K39" s="93"/>
      <c r="M39" s="91"/>
      <c r="N39" s="92"/>
      <c r="R39" s="91"/>
    </row>
    <row r="40" spans="9:18" ht="14.25">
      <c r="I40" s="91"/>
      <c r="K40" s="93"/>
      <c r="M40" s="91"/>
      <c r="N40" s="92"/>
      <c r="R40" s="91"/>
    </row>
    <row r="41" spans="9:18" ht="14.25">
      <c r="I41" s="91"/>
      <c r="K41" s="93"/>
      <c r="M41" s="91"/>
      <c r="N41" s="92"/>
      <c r="R41" s="91"/>
    </row>
    <row r="42" spans="9:18" ht="14.25">
      <c r="I42" s="91"/>
      <c r="K42" s="93"/>
      <c r="M42" s="91"/>
      <c r="N42" s="92"/>
      <c r="R42" s="91"/>
    </row>
    <row r="43" spans="9:18" ht="14.25">
      <c r="I43" s="91"/>
      <c r="K43" s="93"/>
      <c r="M43" s="91"/>
      <c r="N43" s="92"/>
      <c r="R43" s="91"/>
    </row>
    <row r="44" spans="9:18" ht="14.25">
      <c r="I44" s="91"/>
      <c r="K44" s="93"/>
      <c r="M44" s="91"/>
      <c r="N44" s="92"/>
      <c r="R44" s="91"/>
    </row>
    <row r="45" spans="9:18" ht="14.25">
      <c r="I45" s="91"/>
      <c r="K45" s="93"/>
      <c r="M45" s="91"/>
      <c r="N45" s="92"/>
      <c r="R45" s="91"/>
    </row>
    <row r="46" spans="9:18" ht="14.25">
      <c r="I46" s="91"/>
      <c r="K46" s="93"/>
      <c r="M46" s="91"/>
      <c r="N46" s="92"/>
      <c r="R46" s="91"/>
    </row>
    <row r="47" spans="9:18" ht="14.25">
      <c r="I47" s="91"/>
      <c r="K47" s="93"/>
      <c r="M47" s="91"/>
      <c r="N47" s="92"/>
      <c r="R47" s="91"/>
    </row>
    <row r="48" spans="9:18" ht="14.25">
      <c r="I48" s="91"/>
      <c r="K48" s="93"/>
      <c r="M48" s="91"/>
      <c r="N48" s="92"/>
      <c r="R48" s="91"/>
    </row>
    <row r="49" spans="9:18" ht="14.25">
      <c r="I49" s="91"/>
      <c r="K49" s="93"/>
      <c r="M49" s="91"/>
      <c r="N49" s="91"/>
      <c r="O49" s="92"/>
      <c r="R49" s="91"/>
    </row>
    <row r="50" spans="9:18" ht="14.25">
      <c r="I50" s="91"/>
      <c r="K50" s="93"/>
      <c r="M50" s="91"/>
      <c r="N50" s="91"/>
      <c r="O50" s="92"/>
      <c r="R50" s="91"/>
    </row>
  </sheetData>
  <sheetProtection/>
  <mergeCells count="13">
    <mergeCell ref="T6:Y6"/>
    <mergeCell ref="T7:T10"/>
    <mergeCell ref="AA6:AA10"/>
    <mergeCell ref="AB5:AI5"/>
    <mergeCell ref="AC6:AF6"/>
    <mergeCell ref="AH6:AI6"/>
    <mergeCell ref="B5:K5"/>
    <mergeCell ref="E6:F6"/>
    <mergeCell ref="E7:E10"/>
    <mergeCell ref="F7:F10"/>
    <mergeCell ref="L5:S5"/>
    <mergeCell ref="T5:AA5"/>
    <mergeCell ref="U7:Y7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70" customWidth="1"/>
    <col min="2" max="49" width="14.25390625" style="170" customWidth="1"/>
    <col min="50" max="16384" width="9.125" style="170" customWidth="1"/>
  </cols>
  <sheetData>
    <row r="1" ht="30" customHeight="1">
      <c r="B1" s="313" t="s">
        <v>41</v>
      </c>
    </row>
    <row r="2" spans="1:35" ht="30" customHeight="1">
      <c r="A2" s="172"/>
      <c r="B2" s="314" t="s">
        <v>187</v>
      </c>
      <c r="R2" s="172"/>
      <c r="T2" s="171"/>
      <c r="AF2" s="172"/>
      <c r="AI2" s="171"/>
    </row>
    <row r="3" spans="1:35" ht="30" customHeight="1">
      <c r="A3" s="172"/>
      <c r="B3" s="173"/>
      <c r="R3" s="172"/>
      <c r="T3" s="171"/>
      <c r="AF3" s="172"/>
      <c r="AI3" s="171"/>
    </row>
    <row r="4" spans="1:49" ht="30" customHeight="1" thickBot="1">
      <c r="A4" s="172"/>
      <c r="B4" s="438" t="s">
        <v>42</v>
      </c>
      <c r="Q4" s="326" t="s">
        <v>149</v>
      </c>
      <c r="R4" s="327" t="s">
        <v>150</v>
      </c>
      <c r="T4" s="171"/>
      <c r="AF4" s="172"/>
      <c r="AG4" s="326" t="s">
        <v>269</v>
      </c>
      <c r="AH4" s="327" t="s">
        <v>270</v>
      </c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7" t="s">
        <v>127</v>
      </c>
    </row>
    <row r="5" spans="1:49" ht="30" customHeight="1">
      <c r="A5" s="337"/>
      <c r="B5" s="338" t="s">
        <v>188</v>
      </c>
      <c r="C5" s="339"/>
      <c r="D5" s="340"/>
      <c r="E5" s="340"/>
      <c r="F5" s="340"/>
      <c r="G5" s="340"/>
      <c r="H5" s="340"/>
      <c r="I5" s="341"/>
      <c r="J5" s="340"/>
      <c r="K5" s="340"/>
      <c r="L5" s="340"/>
      <c r="M5" s="342"/>
      <c r="N5" s="342"/>
      <c r="O5" s="342"/>
      <c r="P5" s="342"/>
      <c r="Q5" s="411"/>
      <c r="R5" s="413" t="s">
        <v>213</v>
      </c>
      <c r="S5" s="339"/>
      <c r="T5" s="340"/>
      <c r="U5" s="340"/>
      <c r="V5" s="340"/>
      <c r="W5" s="340"/>
      <c r="X5" s="340"/>
      <c r="Y5" s="340"/>
      <c r="Z5" s="340"/>
      <c r="AA5" s="340"/>
      <c r="AB5" s="341"/>
      <c r="AC5" s="340"/>
      <c r="AD5" s="340"/>
      <c r="AE5" s="340"/>
      <c r="AF5" s="342"/>
      <c r="AG5" s="411"/>
      <c r="AH5" s="378"/>
      <c r="AI5" s="378"/>
      <c r="AJ5" s="341"/>
      <c r="AK5" s="341"/>
      <c r="AL5" s="341"/>
      <c r="AM5" s="378"/>
      <c r="AN5" s="379"/>
      <c r="AO5" s="341"/>
      <c r="AP5" s="378"/>
      <c r="AQ5" s="380"/>
      <c r="AR5" s="380"/>
      <c r="AS5" s="381" t="s">
        <v>236</v>
      </c>
      <c r="AT5" s="381" t="s">
        <v>221</v>
      </c>
      <c r="AU5" s="382" t="s">
        <v>237</v>
      </c>
      <c r="AV5" s="383"/>
      <c r="AW5" s="384"/>
    </row>
    <row r="6" spans="1:49" ht="30" customHeight="1">
      <c r="A6" s="343"/>
      <c r="B6" s="344" t="s">
        <v>189</v>
      </c>
      <c r="C6" s="345" t="s">
        <v>190</v>
      </c>
      <c r="D6" s="346"/>
      <c r="E6" s="346"/>
      <c r="F6" s="346"/>
      <c r="G6" s="346"/>
      <c r="H6" s="347"/>
      <c r="I6" s="348" t="s">
        <v>191</v>
      </c>
      <c r="J6" s="346"/>
      <c r="K6" s="346"/>
      <c r="L6" s="346"/>
      <c r="M6" s="349"/>
      <c r="N6" s="349"/>
      <c r="O6" s="349"/>
      <c r="P6" s="349"/>
      <c r="Q6" s="412"/>
      <c r="R6" s="414" t="s">
        <v>214</v>
      </c>
      <c r="S6" s="356" t="s">
        <v>215</v>
      </c>
      <c r="T6" s="366"/>
      <c r="U6" s="346"/>
      <c r="V6" s="346"/>
      <c r="W6" s="346"/>
      <c r="X6" s="346"/>
      <c r="Y6" s="346"/>
      <c r="Z6" s="346"/>
      <c r="AA6" s="346"/>
      <c r="AB6" s="356" t="s">
        <v>63</v>
      </c>
      <c r="AC6" s="346"/>
      <c r="AD6" s="346"/>
      <c r="AE6" s="346"/>
      <c r="AF6" s="349"/>
      <c r="AG6" s="412"/>
      <c r="AH6" s="354" t="s">
        <v>238</v>
      </c>
      <c r="AI6" s="354" t="s">
        <v>239</v>
      </c>
      <c r="AJ6" s="385" t="s">
        <v>240</v>
      </c>
      <c r="AK6" s="386"/>
      <c r="AL6" s="386"/>
      <c r="AM6" s="387"/>
      <c r="AN6" s="385" t="s">
        <v>241</v>
      </c>
      <c r="AO6" s="388"/>
      <c r="AP6" s="389"/>
      <c r="AQ6" s="354" t="s">
        <v>242</v>
      </c>
      <c r="AR6" s="354" t="s">
        <v>243</v>
      </c>
      <c r="AS6" s="390" t="s">
        <v>244</v>
      </c>
      <c r="AT6" s="390" t="s">
        <v>245</v>
      </c>
      <c r="AU6" s="391" t="s">
        <v>246</v>
      </c>
      <c r="AV6" s="392" t="s">
        <v>247</v>
      </c>
      <c r="AW6" s="393" t="s">
        <v>248</v>
      </c>
    </row>
    <row r="7" spans="1:49" ht="30" customHeight="1">
      <c r="A7" s="350" t="s">
        <v>192</v>
      </c>
      <c r="B7" s="351"/>
      <c r="C7" s="351"/>
      <c r="D7" s="345" t="s">
        <v>193</v>
      </c>
      <c r="E7" s="352" t="s">
        <v>194</v>
      </c>
      <c r="F7" s="345" t="s">
        <v>195</v>
      </c>
      <c r="G7" s="353"/>
      <c r="H7" s="351"/>
      <c r="I7" s="351"/>
      <c r="J7" s="354" t="s">
        <v>196</v>
      </c>
      <c r="K7" s="354" t="s">
        <v>194</v>
      </c>
      <c r="L7" s="354" t="s">
        <v>197</v>
      </c>
      <c r="M7" s="354" t="s">
        <v>198</v>
      </c>
      <c r="N7" s="352" t="s">
        <v>199</v>
      </c>
      <c r="O7" s="352" t="s">
        <v>200</v>
      </c>
      <c r="P7" s="352" t="s">
        <v>201</v>
      </c>
      <c r="Q7" s="354" t="s">
        <v>202</v>
      </c>
      <c r="R7" s="368"/>
      <c r="S7" s="351"/>
      <c r="T7" s="352" t="s">
        <v>216</v>
      </c>
      <c r="U7" s="354" t="s">
        <v>267</v>
      </c>
      <c r="V7" s="352" t="s">
        <v>217</v>
      </c>
      <c r="W7" s="352" t="s">
        <v>218</v>
      </c>
      <c r="X7" s="367" t="s">
        <v>578</v>
      </c>
      <c r="Y7" s="354" t="s">
        <v>219</v>
      </c>
      <c r="Z7" s="354" t="s">
        <v>220</v>
      </c>
      <c r="AA7" s="354" t="s">
        <v>221</v>
      </c>
      <c r="AB7" s="351"/>
      <c r="AC7" s="354" t="s">
        <v>222</v>
      </c>
      <c r="AD7" s="354" t="s">
        <v>223</v>
      </c>
      <c r="AE7" s="352" t="s">
        <v>224</v>
      </c>
      <c r="AF7" s="352" t="s">
        <v>225</v>
      </c>
      <c r="AG7" s="354" t="s">
        <v>226</v>
      </c>
      <c r="AH7" s="351"/>
      <c r="AI7" s="344" t="s">
        <v>249</v>
      </c>
      <c r="AJ7" s="351"/>
      <c r="AK7" s="352" t="s">
        <v>199</v>
      </c>
      <c r="AL7" s="394" t="s">
        <v>250</v>
      </c>
      <c r="AM7" s="394" t="s">
        <v>226</v>
      </c>
      <c r="AN7" s="368"/>
      <c r="AO7" s="352" t="s">
        <v>251</v>
      </c>
      <c r="AP7" s="394" t="s">
        <v>226</v>
      </c>
      <c r="AQ7" s="351"/>
      <c r="AR7" s="344" t="s">
        <v>249</v>
      </c>
      <c r="AS7" s="354" t="s">
        <v>252</v>
      </c>
      <c r="AT7" s="354" t="s">
        <v>253</v>
      </c>
      <c r="AU7" s="355" t="s">
        <v>254</v>
      </c>
      <c r="AV7" s="395"/>
      <c r="AW7" s="396"/>
    </row>
    <row r="8" spans="1:49" ht="30" customHeight="1">
      <c r="A8" s="343"/>
      <c r="B8" s="351"/>
      <c r="C8" s="351"/>
      <c r="D8" s="355"/>
      <c r="E8" s="355" t="s">
        <v>203</v>
      </c>
      <c r="F8" s="345" t="s">
        <v>62</v>
      </c>
      <c r="G8" s="356" t="s">
        <v>204</v>
      </c>
      <c r="H8" s="357" t="s">
        <v>195</v>
      </c>
      <c r="I8" s="351"/>
      <c r="J8" s="354" t="s">
        <v>205</v>
      </c>
      <c r="K8" s="354" t="s">
        <v>206</v>
      </c>
      <c r="L8" s="351"/>
      <c r="M8" s="351"/>
      <c r="N8" s="355" t="s">
        <v>207</v>
      </c>
      <c r="O8" s="355" t="s">
        <v>208</v>
      </c>
      <c r="P8" s="355" t="s">
        <v>203</v>
      </c>
      <c r="Q8" s="351"/>
      <c r="R8" s="368"/>
      <c r="S8" s="351"/>
      <c r="T8" s="351" t="s">
        <v>227</v>
      </c>
      <c r="U8" s="354" t="s">
        <v>266</v>
      </c>
      <c r="V8" s="355"/>
      <c r="W8" s="368"/>
      <c r="X8" s="355"/>
      <c r="Y8" s="351"/>
      <c r="Z8" s="351"/>
      <c r="AA8" s="351" t="s">
        <v>229</v>
      </c>
      <c r="AB8" s="351"/>
      <c r="AC8" s="351"/>
      <c r="AD8" s="354" t="s">
        <v>230</v>
      </c>
      <c r="AE8" s="368"/>
      <c r="AF8" s="355" t="s">
        <v>231</v>
      </c>
      <c r="AG8" s="354" t="s">
        <v>232</v>
      </c>
      <c r="AH8" s="351"/>
      <c r="AI8" s="351"/>
      <c r="AJ8" s="351"/>
      <c r="AK8" s="354" t="s">
        <v>255</v>
      </c>
      <c r="AL8" s="354" t="s">
        <v>256</v>
      </c>
      <c r="AM8" s="351"/>
      <c r="AN8" s="368"/>
      <c r="AO8" s="368"/>
      <c r="AP8" s="351"/>
      <c r="AQ8" s="351"/>
      <c r="AR8" s="351"/>
      <c r="AS8" s="355" t="s">
        <v>257</v>
      </c>
      <c r="AT8" s="355" t="s">
        <v>258</v>
      </c>
      <c r="AU8" s="355" t="s">
        <v>259</v>
      </c>
      <c r="AV8" s="397"/>
      <c r="AW8" s="398"/>
    </row>
    <row r="9" spans="1:49" ht="30" customHeight="1">
      <c r="A9" s="358"/>
      <c r="B9" s="359" t="s">
        <v>209</v>
      </c>
      <c r="C9" s="359" t="s">
        <v>210</v>
      </c>
      <c r="D9" s="360"/>
      <c r="E9" s="360"/>
      <c r="F9" s="361"/>
      <c r="G9" s="362" t="s">
        <v>211</v>
      </c>
      <c r="H9" s="360"/>
      <c r="I9" s="359" t="s">
        <v>212</v>
      </c>
      <c r="J9" s="363"/>
      <c r="K9" s="361"/>
      <c r="L9" s="364"/>
      <c r="M9" s="347"/>
      <c r="N9" s="365"/>
      <c r="O9" s="365"/>
      <c r="P9" s="365"/>
      <c r="Q9" s="347"/>
      <c r="R9" s="401" t="s">
        <v>67</v>
      </c>
      <c r="S9" s="359" t="s">
        <v>233</v>
      </c>
      <c r="T9" s="347" t="s">
        <v>234</v>
      </c>
      <c r="U9" s="405" t="s">
        <v>228</v>
      </c>
      <c r="V9" s="369"/>
      <c r="W9" s="370"/>
      <c r="X9" s="371"/>
      <c r="Y9" s="361"/>
      <c r="Z9" s="372"/>
      <c r="AA9" s="372"/>
      <c r="AB9" s="359" t="s">
        <v>235</v>
      </c>
      <c r="AC9" s="373"/>
      <c r="AD9" s="374"/>
      <c r="AE9" s="370"/>
      <c r="AF9" s="369"/>
      <c r="AG9" s="347"/>
      <c r="AH9" s="603" t="s">
        <v>260</v>
      </c>
      <c r="AI9" s="604"/>
      <c r="AJ9" s="359" t="s">
        <v>261</v>
      </c>
      <c r="AK9" s="399"/>
      <c r="AL9" s="399"/>
      <c r="AM9" s="347"/>
      <c r="AN9" s="400" t="s">
        <v>262</v>
      </c>
      <c r="AO9" s="401"/>
      <c r="AP9" s="347"/>
      <c r="AQ9" s="605" t="s">
        <v>68</v>
      </c>
      <c r="AR9" s="606"/>
      <c r="AS9" s="402" t="s">
        <v>263</v>
      </c>
      <c r="AT9" s="363"/>
      <c r="AU9" s="403" t="s">
        <v>268</v>
      </c>
      <c r="AV9" s="401" t="s">
        <v>264</v>
      </c>
      <c r="AW9" s="404" t="s">
        <v>265</v>
      </c>
    </row>
    <row r="10" spans="1:49" s="177" customFormat="1" ht="30" customHeight="1">
      <c r="A10" s="175" t="s">
        <v>22</v>
      </c>
      <c r="B10" s="120">
        <v>6736477</v>
      </c>
      <c r="C10" s="120">
        <v>5921455</v>
      </c>
      <c r="D10" s="120">
        <v>5722734</v>
      </c>
      <c r="E10" s="120">
        <v>4567</v>
      </c>
      <c r="F10" s="120">
        <v>194154</v>
      </c>
      <c r="G10" s="120">
        <v>12837</v>
      </c>
      <c r="H10" s="120">
        <v>181317</v>
      </c>
      <c r="I10" s="120">
        <v>814103</v>
      </c>
      <c r="J10" s="120">
        <v>76</v>
      </c>
      <c r="K10" s="120">
        <v>1625</v>
      </c>
      <c r="L10" s="120">
        <v>0</v>
      </c>
      <c r="M10" s="120">
        <v>0</v>
      </c>
      <c r="N10" s="120">
        <v>37266</v>
      </c>
      <c r="O10" s="120">
        <v>480542</v>
      </c>
      <c r="P10" s="120">
        <v>0</v>
      </c>
      <c r="Q10" s="120">
        <v>294594</v>
      </c>
      <c r="R10" s="120">
        <v>7010997</v>
      </c>
      <c r="S10" s="120">
        <v>5161913</v>
      </c>
      <c r="T10" s="120">
        <v>1164660</v>
      </c>
      <c r="U10" s="120">
        <v>962217</v>
      </c>
      <c r="V10" s="120">
        <v>7726</v>
      </c>
      <c r="W10" s="120">
        <v>336607</v>
      </c>
      <c r="X10" s="120">
        <v>548585</v>
      </c>
      <c r="Y10" s="120">
        <v>2059550</v>
      </c>
      <c r="Z10" s="120">
        <v>82568</v>
      </c>
      <c r="AA10" s="120">
        <v>0</v>
      </c>
      <c r="AB10" s="120">
        <v>318651</v>
      </c>
      <c r="AC10" s="120">
        <v>315569</v>
      </c>
      <c r="AD10" s="120">
        <v>0</v>
      </c>
      <c r="AE10" s="120">
        <v>617</v>
      </c>
      <c r="AF10" s="120">
        <v>0</v>
      </c>
      <c r="AG10" s="120">
        <v>2465</v>
      </c>
      <c r="AH10" s="406">
        <v>1254994</v>
      </c>
      <c r="AI10" s="120">
        <v>0</v>
      </c>
      <c r="AJ10" s="120">
        <v>919</v>
      </c>
      <c r="AK10" s="120">
        <v>0</v>
      </c>
      <c r="AL10" s="120">
        <v>218</v>
      </c>
      <c r="AM10" s="120">
        <v>701</v>
      </c>
      <c r="AN10" s="120">
        <v>1530433</v>
      </c>
      <c r="AO10" s="120">
        <v>1524650</v>
      </c>
      <c r="AP10" s="120">
        <v>5783</v>
      </c>
      <c r="AQ10" s="120">
        <v>0</v>
      </c>
      <c r="AR10" s="120">
        <v>274520</v>
      </c>
      <c r="AS10" s="120">
        <v>0</v>
      </c>
      <c r="AT10" s="120">
        <v>10313402</v>
      </c>
      <c r="AU10" s="120">
        <v>10038882</v>
      </c>
      <c r="AV10" s="375">
        <f aca="true" t="shared" si="0" ref="AV10:AV25">C10+I10</f>
        <v>6735558</v>
      </c>
      <c r="AW10" s="176">
        <f aca="true" t="shared" si="1" ref="AW10:AW24">S10+AB10</f>
        <v>5480564</v>
      </c>
    </row>
    <row r="11" spans="1:49" s="177" customFormat="1" ht="30" customHeight="1">
      <c r="A11" s="175" t="s">
        <v>24</v>
      </c>
      <c r="B11" s="121">
        <v>3841942</v>
      </c>
      <c r="C11" s="121">
        <v>3539172</v>
      </c>
      <c r="D11" s="121">
        <v>3462330</v>
      </c>
      <c r="E11" s="121">
        <v>0</v>
      </c>
      <c r="F11" s="121">
        <v>76842</v>
      </c>
      <c r="G11" s="121">
        <v>2232</v>
      </c>
      <c r="H11" s="121">
        <v>74610</v>
      </c>
      <c r="I11" s="121">
        <v>302415</v>
      </c>
      <c r="J11" s="121">
        <v>2124</v>
      </c>
      <c r="K11" s="121">
        <v>0</v>
      </c>
      <c r="L11" s="121">
        <v>0</v>
      </c>
      <c r="M11" s="121">
        <v>0</v>
      </c>
      <c r="N11" s="121">
        <v>26225</v>
      </c>
      <c r="O11" s="121">
        <v>128426</v>
      </c>
      <c r="P11" s="121">
        <v>0</v>
      </c>
      <c r="Q11" s="121">
        <v>145640</v>
      </c>
      <c r="R11" s="121">
        <v>3370144</v>
      </c>
      <c r="S11" s="121">
        <v>2976332</v>
      </c>
      <c r="T11" s="121">
        <v>766294</v>
      </c>
      <c r="U11" s="121">
        <v>395131</v>
      </c>
      <c r="V11" s="121">
        <v>0</v>
      </c>
      <c r="W11" s="121">
        <v>289182</v>
      </c>
      <c r="X11" s="121">
        <v>451029</v>
      </c>
      <c r="Y11" s="121">
        <v>1002856</v>
      </c>
      <c r="Z11" s="121">
        <v>71839</v>
      </c>
      <c r="AA11" s="121">
        <v>1</v>
      </c>
      <c r="AB11" s="121">
        <v>319941</v>
      </c>
      <c r="AC11" s="121">
        <v>279999</v>
      </c>
      <c r="AD11" s="121">
        <v>0</v>
      </c>
      <c r="AE11" s="121">
        <v>0</v>
      </c>
      <c r="AF11" s="121">
        <v>0</v>
      </c>
      <c r="AG11" s="121">
        <v>39942</v>
      </c>
      <c r="AH11" s="407">
        <v>545314</v>
      </c>
      <c r="AI11" s="121">
        <v>0</v>
      </c>
      <c r="AJ11" s="121">
        <v>355</v>
      </c>
      <c r="AK11" s="121">
        <v>0</v>
      </c>
      <c r="AL11" s="121">
        <v>0</v>
      </c>
      <c r="AM11" s="121">
        <v>355</v>
      </c>
      <c r="AN11" s="121">
        <v>73871</v>
      </c>
      <c r="AO11" s="121">
        <v>65069</v>
      </c>
      <c r="AP11" s="121">
        <v>8802</v>
      </c>
      <c r="AQ11" s="121">
        <v>471798</v>
      </c>
      <c r="AR11" s="121">
        <v>0</v>
      </c>
      <c r="AS11" s="121">
        <v>16733</v>
      </c>
      <c r="AT11" s="121">
        <v>656266</v>
      </c>
      <c r="AU11" s="121">
        <v>1144797</v>
      </c>
      <c r="AV11" s="121">
        <f t="shared" si="0"/>
        <v>3841587</v>
      </c>
      <c r="AW11" s="178">
        <f t="shared" si="1"/>
        <v>3296273</v>
      </c>
    </row>
    <row r="12" spans="1:49" s="177" customFormat="1" ht="30" customHeight="1">
      <c r="A12" s="175" t="s">
        <v>25</v>
      </c>
      <c r="B12" s="121">
        <v>4522525</v>
      </c>
      <c r="C12" s="121">
        <v>3116676</v>
      </c>
      <c r="D12" s="121">
        <v>3094929</v>
      </c>
      <c r="E12" s="121">
        <v>13971</v>
      </c>
      <c r="F12" s="121">
        <v>7776</v>
      </c>
      <c r="G12" s="121">
        <v>2683</v>
      </c>
      <c r="H12" s="121">
        <v>5093</v>
      </c>
      <c r="I12" s="121">
        <v>562636</v>
      </c>
      <c r="J12" s="121">
        <v>359</v>
      </c>
      <c r="K12" s="121">
        <v>0</v>
      </c>
      <c r="L12" s="121">
        <v>0</v>
      </c>
      <c r="M12" s="121">
        <v>0</v>
      </c>
      <c r="N12" s="121">
        <v>61043</v>
      </c>
      <c r="O12" s="121">
        <v>339986</v>
      </c>
      <c r="P12" s="121">
        <v>0</v>
      </c>
      <c r="Q12" s="121">
        <v>161248</v>
      </c>
      <c r="R12" s="121">
        <v>3783056</v>
      </c>
      <c r="S12" s="121">
        <v>2832896</v>
      </c>
      <c r="T12" s="121">
        <v>702024</v>
      </c>
      <c r="U12" s="121">
        <v>345770</v>
      </c>
      <c r="V12" s="121">
        <v>34423</v>
      </c>
      <c r="W12" s="121">
        <v>224545</v>
      </c>
      <c r="X12" s="121">
        <v>138672</v>
      </c>
      <c r="Y12" s="121">
        <v>1345640</v>
      </c>
      <c r="Z12" s="121">
        <v>41822</v>
      </c>
      <c r="AA12" s="121">
        <v>0</v>
      </c>
      <c r="AB12" s="121">
        <v>349920</v>
      </c>
      <c r="AC12" s="121">
        <v>330450</v>
      </c>
      <c r="AD12" s="121">
        <v>0</v>
      </c>
      <c r="AE12" s="121">
        <v>0</v>
      </c>
      <c r="AF12" s="121">
        <v>0</v>
      </c>
      <c r="AG12" s="121">
        <v>19470</v>
      </c>
      <c r="AH12" s="407">
        <v>496496</v>
      </c>
      <c r="AI12" s="121">
        <v>0</v>
      </c>
      <c r="AJ12" s="121">
        <v>843213</v>
      </c>
      <c r="AK12" s="121">
        <v>85649</v>
      </c>
      <c r="AL12" s="121">
        <v>0</v>
      </c>
      <c r="AM12" s="121">
        <v>757564</v>
      </c>
      <c r="AN12" s="121">
        <v>600240</v>
      </c>
      <c r="AO12" s="121">
        <v>247037</v>
      </c>
      <c r="AP12" s="121">
        <v>353203</v>
      </c>
      <c r="AQ12" s="121">
        <v>739469</v>
      </c>
      <c r="AR12" s="121">
        <v>0</v>
      </c>
      <c r="AS12" s="121">
        <v>0</v>
      </c>
      <c r="AT12" s="121">
        <v>1760535</v>
      </c>
      <c r="AU12" s="121">
        <v>2500004</v>
      </c>
      <c r="AV12" s="121">
        <f t="shared" si="0"/>
        <v>3679312</v>
      </c>
      <c r="AW12" s="178">
        <f t="shared" si="1"/>
        <v>3182816</v>
      </c>
    </row>
    <row r="13" spans="1:49" s="177" customFormat="1" ht="30" customHeight="1">
      <c r="A13" s="175" t="s">
        <v>27</v>
      </c>
      <c r="B13" s="121">
        <v>738157</v>
      </c>
      <c r="C13" s="121">
        <v>583082</v>
      </c>
      <c r="D13" s="121">
        <v>566661</v>
      </c>
      <c r="E13" s="121">
        <v>41</v>
      </c>
      <c r="F13" s="121">
        <v>16380</v>
      </c>
      <c r="G13" s="121">
        <v>3680</v>
      </c>
      <c r="H13" s="121">
        <v>12700</v>
      </c>
      <c r="I13" s="121">
        <v>155075</v>
      </c>
      <c r="J13" s="121">
        <v>222</v>
      </c>
      <c r="K13" s="121">
        <v>0</v>
      </c>
      <c r="L13" s="121">
        <v>0</v>
      </c>
      <c r="M13" s="121">
        <v>0</v>
      </c>
      <c r="N13" s="121">
        <v>71738</v>
      </c>
      <c r="O13" s="121">
        <v>59757</v>
      </c>
      <c r="P13" s="121">
        <v>0</v>
      </c>
      <c r="Q13" s="121">
        <v>23358</v>
      </c>
      <c r="R13" s="121">
        <v>744047</v>
      </c>
      <c r="S13" s="121">
        <v>606855</v>
      </c>
      <c r="T13" s="121">
        <v>140026</v>
      </c>
      <c r="U13" s="121">
        <v>77527</v>
      </c>
      <c r="V13" s="121">
        <v>27</v>
      </c>
      <c r="W13" s="121">
        <v>74300</v>
      </c>
      <c r="X13" s="121">
        <v>83440</v>
      </c>
      <c r="Y13" s="121">
        <v>228298</v>
      </c>
      <c r="Z13" s="121">
        <v>3070</v>
      </c>
      <c r="AA13" s="121">
        <v>167</v>
      </c>
      <c r="AB13" s="121">
        <v>56984</v>
      </c>
      <c r="AC13" s="121">
        <v>54228</v>
      </c>
      <c r="AD13" s="121">
        <v>0</v>
      </c>
      <c r="AE13" s="121">
        <v>0</v>
      </c>
      <c r="AF13" s="121">
        <v>0</v>
      </c>
      <c r="AG13" s="121">
        <v>2756</v>
      </c>
      <c r="AH13" s="407">
        <v>74318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80208</v>
      </c>
      <c r="AO13" s="121">
        <v>79082</v>
      </c>
      <c r="AP13" s="121">
        <v>1126</v>
      </c>
      <c r="AQ13" s="121">
        <v>0</v>
      </c>
      <c r="AR13" s="121">
        <v>5890</v>
      </c>
      <c r="AS13" s="121">
        <v>213248</v>
      </c>
      <c r="AT13" s="121">
        <v>663884</v>
      </c>
      <c r="AU13" s="121">
        <v>871242</v>
      </c>
      <c r="AV13" s="121">
        <f t="shared" si="0"/>
        <v>738157</v>
      </c>
      <c r="AW13" s="178">
        <f t="shared" si="1"/>
        <v>663839</v>
      </c>
    </row>
    <row r="14" spans="1:49" s="177" customFormat="1" ht="30" customHeight="1">
      <c r="A14" s="175" t="s">
        <v>29</v>
      </c>
      <c r="B14" s="121">
        <v>2145360</v>
      </c>
      <c r="C14" s="121">
        <v>1985395</v>
      </c>
      <c r="D14" s="121">
        <v>1896802</v>
      </c>
      <c r="E14" s="121">
        <v>0</v>
      </c>
      <c r="F14" s="121">
        <v>88593</v>
      </c>
      <c r="G14" s="121">
        <v>2941</v>
      </c>
      <c r="H14" s="121">
        <v>85652</v>
      </c>
      <c r="I14" s="121">
        <v>159965</v>
      </c>
      <c r="J14" s="121">
        <v>1895</v>
      </c>
      <c r="K14" s="121">
        <v>0</v>
      </c>
      <c r="L14" s="121">
        <v>0</v>
      </c>
      <c r="M14" s="121">
        <v>0</v>
      </c>
      <c r="N14" s="121">
        <v>4517</v>
      </c>
      <c r="O14" s="121">
        <v>139131</v>
      </c>
      <c r="P14" s="121">
        <v>0</v>
      </c>
      <c r="Q14" s="121">
        <v>14422</v>
      </c>
      <c r="R14" s="121">
        <v>1766452</v>
      </c>
      <c r="S14" s="121">
        <v>1481135</v>
      </c>
      <c r="T14" s="121">
        <v>184377</v>
      </c>
      <c r="U14" s="121">
        <v>232869</v>
      </c>
      <c r="V14" s="121">
        <v>0</v>
      </c>
      <c r="W14" s="121">
        <v>94412</v>
      </c>
      <c r="X14" s="121">
        <v>137053</v>
      </c>
      <c r="Y14" s="121">
        <v>801558</v>
      </c>
      <c r="Z14" s="121">
        <v>30866</v>
      </c>
      <c r="AA14" s="121">
        <v>0</v>
      </c>
      <c r="AB14" s="121">
        <v>264878</v>
      </c>
      <c r="AC14" s="121">
        <v>263935</v>
      </c>
      <c r="AD14" s="121">
        <v>0</v>
      </c>
      <c r="AE14" s="121">
        <v>0</v>
      </c>
      <c r="AF14" s="121">
        <v>0</v>
      </c>
      <c r="AG14" s="121">
        <v>943</v>
      </c>
      <c r="AH14" s="407">
        <v>399347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20439</v>
      </c>
      <c r="AO14" s="121">
        <v>15330</v>
      </c>
      <c r="AP14" s="121">
        <v>5109</v>
      </c>
      <c r="AQ14" s="121">
        <v>378908</v>
      </c>
      <c r="AR14" s="121">
        <v>0</v>
      </c>
      <c r="AS14" s="121">
        <v>200000</v>
      </c>
      <c r="AT14" s="121">
        <v>1962382</v>
      </c>
      <c r="AU14" s="121">
        <v>2541290</v>
      </c>
      <c r="AV14" s="121">
        <f t="shared" si="0"/>
        <v>2145360</v>
      </c>
      <c r="AW14" s="178">
        <f t="shared" si="1"/>
        <v>1746013</v>
      </c>
    </row>
    <row r="15" spans="1:49" s="177" customFormat="1" ht="30" customHeight="1">
      <c r="A15" s="175" t="s">
        <v>31</v>
      </c>
      <c r="B15" s="121">
        <v>1405427</v>
      </c>
      <c r="C15" s="121">
        <v>1061480</v>
      </c>
      <c r="D15" s="121">
        <v>1060676</v>
      </c>
      <c r="E15" s="121">
        <v>0</v>
      </c>
      <c r="F15" s="121">
        <v>804</v>
      </c>
      <c r="G15" s="121">
        <v>0</v>
      </c>
      <c r="H15" s="121">
        <v>804</v>
      </c>
      <c r="I15" s="121">
        <v>343947</v>
      </c>
      <c r="J15" s="121">
        <v>1455</v>
      </c>
      <c r="K15" s="121">
        <v>0</v>
      </c>
      <c r="L15" s="121">
        <v>0</v>
      </c>
      <c r="M15" s="121">
        <v>0</v>
      </c>
      <c r="N15" s="121">
        <v>24009</v>
      </c>
      <c r="O15" s="121">
        <v>183520</v>
      </c>
      <c r="P15" s="121">
        <v>0</v>
      </c>
      <c r="Q15" s="121">
        <v>134963</v>
      </c>
      <c r="R15" s="121">
        <v>1240518</v>
      </c>
      <c r="S15" s="121">
        <v>976521</v>
      </c>
      <c r="T15" s="121">
        <v>159625</v>
      </c>
      <c r="U15" s="121">
        <v>117517</v>
      </c>
      <c r="V15" s="121">
        <v>0</v>
      </c>
      <c r="W15" s="121">
        <v>82100</v>
      </c>
      <c r="X15" s="121">
        <v>62701</v>
      </c>
      <c r="Y15" s="121">
        <v>537908</v>
      </c>
      <c r="Z15" s="121">
        <v>16657</v>
      </c>
      <c r="AA15" s="121">
        <v>13</v>
      </c>
      <c r="AB15" s="121">
        <v>123406</v>
      </c>
      <c r="AC15" s="121">
        <v>116969</v>
      </c>
      <c r="AD15" s="121">
        <v>0</v>
      </c>
      <c r="AE15" s="121">
        <v>0</v>
      </c>
      <c r="AF15" s="121">
        <v>6351</v>
      </c>
      <c r="AG15" s="121">
        <v>86</v>
      </c>
      <c r="AH15" s="407">
        <v>305500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140591</v>
      </c>
      <c r="AO15" s="121">
        <v>139328</v>
      </c>
      <c r="AP15" s="121">
        <v>1263</v>
      </c>
      <c r="AQ15" s="121">
        <v>164909</v>
      </c>
      <c r="AR15" s="121">
        <v>0</v>
      </c>
      <c r="AS15" s="121">
        <v>0</v>
      </c>
      <c r="AT15" s="121">
        <v>923544</v>
      </c>
      <c r="AU15" s="121">
        <v>1088453</v>
      </c>
      <c r="AV15" s="121">
        <f t="shared" si="0"/>
        <v>1405427</v>
      </c>
      <c r="AW15" s="178">
        <f t="shared" si="1"/>
        <v>1099927</v>
      </c>
    </row>
    <row r="16" spans="1:49" s="177" customFormat="1" ht="30" customHeight="1">
      <c r="A16" s="175" t="s">
        <v>32</v>
      </c>
      <c r="B16" s="121">
        <v>2117759</v>
      </c>
      <c r="C16" s="121">
        <v>1817078</v>
      </c>
      <c r="D16" s="121">
        <v>1800987</v>
      </c>
      <c r="E16" s="121">
        <v>0</v>
      </c>
      <c r="F16" s="121">
        <v>16091</v>
      </c>
      <c r="G16" s="121">
        <v>0</v>
      </c>
      <c r="H16" s="121">
        <v>16091</v>
      </c>
      <c r="I16" s="121">
        <v>300677</v>
      </c>
      <c r="J16" s="121">
        <v>726</v>
      </c>
      <c r="K16" s="121">
        <v>0</v>
      </c>
      <c r="L16" s="121">
        <v>0</v>
      </c>
      <c r="M16" s="121">
        <v>0</v>
      </c>
      <c r="N16" s="121">
        <v>20976</v>
      </c>
      <c r="O16" s="121">
        <v>130537</v>
      </c>
      <c r="P16" s="121">
        <v>0</v>
      </c>
      <c r="Q16" s="121">
        <v>148438</v>
      </c>
      <c r="R16" s="121">
        <v>1917162</v>
      </c>
      <c r="S16" s="121">
        <v>1794970</v>
      </c>
      <c r="T16" s="121">
        <v>399153</v>
      </c>
      <c r="U16" s="121">
        <v>336148</v>
      </c>
      <c r="V16" s="121">
        <v>0</v>
      </c>
      <c r="W16" s="121">
        <v>144330</v>
      </c>
      <c r="X16" s="121">
        <v>370750</v>
      </c>
      <c r="Y16" s="121">
        <v>531605</v>
      </c>
      <c r="Z16" s="121">
        <v>12984</v>
      </c>
      <c r="AA16" s="121">
        <v>0</v>
      </c>
      <c r="AB16" s="121">
        <v>77964</v>
      </c>
      <c r="AC16" s="121">
        <v>75763</v>
      </c>
      <c r="AD16" s="121">
        <v>0</v>
      </c>
      <c r="AE16" s="121">
        <v>0</v>
      </c>
      <c r="AF16" s="121">
        <v>0</v>
      </c>
      <c r="AG16" s="121">
        <v>2201</v>
      </c>
      <c r="AH16" s="407">
        <v>244821</v>
      </c>
      <c r="AI16" s="121">
        <v>0</v>
      </c>
      <c r="AJ16" s="121">
        <v>4</v>
      </c>
      <c r="AK16" s="121">
        <v>0</v>
      </c>
      <c r="AL16" s="121">
        <v>0</v>
      </c>
      <c r="AM16" s="121">
        <v>4</v>
      </c>
      <c r="AN16" s="121">
        <v>44228</v>
      </c>
      <c r="AO16" s="121">
        <v>44088</v>
      </c>
      <c r="AP16" s="121">
        <v>140</v>
      </c>
      <c r="AQ16" s="121">
        <v>200597</v>
      </c>
      <c r="AR16" s="121">
        <v>0</v>
      </c>
      <c r="AS16" s="121">
        <v>126945</v>
      </c>
      <c r="AT16" s="121">
        <v>2380826</v>
      </c>
      <c r="AU16" s="121">
        <v>2708368</v>
      </c>
      <c r="AV16" s="121">
        <f t="shared" si="0"/>
        <v>2117755</v>
      </c>
      <c r="AW16" s="178">
        <f t="shared" si="1"/>
        <v>1872934</v>
      </c>
    </row>
    <row r="17" spans="1:49" s="177" customFormat="1" ht="30" customHeight="1">
      <c r="A17" s="175" t="s">
        <v>34</v>
      </c>
      <c r="B17" s="121">
        <v>1907087</v>
      </c>
      <c r="C17" s="121">
        <v>1863824</v>
      </c>
      <c r="D17" s="121">
        <v>1034124</v>
      </c>
      <c r="E17" s="121">
        <v>777885</v>
      </c>
      <c r="F17" s="121">
        <v>51815</v>
      </c>
      <c r="G17" s="121">
        <v>492</v>
      </c>
      <c r="H17" s="121">
        <v>51323</v>
      </c>
      <c r="I17" s="121">
        <v>43263</v>
      </c>
      <c r="J17" s="121">
        <v>132</v>
      </c>
      <c r="K17" s="121">
        <v>0</v>
      </c>
      <c r="L17" s="121">
        <v>0</v>
      </c>
      <c r="M17" s="121">
        <v>0</v>
      </c>
      <c r="N17" s="121">
        <v>10597</v>
      </c>
      <c r="O17" s="121">
        <v>31431</v>
      </c>
      <c r="P17" s="121">
        <v>0</v>
      </c>
      <c r="Q17" s="121">
        <v>1103</v>
      </c>
      <c r="R17" s="121">
        <v>1994933</v>
      </c>
      <c r="S17" s="121">
        <v>1557469</v>
      </c>
      <c r="T17" s="121">
        <v>169862</v>
      </c>
      <c r="U17" s="121">
        <v>65264</v>
      </c>
      <c r="V17" s="121">
        <v>712875</v>
      </c>
      <c r="W17" s="121">
        <v>106940</v>
      </c>
      <c r="X17" s="121">
        <v>108562</v>
      </c>
      <c r="Y17" s="121">
        <v>371629</v>
      </c>
      <c r="Z17" s="121">
        <v>22337</v>
      </c>
      <c r="AA17" s="121">
        <v>0</v>
      </c>
      <c r="AB17" s="121">
        <v>196372</v>
      </c>
      <c r="AC17" s="121">
        <v>123846</v>
      </c>
      <c r="AD17" s="121">
        <v>0</v>
      </c>
      <c r="AE17" s="121">
        <v>0</v>
      </c>
      <c r="AF17" s="121">
        <v>14156</v>
      </c>
      <c r="AG17" s="121">
        <v>58370</v>
      </c>
      <c r="AH17" s="407">
        <v>153246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241092</v>
      </c>
      <c r="AO17" s="121">
        <v>237760</v>
      </c>
      <c r="AP17" s="121">
        <v>3332</v>
      </c>
      <c r="AQ17" s="121">
        <v>0</v>
      </c>
      <c r="AR17" s="121">
        <v>87846</v>
      </c>
      <c r="AS17" s="121">
        <v>0</v>
      </c>
      <c r="AT17" s="121">
        <v>269101</v>
      </c>
      <c r="AU17" s="121">
        <v>181255</v>
      </c>
      <c r="AV17" s="121">
        <f t="shared" si="0"/>
        <v>1907087</v>
      </c>
      <c r="AW17" s="178">
        <f t="shared" si="1"/>
        <v>1753841</v>
      </c>
    </row>
    <row r="18" spans="1:49" s="177" customFormat="1" ht="30" customHeight="1">
      <c r="A18" s="175" t="s">
        <v>36</v>
      </c>
      <c r="B18" s="121">
        <v>759718</v>
      </c>
      <c r="C18" s="121">
        <v>529115</v>
      </c>
      <c r="D18" s="121">
        <v>528296</v>
      </c>
      <c r="E18" s="121">
        <v>0</v>
      </c>
      <c r="F18" s="121">
        <v>819</v>
      </c>
      <c r="G18" s="121">
        <v>0</v>
      </c>
      <c r="H18" s="121">
        <v>819</v>
      </c>
      <c r="I18" s="121">
        <v>230603</v>
      </c>
      <c r="J18" s="121">
        <v>554</v>
      </c>
      <c r="K18" s="121">
        <v>0</v>
      </c>
      <c r="L18" s="121">
        <v>0</v>
      </c>
      <c r="M18" s="121">
        <v>0</v>
      </c>
      <c r="N18" s="121">
        <v>155910</v>
      </c>
      <c r="O18" s="121">
        <v>65350</v>
      </c>
      <c r="P18" s="121">
        <v>0</v>
      </c>
      <c r="Q18" s="121">
        <v>8789</v>
      </c>
      <c r="R18" s="121">
        <v>753132</v>
      </c>
      <c r="S18" s="121">
        <v>653408</v>
      </c>
      <c r="T18" s="121">
        <v>88834</v>
      </c>
      <c r="U18" s="121">
        <v>67757</v>
      </c>
      <c r="V18" s="121">
        <v>0</v>
      </c>
      <c r="W18" s="121">
        <v>115770</v>
      </c>
      <c r="X18" s="121">
        <v>47722</v>
      </c>
      <c r="Y18" s="121">
        <v>281853</v>
      </c>
      <c r="Z18" s="121">
        <v>51472</v>
      </c>
      <c r="AA18" s="121">
        <v>0</v>
      </c>
      <c r="AB18" s="121">
        <v>89684</v>
      </c>
      <c r="AC18" s="121">
        <v>87254</v>
      </c>
      <c r="AD18" s="121">
        <v>0</v>
      </c>
      <c r="AE18" s="121">
        <v>0</v>
      </c>
      <c r="AF18" s="121">
        <v>0</v>
      </c>
      <c r="AG18" s="121">
        <v>2430</v>
      </c>
      <c r="AH18" s="407">
        <v>16626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10040</v>
      </c>
      <c r="AO18" s="121">
        <v>8643</v>
      </c>
      <c r="AP18" s="121">
        <v>1397</v>
      </c>
      <c r="AQ18" s="121">
        <v>6586</v>
      </c>
      <c r="AR18" s="121">
        <v>0</v>
      </c>
      <c r="AS18" s="121">
        <v>147122</v>
      </c>
      <c r="AT18" s="121">
        <v>36017</v>
      </c>
      <c r="AU18" s="121">
        <v>189725</v>
      </c>
      <c r="AV18" s="121">
        <f t="shared" si="0"/>
        <v>759718</v>
      </c>
      <c r="AW18" s="178">
        <f t="shared" si="1"/>
        <v>743092</v>
      </c>
    </row>
    <row r="19" spans="1:49" s="177" customFormat="1" ht="30" customHeight="1">
      <c r="A19" s="175" t="s">
        <v>37</v>
      </c>
      <c r="B19" s="121">
        <v>854777</v>
      </c>
      <c r="C19" s="121">
        <v>648178</v>
      </c>
      <c r="D19" s="121">
        <v>573104</v>
      </c>
      <c r="E19" s="121">
        <v>0</v>
      </c>
      <c r="F19" s="121">
        <v>75074</v>
      </c>
      <c r="G19" s="121">
        <v>804</v>
      </c>
      <c r="H19" s="121">
        <v>74270</v>
      </c>
      <c r="I19" s="121">
        <v>206599</v>
      </c>
      <c r="J19" s="121">
        <v>290</v>
      </c>
      <c r="K19" s="121">
        <v>0</v>
      </c>
      <c r="L19" s="121">
        <v>0</v>
      </c>
      <c r="M19" s="121">
        <v>0</v>
      </c>
      <c r="N19" s="121">
        <v>168578</v>
      </c>
      <c r="O19" s="121">
        <v>35858</v>
      </c>
      <c r="P19" s="121">
        <v>0</v>
      </c>
      <c r="Q19" s="121">
        <v>1873</v>
      </c>
      <c r="R19" s="121">
        <v>966334</v>
      </c>
      <c r="S19" s="121">
        <v>836241</v>
      </c>
      <c r="T19" s="121">
        <v>464452</v>
      </c>
      <c r="U19" s="121">
        <v>125345</v>
      </c>
      <c r="V19" s="121">
        <v>0</v>
      </c>
      <c r="W19" s="121">
        <v>0</v>
      </c>
      <c r="X19" s="121">
        <v>88946</v>
      </c>
      <c r="Y19" s="121">
        <v>147994</v>
      </c>
      <c r="Z19" s="121">
        <v>9504</v>
      </c>
      <c r="AA19" s="121">
        <v>0</v>
      </c>
      <c r="AB19" s="121">
        <v>52030</v>
      </c>
      <c r="AC19" s="121">
        <v>50258</v>
      </c>
      <c r="AD19" s="121">
        <v>0</v>
      </c>
      <c r="AE19" s="121">
        <v>0</v>
      </c>
      <c r="AF19" s="121">
        <v>0</v>
      </c>
      <c r="AG19" s="121">
        <v>1772</v>
      </c>
      <c r="AH19" s="407">
        <v>0</v>
      </c>
      <c r="AI19" s="121">
        <v>33494</v>
      </c>
      <c r="AJ19" s="121">
        <v>0</v>
      </c>
      <c r="AK19" s="121">
        <v>0</v>
      </c>
      <c r="AL19" s="121">
        <v>0</v>
      </c>
      <c r="AM19" s="121">
        <v>0</v>
      </c>
      <c r="AN19" s="121">
        <v>78063</v>
      </c>
      <c r="AO19" s="121">
        <v>55373</v>
      </c>
      <c r="AP19" s="121">
        <v>22690</v>
      </c>
      <c r="AQ19" s="121">
        <v>0</v>
      </c>
      <c r="AR19" s="121">
        <v>111557</v>
      </c>
      <c r="AS19" s="121">
        <v>-87962</v>
      </c>
      <c r="AT19" s="121">
        <v>180515</v>
      </c>
      <c r="AU19" s="121">
        <v>-19004</v>
      </c>
      <c r="AV19" s="121">
        <f t="shared" si="0"/>
        <v>854777</v>
      </c>
      <c r="AW19" s="178">
        <f t="shared" si="1"/>
        <v>888271</v>
      </c>
    </row>
    <row r="20" spans="1:49" s="177" customFormat="1" ht="30" customHeight="1">
      <c r="A20" s="175" t="s">
        <v>38</v>
      </c>
      <c r="B20" s="121">
        <v>739735</v>
      </c>
      <c r="C20" s="121">
        <v>410195</v>
      </c>
      <c r="D20" s="121">
        <v>402738</v>
      </c>
      <c r="E20" s="121">
        <v>0</v>
      </c>
      <c r="F20" s="121">
        <v>7457</v>
      </c>
      <c r="G20" s="121">
        <v>3292</v>
      </c>
      <c r="H20" s="121">
        <v>4165</v>
      </c>
      <c r="I20" s="121">
        <v>329540</v>
      </c>
      <c r="J20" s="121">
        <v>77</v>
      </c>
      <c r="K20" s="121">
        <v>0</v>
      </c>
      <c r="L20" s="121">
        <v>0</v>
      </c>
      <c r="M20" s="121">
        <v>0</v>
      </c>
      <c r="N20" s="121">
        <v>168080</v>
      </c>
      <c r="O20" s="121">
        <v>153224</v>
      </c>
      <c r="P20" s="121">
        <v>0</v>
      </c>
      <c r="Q20" s="121">
        <v>8159</v>
      </c>
      <c r="R20" s="121">
        <v>661384</v>
      </c>
      <c r="S20" s="121">
        <v>592751</v>
      </c>
      <c r="T20" s="121">
        <v>59111</v>
      </c>
      <c r="U20" s="121">
        <v>38311</v>
      </c>
      <c r="V20" s="121">
        <v>0</v>
      </c>
      <c r="W20" s="121">
        <v>127581</v>
      </c>
      <c r="X20" s="121">
        <v>43649</v>
      </c>
      <c r="Y20" s="121">
        <v>311438</v>
      </c>
      <c r="Z20" s="121">
        <v>12661</v>
      </c>
      <c r="AA20" s="121">
        <v>0</v>
      </c>
      <c r="AB20" s="121">
        <v>61571</v>
      </c>
      <c r="AC20" s="121">
        <v>60370</v>
      </c>
      <c r="AD20" s="121">
        <v>0</v>
      </c>
      <c r="AE20" s="121">
        <v>0</v>
      </c>
      <c r="AF20" s="121">
        <v>0</v>
      </c>
      <c r="AG20" s="121">
        <v>1201</v>
      </c>
      <c r="AH20" s="407">
        <v>85413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7062</v>
      </c>
      <c r="AO20" s="121">
        <v>5428</v>
      </c>
      <c r="AP20" s="121">
        <v>1634</v>
      </c>
      <c r="AQ20" s="121">
        <v>78351</v>
      </c>
      <c r="AR20" s="121">
        <v>0</v>
      </c>
      <c r="AS20" s="121">
        <v>14264</v>
      </c>
      <c r="AT20" s="121">
        <v>943783</v>
      </c>
      <c r="AU20" s="121">
        <v>1036398</v>
      </c>
      <c r="AV20" s="121">
        <f t="shared" si="0"/>
        <v>739735</v>
      </c>
      <c r="AW20" s="178">
        <f t="shared" si="1"/>
        <v>654322</v>
      </c>
    </row>
    <row r="21" spans="1:49" s="177" customFormat="1" ht="30" customHeight="1">
      <c r="A21" s="175" t="s">
        <v>51</v>
      </c>
      <c r="B21" s="121">
        <v>3031401</v>
      </c>
      <c r="C21" s="121">
        <v>2575801</v>
      </c>
      <c r="D21" s="121">
        <v>2477557</v>
      </c>
      <c r="E21" s="121">
        <v>0</v>
      </c>
      <c r="F21" s="121">
        <v>98244</v>
      </c>
      <c r="G21" s="121">
        <v>4124</v>
      </c>
      <c r="H21" s="121">
        <v>94120</v>
      </c>
      <c r="I21" s="121">
        <v>453514</v>
      </c>
      <c r="J21" s="121">
        <v>5421</v>
      </c>
      <c r="K21" s="121">
        <v>102330</v>
      </c>
      <c r="L21" s="121">
        <v>0</v>
      </c>
      <c r="M21" s="121">
        <v>0</v>
      </c>
      <c r="N21" s="121">
        <v>82858</v>
      </c>
      <c r="O21" s="121">
        <v>209762</v>
      </c>
      <c r="P21" s="121">
        <v>0</v>
      </c>
      <c r="Q21" s="121">
        <v>53143</v>
      </c>
      <c r="R21" s="121">
        <v>2803750</v>
      </c>
      <c r="S21" s="121">
        <v>2382547</v>
      </c>
      <c r="T21" s="121">
        <v>624203</v>
      </c>
      <c r="U21" s="121">
        <v>178876</v>
      </c>
      <c r="V21" s="121">
        <v>0</v>
      </c>
      <c r="W21" s="121">
        <v>170651</v>
      </c>
      <c r="X21" s="121">
        <v>301695</v>
      </c>
      <c r="Y21" s="121">
        <v>1079925</v>
      </c>
      <c r="Z21" s="121">
        <v>27197</v>
      </c>
      <c r="AA21" s="121">
        <v>0</v>
      </c>
      <c r="AB21" s="121">
        <v>335356</v>
      </c>
      <c r="AC21" s="121">
        <v>227128</v>
      </c>
      <c r="AD21" s="121">
        <v>0</v>
      </c>
      <c r="AE21" s="121">
        <v>93789</v>
      </c>
      <c r="AF21" s="121">
        <v>0</v>
      </c>
      <c r="AG21" s="121">
        <v>14439</v>
      </c>
      <c r="AH21" s="407">
        <v>311412</v>
      </c>
      <c r="AI21" s="121">
        <v>0</v>
      </c>
      <c r="AJ21" s="121">
        <v>2086</v>
      </c>
      <c r="AK21" s="121">
        <v>0</v>
      </c>
      <c r="AL21" s="121">
        <v>0</v>
      </c>
      <c r="AM21" s="121">
        <v>2086</v>
      </c>
      <c r="AN21" s="121">
        <v>85847</v>
      </c>
      <c r="AO21" s="121">
        <v>32192</v>
      </c>
      <c r="AP21" s="121">
        <v>53655</v>
      </c>
      <c r="AQ21" s="121">
        <v>227651</v>
      </c>
      <c r="AR21" s="121">
        <v>0</v>
      </c>
      <c r="AS21" s="121">
        <v>586626</v>
      </c>
      <c r="AT21" s="121">
        <v>4109260</v>
      </c>
      <c r="AU21" s="121">
        <v>4923537</v>
      </c>
      <c r="AV21" s="121">
        <f t="shared" si="0"/>
        <v>3029315</v>
      </c>
      <c r="AW21" s="178">
        <f t="shared" si="1"/>
        <v>2717903</v>
      </c>
    </row>
    <row r="22" spans="1:49" s="177" customFormat="1" ht="30" customHeight="1">
      <c r="A22" s="179" t="s">
        <v>53</v>
      </c>
      <c r="B22" s="180">
        <v>1415691</v>
      </c>
      <c r="C22" s="180">
        <v>1336971</v>
      </c>
      <c r="D22" s="180">
        <v>1298149</v>
      </c>
      <c r="E22" s="180">
        <v>4345</v>
      </c>
      <c r="F22" s="180">
        <v>34477</v>
      </c>
      <c r="G22" s="180">
        <v>1312</v>
      </c>
      <c r="H22" s="180">
        <v>33165</v>
      </c>
      <c r="I22" s="180">
        <v>76976</v>
      </c>
      <c r="J22" s="180">
        <v>2948</v>
      </c>
      <c r="K22" s="180">
        <v>0</v>
      </c>
      <c r="L22" s="180">
        <v>0</v>
      </c>
      <c r="M22" s="180">
        <v>0</v>
      </c>
      <c r="N22" s="180">
        <v>12130</v>
      </c>
      <c r="O22" s="180">
        <v>60945</v>
      </c>
      <c r="P22" s="180">
        <v>0</v>
      </c>
      <c r="Q22" s="180">
        <v>953</v>
      </c>
      <c r="R22" s="180">
        <v>1238781</v>
      </c>
      <c r="S22" s="180">
        <v>1061817</v>
      </c>
      <c r="T22" s="180">
        <v>321410</v>
      </c>
      <c r="U22" s="180">
        <v>128923</v>
      </c>
      <c r="V22" s="180">
        <v>4260</v>
      </c>
      <c r="W22" s="180">
        <v>112964</v>
      </c>
      <c r="X22" s="180">
        <v>123844</v>
      </c>
      <c r="Y22" s="180">
        <v>366546</v>
      </c>
      <c r="Z22" s="180">
        <v>3824</v>
      </c>
      <c r="AA22" s="180">
        <v>46</v>
      </c>
      <c r="AB22" s="180">
        <v>85970</v>
      </c>
      <c r="AC22" s="180">
        <v>85894</v>
      </c>
      <c r="AD22" s="180">
        <v>0</v>
      </c>
      <c r="AE22" s="180">
        <v>0</v>
      </c>
      <c r="AF22" s="180">
        <v>0</v>
      </c>
      <c r="AG22" s="180">
        <v>76</v>
      </c>
      <c r="AH22" s="408">
        <v>266160</v>
      </c>
      <c r="AI22" s="180">
        <v>0</v>
      </c>
      <c r="AJ22" s="180">
        <v>1744</v>
      </c>
      <c r="AK22" s="180">
        <v>0</v>
      </c>
      <c r="AL22" s="180">
        <v>0</v>
      </c>
      <c r="AM22" s="180">
        <v>1744</v>
      </c>
      <c r="AN22" s="180">
        <v>90994</v>
      </c>
      <c r="AO22" s="180">
        <v>76699</v>
      </c>
      <c r="AP22" s="180">
        <v>14295</v>
      </c>
      <c r="AQ22" s="180">
        <v>176910</v>
      </c>
      <c r="AR22" s="180">
        <v>0</v>
      </c>
      <c r="AS22" s="180">
        <v>0</v>
      </c>
      <c r="AT22" s="180">
        <v>1210149</v>
      </c>
      <c r="AU22" s="180">
        <v>1387059</v>
      </c>
      <c r="AV22" s="121">
        <f t="shared" si="0"/>
        <v>1413947</v>
      </c>
      <c r="AW22" s="181">
        <f t="shared" si="1"/>
        <v>1147787</v>
      </c>
    </row>
    <row r="23" spans="1:49" s="177" customFormat="1" ht="30" customHeight="1">
      <c r="A23" s="335" t="s">
        <v>46</v>
      </c>
      <c r="B23" s="132">
        <v>782265</v>
      </c>
      <c r="C23" s="132">
        <v>551064</v>
      </c>
      <c r="D23" s="132">
        <v>533025</v>
      </c>
      <c r="E23" s="132">
        <v>0</v>
      </c>
      <c r="F23" s="132">
        <v>18039</v>
      </c>
      <c r="G23" s="132">
        <v>0</v>
      </c>
      <c r="H23" s="132">
        <v>18039</v>
      </c>
      <c r="I23" s="132">
        <v>231201</v>
      </c>
      <c r="J23" s="132">
        <v>10</v>
      </c>
      <c r="K23" s="132">
        <v>0</v>
      </c>
      <c r="L23" s="132">
        <v>0</v>
      </c>
      <c r="M23" s="132">
        <v>0</v>
      </c>
      <c r="N23" s="132">
        <v>184357</v>
      </c>
      <c r="O23" s="132">
        <v>37723</v>
      </c>
      <c r="P23" s="132">
        <v>0</v>
      </c>
      <c r="Q23" s="132">
        <v>9111</v>
      </c>
      <c r="R23" s="132">
        <v>733561</v>
      </c>
      <c r="S23" s="132">
        <v>657502</v>
      </c>
      <c r="T23" s="132">
        <v>313171</v>
      </c>
      <c r="U23" s="132">
        <v>39400</v>
      </c>
      <c r="V23" s="132">
        <v>0</v>
      </c>
      <c r="W23" s="132">
        <v>0</v>
      </c>
      <c r="X23" s="132">
        <v>85202</v>
      </c>
      <c r="Y23" s="132">
        <v>212734</v>
      </c>
      <c r="Z23" s="132">
        <v>6995</v>
      </c>
      <c r="AA23" s="132">
        <v>0</v>
      </c>
      <c r="AB23" s="132">
        <v>71455</v>
      </c>
      <c r="AC23" s="132">
        <v>68704</v>
      </c>
      <c r="AD23" s="132">
        <v>0</v>
      </c>
      <c r="AE23" s="132">
        <v>0</v>
      </c>
      <c r="AF23" s="132">
        <v>0</v>
      </c>
      <c r="AG23" s="132">
        <v>2751</v>
      </c>
      <c r="AH23" s="409">
        <v>53308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4604</v>
      </c>
      <c r="AO23" s="132">
        <v>3505</v>
      </c>
      <c r="AP23" s="132">
        <v>1099</v>
      </c>
      <c r="AQ23" s="132">
        <v>48704</v>
      </c>
      <c r="AR23" s="132">
        <v>0</v>
      </c>
      <c r="AS23" s="132">
        <v>-659092</v>
      </c>
      <c r="AT23" s="132">
        <v>493998</v>
      </c>
      <c r="AU23" s="132">
        <v>-116390</v>
      </c>
      <c r="AV23" s="132">
        <f t="shared" si="0"/>
        <v>782265</v>
      </c>
      <c r="AW23" s="182">
        <f t="shared" si="1"/>
        <v>728957</v>
      </c>
    </row>
    <row r="24" spans="1:49" s="177" customFormat="1" ht="30" customHeight="1">
      <c r="A24" s="336" t="s">
        <v>47</v>
      </c>
      <c r="B24" s="121">
        <v>1906762</v>
      </c>
      <c r="C24" s="121">
        <v>1196520</v>
      </c>
      <c r="D24" s="121">
        <v>1182162</v>
      </c>
      <c r="E24" s="121">
        <v>0</v>
      </c>
      <c r="F24" s="121">
        <v>14358</v>
      </c>
      <c r="G24" s="121">
        <v>0</v>
      </c>
      <c r="H24" s="121">
        <v>14358</v>
      </c>
      <c r="I24" s="121">
        <v>551456</v>
      </c>
      <c r="J24" s="121">
        <v>791</v>
      </c>
      <c r="K24" s="121">
        <v>0</v>
      </c>
      <c r="L24" s="121">
        <v>0</v>
      </c>
      <c r="M24" s="121">
        <v>85506</v>
      </c>
      <c r="N24" s="121">
        <v>9056</v>
      </c>
      <c r="O24" s="121">
        <v>455998</v>
      </c>
      <c r="P24" s="121">
        <v>0</v>
      </c>
      <c r="Q24" s="121">
        <v>105</v>
      </c>
      <c r="R24" s="121">
        <v>1733229</v>
      </c>
      <c r="S24" s="121">
        <v>1477965</v>
      </c>
      <c r="T24" s="121">
        <v>286415</v>
      </c>
      <c r="U24" s="121">
        <v>27000</v>
      </c>
      <c r="V24" s="121">
        <v>0</v>
      </c>
      <c r="W24" s="121">
        <v>0</v>
      </c>
      <c r="X24" s="121">
        <v>28037</v>
      </c>
      <c r="Y24" s="121">
        <v>1132219</v>
      </c>
      <c r="Z24" s="121">
        <v>4294</v>
      </c>
      <c r="AA24" s="121">
        <v>0</v>
      </c>
      <c r="AB24" s="121">
        <v>248791</v>
      </c>
      <c r="AC24" s="121">
        <v>248760</v>
      </c>
      <c r="AD24" s="121">
        <v>0</v>
      </c>
      <c r="AE24" s="121">
        <v>0</v>
      </c>
      <c r="AF24" s="121">
        <v>0</v>
      </c>
      <c r="AG24" s="121">
        <v>31</v>
      </c>
      <c r="AH24" s="407">
        <v>21220</v>
      </c>
      <c r="AI24" s="121">
        <v>0</v>
      </c>
      <c r="AJ24" s="121">
        <v>158786</v>
      </c>
      <c r="AK24" s="121">
        <v>0</v>
      </c>
      <c r="AL24" s="121">
        <v>0</v>
      </c>
      <c r="AM24" s="121">
        <v>158786</v>
      </c>
      <c r="AN24" s="121">
        <v>6473</v>
      </c>
      <c r="AO24" s="121">
        <v>3632</v>
      </c>
      <c r="AP24" s="121">
        <v>2841</v>
      </c>
      <c r="AQ24" s="121">
        <v>173533</v>
      </c>
      <c r="AR24" s="121">
        <v>0</v>
      </c>
      <c r="AS24" s="121">
        <v>-45629</v>
      </c>
      <c r="AT24" s="121">
        <v>439407</v>
      </c>
      <c r="AU24" s="121">
        <v>567311</v>
      </c>
      <c r="AV24" s="121">
        <f t="shared" si="0"/>
        <v>1747976</v>
      </c>
      <c r="AW24" s="178">
        <f t="shared" si="1"/>
        <v>1726756</v>
      </c>
    </row>
    <row r="25" spans="1:49" s="177" customFormat="1" ht="30" customHeight="1">
      <c r="A25" s="336" t="s">
        <v>48</v>
      </c>
      <c r="B25" s="121">
        <v>26457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26457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26457</v>
      </c>
      <c r="R25" s="121">
        <v>26457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26457</v>
      </c>
      <c r="AC25" s="121">
        <v>26457</v>
      </c>
      <c r="AD25" s="121">
        <v>0</v>
      </c>
      <c r="AE25" s="121">
        <v>0</v>
      </c>
      <c r="AF25" s="121">
        <v>0</v>
      </c>
      <c r="AG25" s="121">
        <v>0</v>
      </c>
      <c r="AH25" s="407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15">
        <f t="shared" si="0"/>
        <v>26457</v>
      </c>
      <c r="AW25" s="178">
        <f>S25+AB25</f>
        <v>26457</v>
      </c>
    </row>
    <row r="26" spans="1:49" s="177" customFormat="1" ht="30" customHeight="1" thickBot="1">
      <c r="A26" s="573" t="s">
        <v>18</v>
      </c>
      <c r="B26" s="183">
        <f aca="true" t="shared" si="2" ref="B26:AW26">SUM(B10:B25)</f>
        <v>32931540</v>
      </c>
      <c r="C26" s="183">
        <f t="shared" si="2"/>
        <v>27136006</v>
      </c>
      <c r="D26" s="183">
        <f t="shared" si="2"/>
        <v>25634274</v>
      </c>
      <c r="E26" s="183">
        <f t="shared" si="2"/>
        <v>800809</v>
      </c>
      <c r="F26" s="183">
        <f t="shared" si="2"/>
        <v>700923</v>
      </c>
      <c r="G26" s="183">
        <f t="shared" si="2"/>
        <v>34397</v>
      </c>
      <c r="H26" s="183">
        <f t="shared" si="2"/>
        <v>666526</v>
      </c>
      <c r="I26" s="183">
        <f t="shared" si="2"/>
        <v>4788427</v>
      </c>
      <c r="J26" s="183">
        <f t="shared" si="2"/>
        <v>17080</v>
      </c>
      <c r="K26" s="183">
        <f t="shared" si="2"/>
        <v>103955</v>
      </c>
      <c r="L26" s="183">
        <f t="shared" si="2"/>
        <v>0</v>
      </c>
      <c r="M26" s="183">
        <f t="shared" si="2"/>
        <v>85506</v>
      </c>
      <c r="N26" s="183">
        <f t="shared" si="2"/>
        <v>1037340</v>
      </c>
      <c r="O26" s="183">
        <f t="shared" si="2"/>
        <v>2512190</v>
      </c>
      <c r="P26" s="183">
        <f t="shared" si="2"/>
        <v>0</v>
      </c>
      <c r="Q26" s="183">
        <f t="shared" si="2"/>
        <v>1032356</v>
      </c>
      <c r="R26" s="183">
        <f t="shared" si="2"/>
        <v>30743937</v>
      </c>
      <c r="S26" s="183">
        <f t="shared" si="2"/>
        <v>25050322</v>
      </c>
      <c r="T26" s="183">
        <f t="shared" si="2"/>
        <v>5843617</v>
      </c>
      <c r="U26" s="183">
        <f t="shared" si="2"/>
        <v>3138055</v>
      </c>
      <c r="V26" s="183">
        <f t="shared" si="2"/>
        <v>759311</v>
      </c>
      <c r="W26" s="183">
        <f t="shared" si="2"/>
        <v>1879382</v>
      </c>
      <c r="X26" s="183">
        <f t="shared" si="2"/>
        <v>2619887</v>
      </c>
      <c r="Y26" s="183">
        <f t="shared" si="2"/>
        <v>10411753</v>
      </c>
      <c r="Z26" s="183">
        <f t="shared" si="2"/>
        <v>398090</v>
      </c>
      <c r="AA26" s="183">
        <f t="shared" si="2"/>
        <v>227</v>
      </c>
      <c r="AB26" s="183">
        <f t="shared" si="2"/>
        <v>2679430</v>
      </c>
      <c r="AC26" s="183">
        <f t="shared" si="2"/>
        <v>2415584</v>
      </c>
      <c r="AD26" s="183">
        <f t="shared" si="2"/>
        <v>0</v>
      </c>
      <c r="AE26" s="183">
        <f t="shared" si="2"/>
        <v>94406</v>
      </c>
      <c r="AF26" s="183">
        <f t="shared" si="2"/>
        <v>20507</v>
      </c>
      <c r="AG26" s="183">
        <f t="shared" si="2"/>
        <v>148933</v>
      </c>
      <c r="AH26" s="410">
        <f t="shared" si="2"/>
        <v>4228175</v>
      </c>
      <c r="AI26" s="183">
        <f t="shared" si="2"/>
        <v>33494</v>
      </c>
      <c r="AJ26" s="183">
        <f t="shared" si="2"/>
        <v>1007107</v>
      </c>
      <c r="AK26" s="183">
        <f t="shared" si="2"/>
        <v>85649</v>
      </c>
      <c r="AL26" s="183">
        <f t="shared" si="2"/>
        <v>218</v>
      </c>
      <c r="AM26" s="183">
        <f t="shared" si="2"/>
        <v>921240</v>
      </c>
      <c r="AN26" s="183">
        <f t="shared" si="2"/>
        <v>3014185</v>
      </c>
      <c r="AO26" s="183">
        <f t="shared" si="2"/>
        <v>2537816</v>
      </c>
      <c r="AP26" s="183">
        <f t="shared" si="2"/>
        <v>476369</v>
      </c>
      <c r="AQ26" s="183">
        <f t="shared" si="2"/>
        <v>2667416</v>
      </c>
      <c r="AR26" s="183">
        <f t="shared" si="2"/>
        <v>479813</v>
      </c>
      <c r="AS26" s="183">
        <f t="shared" si="2"/>
        <v>512255</v>
      </c>
      <c r="AT26" s="183">
        <f t="shared" si="2"/>
        <v>26343069</v>
      </c>
      <c r="AU26" s="184">
        <f t="shared" si="2"/>
        <v>29042927</v>
      </c>
      <c r="AV26" s="184">
        <f t="shared" si="2"/>
        <v>31924433</v>
      </c>
      <c r="AW26" s="185">
        <f t="shared" si="2"/>
        <v>27729752</v>
      </c>
    </row>
    <row r="27" spans="1:49" s="177" customFormat="1" ht="30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187"/>
      <c r="O27" s="187"/>
      <c r="P27" s="187"/>
      <c r="Q27" s="187"/>
      <c r="R27" s="187"/>
      <c r="S27" s="187"/>
      <c r="T27" s="187"/>
      <c r="U27" s="187"/>
      <c r="V27" s="187"/>
      <c r="W27" s="188"/>
      <c r="X27" s="187"/>
      <c r="Y27" s="187"/>
      <c r="Z27" s="187"/>
      <c r="AA27" s="187"/>
      <c r="AB27" s="189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8"/>
      <c r="AQ27" s="187"/>
      <c r="AR27" s="187"/>
      <c r="AS27" s="187"/>
      <c r="AT27" s="187"/>
      <c r="AU27" s="190"/>
      <c r="AV27" s="190"/>
      <c r="AW27" s="190"/>
    </row>
    <row r="28" spans="1:49" s="177" customFormat="1" ht="30" customHeight="1" thickBot="1">
      <c r="A28" s="191"/>
      <c r="B28" s="439" t="s">
        <v>49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  <c r="N28" s="192"/>
      <c r="O28" s="192"/>
      <c r="P28" s="192"/>
      <c r="Q28" s="326" t="s">
        <v>185</v>
      </c>
      <c r="R28" s="327" t="s">
        <v>186</v>
      </c>
      <c r="S28" s="192"/>
      <c r="T28" s="192"/>
      <c r="U28" s="192"/>
      <c r="V28" s="192"/>
      <c r="W28" s="193"/>
      <c r="X28" s="192"/>
      <c r="Y28" s="192"/>
      <c r="Z28" s="192"/>
      <c r="AA28" s="192"/>
      <c r="AB28" s="194"/>
      <c r="AC28" s="192"/>
      <c r="AD28" s="192"/>
      <c r="AE28" s="192"/>
      <c r="AF28" s="192"/>
      <c r="AG28" s="326" t="s">
        <v>271</v>
      </c>
      <c r="AH28" s="327" t="s">
        <v>272</v>
      </c>
      <c r="AI28" s="192"/>
      <c r="AJ28" s="192"/>
      <c r="AK28" s="192"/>
      <c r="AL28" s="192"/>
      <c r="AM28" s="192"/>
      <c r="AN28" s="192"/>
      <c r="AO28" s="192"/>
      <c r="AP28" s="193"/>
      <c r="AQ28" s="192"/>
      <c r="AR28" s="192"/>
      <c r="AS28" s="192"/>
      <c r="AT28" s="192"/>
      <c r="AU28" s="195"/>
      <c r="AV28" s="195"/>
      <c r="AW28" s="195"/>
    </row>
    <row r="29" spans="1:49" s="177" customFormat="1" ht="30" customHeight="1">
      <c r="A29" s="196" t="s">
        <v>31</v>
      </c>
      <c r="B29" s="160">
        <v>31276</v>
      </c>
      <c r="C29" s="160">
        <v>2645</v>
      </c>
      <c r="D29" s="160">
        <v>2642</v>
      </c>
      <c r="E29" s="160">
        <v>0</v>
      </c>
      <c r="F29" s="160">
        <v>3</v>
      </c>
      <c r="G29" s="160">
        <v>0</v>
      </c>
      <c r="H29" s="160">
        <v>3</v>
      </c>
      <c r="I29" s="160">
        <v>28631</v>
      </c>
      <c r="J29" s="160">
        <v>10</v>
      </c>
      <c r="K29" s="160">
        <v>0</v>
      </c>
      <c r="L29" s="160">
        <v>0</v>
      </c>
      <c r="M29" s="160">
        <v>0</v>
      </c>
      <c r="N29" s="160">
        <v>26147</v>
      </c>
      <c r="O29" s="160">
        <v>2458</v>
      </c>
      <c r="P29" s="160">
        <v>0</v>
      </c>
      <c r="Q29" s="160">
        <v>16</v>
      </c>
      <c r="R29" s="160">
        <v>21238</v>
      </c>
      <c r="S29" s="160">
        <v>19137</v>
      </c>
      <c r="T29" s="160">
        <v>7976</v>
      </c>
      <c r="U29" s="160">
        <v>0</v>
      </c>
      <c r="V29" s="160">
        <v>0</v>
      </c>
      <c r="W29" s="160">
        <v>0</v>
      </c>
      <c r="X29" s="160">
        <v>0</v>
      </c>
      <c r="Y29" s="160">
        <v>4714</v>
      </c>
      <c r="Z29" s="160">
        <v>6447</v>
      </c>
      <c r="AA29" s="160">
        <v>0</v>
      </c>
      <c r="AB29" s="160">
        <v>2101</v>
      </c>
      <c r="AC29" s="160">
        <v>1129</v>
      </c>
      <c r="AD29" s="160">
        <v>0</v>
      </c>
      <c r="AE29" s="160">
        <v>0</v>
      </c>
      <c r="AF29" s="160">
        <v>0</v>
      </c>
      <c r="AG29" s="160">
        <v>972</v>
      </c>
      <c r="AH29" s="160">
        <v>10038</v>
      </c>
      <c r="AI29" s="160">
        <v>0</v>
      </c>
      <c r="AJ29" s="160">
        <v>0</v>
      </c>
      <c r="AK29" s="160">
        <v>0</v>
      </c>
      <c r="AL29" s="160">
        <v>0</v>
      </c>
      <c r="AM29" s="160">
        <v>0</v>
      </c>
      <c r="AN29" s="160">
        <v>0</v>
      </c>
      <c r="AO29" s="160">
        <v>0</v>
      </c>
      <c r="AP29" s="160">
        <v>0</v>
      </c>
      <c r="AQ29" s="160">
        <v>10038</v>
      </c>
      <c r="AR29" s="160">
        <v>0</v>
      </c>
      <c r="AS29" s="160">
        <v>0</v>
      </c>
      <c r="AT29" s="160">
        <v>38</v>
      </c>
      <c r="AU29" s="160">
        <v>10076</v>
      </c>
      <c r="AV29" s="115">
        <f>C29+I29</f>
        <v>31276</v>
      </c>
      <c r="AW29" s="197">
        <f>S29+AB29</f>
        <v>21238</v>
      </c>
    </row>
    <row r="30" spans="1:49" s="177" customFormat="1" ht="30" customHeight="1" thickBot="1">
      <c r="A30" s="574" t="s">
        <v>69</v>
      </c>
      <c r="B30" s="184">
        <f aca="true" t="shared" si="3" ref="B30:AW30">B29</f>
        <v>31276</v>
      </c>
      <c r="C30" s="184">
        <f t="shared" si="3"/>
        <v>2645</v>
      </c>
      <c r="D30" s="184">
        <f t="shared" si="3"/>
        <v>2642</v>
      </c>
      <c r="E30" s="184">
        <f t="shared" si="3"/>
        <v>0</v>
      </c>
      <c r="F30" s="184">
        <f t="shared" si="3"/>
        <v>3</v>
      </c>
      <c r="G30" s="184">
        <f t="shared" si="3"/>
        <v>0</v>
      </c>
      <c r="H30" s="184">
        <f t="shared" si="3"/>
        <v>3</v>
      </c>
      <c r="I30" s="184">
        <f t="shared" si="3"/>
        <v>28631</v>
      </c>
      <c r="J30" s="184">
        <f t="shared" si="3"/>
        <v>10</v>
      </c>
      <c r="K30" s="184">
        <f t="shared" si="3"/>
        <v>0</v>
      </c>
      <c r="L30" s="184">
        <f t="shared" si="3"/>
        <v>0</v>
      </c>
      <c r="M30" s="184">
        <f t="shared" si="3"/>
        <v>0</v>
      </c>
      <c r="N30" s="184">
        <f t="shared" si="3"/>
        <v>26147</v>
      </c>
      <c r="O30" s="184">
        <f t="shared" si="3"/>
        <v>2458</v>
      </c>
      <c r="P30" s="184">
        <f t="shared" si="3"/>
        <v>0</v>
      </c>
      <c r="Q30" s="184">
        <f t="shared" si="3"/>
        <v>16</v>
      </c>
      <c r="R30" s="184">
        <f t="shared" si="3"/>
        <v>21238</v>
      </c>
      <c r="S30" s="184">
        <f t="shared" si="3"/>
        <v>19137</v>
      </c>
      <c r="T30" s="184">
        <f t="shared" si="3"/>
        <v>7976</v>
      </c>
      <c r="U30" s="184">
        <f t="shared" si="3"/>
        <v>0</v>
      </c>
      <c r="V30" s="184">
        <f t="shared" si="3"/>
        <v>0</v>
      </c>
      <c r="W30" s="184">
        <f t="shared" si="3"/>
        <v>0</v>
      </c>
      <c r="X30" s="184">
        <f t="shared" si="3"/>
        <v>0</v>
      </c>
      <c r="Y30" s="184">
        <f t="shared" si="3"/>
        <v>4714</v>
      </c>
      <c r="Z30" s="184">
        <f t="shared" si="3"/>
        <v>6447</v>
      </c>
      <c r="AA30" s="184">
        <f t="shared" si="3"/>
        <v>0</v>
      </c>
      <c r="AB30" s="184">
        <f t="shared" si="3"/>
        <v>2101</v>
      </c>
      <c r="AC30" s="184">
        <f t="shared" si="3"/>
        <v>1129</v>
      </c>
      <c r="AD30" s="184">
        <f t="shared" si="3"/>
        <v>0</v>
      </c>
      <c r="AE30" s="184">
        <f t="shared" si="3"/>
        <v>0</v>
      </c>
      <c r="AF30" s="184">
        <f t="shared" si="3"/>
        <v>0</v>
      </c>
      <c r="AG30" s="184">
        <f t="shared" si="3"/>
        <v>972</v>
      </c>
      <c r="AH30" s="184">
        <f t="shared" si="3"/>
        <v>10038</v>
      </c>
      <c r="AI30" s="184">
        <f t="shared" si="3"/>
        <v>0</v>
      </c>
      <c r="AJ30" s="184">
        <f t="shared" si="3"/>
        <v>0</v>
      </c>
      <c r="AK30" s="184">
        <f t="shared" si="3"/>
        <v>0</v>
      </c>
      <c r="AL30" s="184">
        <f t="shared" si="3"/>
        <v>0</v>
      </c>
      <c r="AM30" s="184">
        <f t="shared" si="3"/>
        <v>0</v>
      </c>
      <c r="AN30" s="184">
        <f t="shared" si="3"/>
        <v>0</v>
      </c>
      <c r="AO30" s="184">
        <f t="shared" si="3"/>
        <v>0</v>
      </c>
      <c r="AP30" s="184">
        <f t="shared" si="3"/>
        <v>0</v>
      </c>
      <c r="AQ30" s="184">
        <f t="shared" si="3"/>
        <v>10038</v>
      </c>
      <c r="AR30" s="184">
        <f t="shared" si="3"/>
        <v>0</v>
      </c>
      <c r="AS30" s="184">
        <f t="shared" si="3"/>
        <v>0</v>
      </c>
      <c r="AT30" s="184">
        <f t="shared" si="3"/>
        <v>38</v>
      </c>
      <c r="AU30" s="184">
        <f t="shared" si="3"/>
        <v>10076</v>
      </c>
      <c r="AV30" s="184">
        <f t="shared" si="3"/>
        <v>31276</v>
      </c>
      <c r="AW30" s="185">
        <f t="shared" si="3"/>
        <v>21238</v>
      </c>
    </row>
    <row r="32" s="198" customFormat="1" ht="12"/>
  </sheetData>
  <sheetProtection/>
  <mergeCells count="2">
    <mergeCell ref="AH9:AI9"/>
    <mergeCell ref="AQ9:AR9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51" r:id="rId1"/>
  <colBreaks count="2" manualBreakCount="2">
    <brk id="17" max="30" man="1"/>
    <brk id="33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14" customWidth="1"/>
    <col min="2" max="30" width="14.25390625" style="214" customWidth="1"/>
    <col min="31" max="16384" width="9.125" style="214" customWidth="1"/>
  </cols>
  <sheetData>
    <row r="1" spans="1:2" s="200" customFormat="1" ht="29.25" customHeight="1">
      <c r="A1" s="199"/>
      <c r="B1" s="313" t="s">
        <v>41</v>
      </c>
    </row>
    <row r="2" spans="1:2" s="200" customFormat="1" ht="29.25" customHeight="1">
      <c r="A2" s="199"/>
      <c r="B2" s="314" t="s">
        <v>273</v>
      </c>
    </row>
    <row r="3" spans="1:2" s="200" customFormat="1" ht="29.25" customHeight="1">
      <c r="A3" s="199"/>
      <c r="B3" s="173"/>
    </row>
    <row r="4" spans="2:30" s="200" customFormat="1" ht="29.25" customHeight="1" thickBot="1">
      <c r="B4" s="438" t="s">
        <v>42</v>
      </c>
      <c r="O4" s="201"/>
      <c r="P4" s="326" t="s">
        <v>149</v>
      </c>
      <c r="Q4" s="327" t="s">
        <v>150</v>
      </c>
      <c r="R4" s="327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427" t="s">
        <v>127</v>
      </c>
    </row>
    <row r="5" spans="1:30" s="49" customFormat="1" ht="29.25" customHeight="1">
      <c r="A5" s="607" t="s">
        <v>274</v>
      </c>
      <c r="B5" s="610" t="s">
        <v>609</v>
      </c>
      <c r="C5" s="611"/>
      <c r="D5" s="611"/>
      <c r="E5" s="611"/>
      <c r="F5" s="611"/>
      <c r="G5" s="612"/>
      <c r="H5" s="419" t="s">
        <v>70</v>
      </c>
      <c r="I5" s="255"/>
      <c r="J5" s="255"/>
      <c r="K5" s="256"/>
      <c r="L5" s="257" t="s">
        <v>71</v>
      </c>
      <c r="M5" s="257" t="s">
        <v>72</v>
      </c>
      <c r="N5" s="257" t="s">
        <v>73</v>
      </c>
      <c r="O5" s="257" t="s">
        <v>74</v>
      </c>
      <c r="P5" s="257" t="s">
        <v>75</v>
      </c>
      <c r="Q5" s="257" t="s">
        <v>290</v>
      </c>
      <c r="R5" s="257" t="s">
        <v>291</v>
      </c>
      <c r="S5" s="257" t="s">
        <v>292</v>
      </c>
      <c r="T5" s="257" t="s">
        <v>293</v>
      </c>
      <c r="U5" s="257" t="s">
        <v>294</v>
      </c>
      <c r="V5" s="260" t="s">
        <v>295</v>
      </c>
      <c r="W5" s="257"/>
      <c r="X5" s="257" t="s">
        <v>296</v>
      </c>
      <c r="Y5" s="257" t="s">
        <v>297</v>
      </c>
      <c r="Z5" s="257" t="s">
        <v>298</v>
      </c>
      <c r="AA5" s="257" t="s">
        <v>299</v>
      </c>
      <c r="AB5" s="258" t="s">
        <v>300</v>
      </c>
      <c r="AC5" s="257" t="s">
        <v>301</v>
      </c>
      <c r="AD5" s="261" t="s">
        <v>563</v>
      </c>
    </row>
    <row r="6" spans="1:30" s="49" customFormat="1" ht="29.25" customHeight="1">
      <c r="A6" s="608"/>
      <c r="B6" s="420" t="s">
        <v>275</v>
      </c>
      <c r="C6" s="420" t="s">
        <v>276</v>
      </c>
      <c r="D6" s="420" t="s">
        <v>277</v>
      </c>
      <c r="E6" s="420" t="s">
        <v>278</v>
      </c>
      <c r="F6" s="420" t="s">
        <v>279</v>
      </c>
      <c r="G6" s="421"/>
      <c r="H6" s="265" t="s">
        <v>280</v>
      </c>
      <c r="I6" s="420" t="s">
        <v>281</v>
      </c>
      <c r="J6" s="420" t="s">
        <v>282</v>
      </c>
      <c r="K6" s="420" t="s">
        <v>283</v>
      </c>
      <c r="L6" s="420" t="s">
        <v>284</v>
      </c>
      <c r="M6" s="420" t="s">
        <v>285</v>
      </c>
      <c r="N6" s="420" t="s">
        <v>286</v>
      </c>
      <c r="O6" s="420" t="s">
        <v>287</v>
      </c>
      <c r="P6" s="420" t="s">
        <v>302</v>
      </c>
      <c r="Q6" s="420" t="s">
        <v>303</v>
      </c>
      <c r="R6" s="420" t="s">
        <v>304</v>
      </c>
      <c r="S6" s="420" t="s">
        <v>305</v>
      </c>
      <c r="T6" s="420" t="s">
        <v>306</v>
      </c>
      <c r="U6" s="420" t="s">
        <v>307</v>
      </c>
      <c r="V6" s="441" t="s">
        <v>308</v>
      </c>
      <c r="W6" s="269" t="s">
        <v>320</v>
      </c>
      <c r="X6" s="420" t="s">
        <v>226</v>
      </c>
      <c r="Y6" s="420" t="s">
        <v>309</v>
      </c>
      <c r="Z6" s="420" t="s">
        <v>321</v>
      </c>
      <c r="AA6" s="420" t="s">
        <v>310</v>
      </c>
      <c r="AB6" s="265" t="s">
        <v>311</v>
      </c>
      <c r="AC6" s="420" t="s">
        <v>312</v>
      </c>
      <c r="AD6" s="428" t="s">
        <v>313</v>
      </c>
    </row>
    <row r="7" spans="1:30" s="49" customFormat="1" ht="29.25" customHeight="1">
      <c r="A7" s="608"/>
      <c r="B7" s="420"/>
      <c r="C7" s="420"/>
      <c r="D7" s="420"/>
      <c r="E7" s="420"/>
      <c r="F7" s="420"/>
      <c r="G7" s="421" t="s">
        <v>69</v>
      </c>
      <c r="H7" s="265"/>
      <c r="I7" s="420"/>
      <c r="J7" s="420" t="s">
        <v>288</v>
      </c>
      <c r="K7" s="420" t="s">
        <v>289</v>
      </c>
      <c r="L7" s="422"/>
      <c r="M7" s="420"/>
      <c r="N7" s="422"/>
      <c r="O7" s="422"/>
      <c r="P7" s="422"/>
      <c r="Q7" s="422"/>
      <c r="R7" s="422"/>
      <c r="S7" s="422"/>
      <c r="T7" s="422"/>
      <c r="U7" s="422"/>
      <c r="V7" s="422"/>
      <c r="W7" s="420" t="s">
        <v>318</v>
      </c>
      <c r="X7" s="422"/>
      <c r="Y7" s="422"/>
      <c r="Z7" s="422"/>
      <c r="AA7" s="422"/>
      <c r="AB7" s="429"/>
      <c r="AC7" s="420" t="s">
        <v>314</v>
      </c>
      <c r="AD7" s="430"/>
    </row>
    <row r="8" spans="1:30" s="49" customFormat="1" ht="29.25" customHeight="1">
      <c r="A8" s="609"/>
      <c r="B8" s="423"/>
      <c r="C8" s="423"/>
      <c r="D8" s="423"/>
      <c r="E8" s="423"/>
      <c r="F8" s="423"/>
      <c r="G8" s="423"/>
      <c r="H8" s="424"/>
      <c r="I8" s="425"/>
      <c r="J8" s="426"/>
      <c r="K8" s="426"/>
      <c r="L8" s="425"/>
      <c r="M8" s="426"/>
      <c r="N8" s="425"/>
      <c r="O8" s="425"/>
      <c r="P8" s="425"/>
      <c r="Q8" s="425"/>
      <c r="R8" s="425"/>
      <c r="S8" s="425"/>
      <c r="T8" s="425"/>
      <c r="U8" s="425"/>
      <c r="V8" s="425"/>
      <c r="W8" s="426" t="s">
        <v>319</v>
      </c>
      <c r="X8" s="425"/>
      <c r="Y8" s="431" t="s">
        <v>316</v>
      </c>
      <c r="Z8" s="431"/>
      <c r="AA8" s="431"/>
      <c r="AB8" s="274"/>
      <c r="AC8" s="426" t="s">
        <v>315</v>
      </c>
      <c r="AD8" s="275"/>
    </row>
    <row r="9" spans="1:30" s="49" customFormat="1" ht="30" customHeight="1">
      <c r="A9" s="202" t="s">
        <v>22</v>
      </c>
      <c r="B9" s="203">
        <v>509116</v>
      </c>
      <c r="C9" s="203">
        <v>306898</v>
      </c>
      <c r="D9" s="203">
        <v>0</v>
      </c>
      <c r="E9" s="203">
        <v>21984</v>
      </c>
      <c r="F9" s="203">
        <v>168651</v>
      </c>
      <c r="G9" s="203">
        <v>1006649</v>
      </c>
      <c r="H9" s="203">
        <v>315569</v>
      </c>
      <c r="I9" s="203">
        <v>315569</v>
      </c>
      <c r="J9" s="203">
        <v>0</v>
      </c>
      <c r="K9" s="203">
        <v>0</v>
      </c>
      <c r="L9" s="203">
        <v>2059550</v>
      </c>
      <c r="M9" s="203">
        <v>306279</v>
      </c>
      <c r="N9" s="203">
        <v>12645</v>
      </c>
      <c r="O9" s="203">
        <v>38761</v>
      </c>
      <c r="P9" s="432">
        <v>309658</v>
      </c>
      <c r="Q9" s="203">
        <v>53151</v>
      </c>
      <c r="R9" s="203">
        <v>70191</v>
      </c>
      <c r="S9" s="203">
        <v>0</v>
      </c>
      <c r="T9" s="203">
        <v>559331</v>
      </c>
      <c r="U9" s="203">
        <v>40161</v>
      </c>
      <c r="V9" s="203">
        <v>339647</v>
      </c>
      <c r="W9" s="203">
        <v>203788</v>
      </c>
      <c r="X9" s="203">
        <v>358533</v>
      </c>
      <c r="Y9" s="203">
        <v>5470125</v>
      </c>
      <c r="Z9" s="203">
        <v>7897</v>
      </c>
      <c r="AA9" s="203">
        <v>8343</v>
      </c>
      <c r="AB9" s="203">
        <v>0</v>
      </c>
      <c r="AC9" s="203">
        <v>2096</v>
      </c>
      <c r="AD9" s="204">
        <v>5480564</v>
      </c>
    </row>
    <row r="10" spans="1:30" s="49" customFormat="1" ht="29.25" customHeight="1">
      <c r="A10" s="202" t="s">
        <v>24</v>
      </c>
      <c r="B10" s="1">
        <v>498401</v>
      </c>
      <c r="C10" s="1">
        <v>239468</v>
      </c>
      <c r="D10" s="1">
        <v>9299</v>
      </c>
      <c r="E10" s="1">
        <v>107943</v>
      </c>
      <c r="F10" s="1">
        <v>178159</v>
      </c>
      <c r="G10" s="1">
        <v>1033270</v>
      </c>
      <c r="H10" s="1">
        <v>279999</v>
      </c>
      <c r="I10" s="1">
        <v>279999</v>
      </c>
      <c r="J10" s="1">
        <v>0</v>
      </c>
      <c r="K10" s="1">
        <v>0</v>
      </c>
      <c r="L10" s="1">
        <v>1002856</v>
      </c>
      <c r="M10" s="1">
        <v>131042</v>
      </c>
      <c r="N10" s="1">
        <v>5367</v>
      </c>
      <c r="O10" s="1">
        <v>12260</v>
      </c>
      <c r="P10" s="433">
        <v>117101</v>
      </c>
      <c r="Q10" s="1">
        <v>6560</v>
      </c>
      <c r="R10" s="1">
        <v>45305</v>
      </c>
      <c r="S10" s="1">
        <v>0</v>
      </c>
      <c r="T10" s="1">
        <v>341936</v>
      </c>
      <c r="U10" s="1">
        <v>27758</v>
      </c>
      <c r="V10" s="1">
        <v>136983</v>
      </c>
      <c r="W10" s="1">
        <v>82190</v>
      </c>
      <c r="X10" s="1">
        <v>153396</v>
      </c>
      <c r="Y10" s="1">
        <v>3293833</v>
      </c>
      <c r="Z10" s="1">
        <v>768</v>
      </c>
      <c r="AA10" s="1">
        <v>0</v>
      </c>
      <c r="AB10" s="1">
        <v>0</v>
      </c>
      <c r="AC10" s="1">
        <v>2440</v>
      </c>
      <c r="AD10" s="205">
        <v>3296273</v>
      </c>
    </row>
    <row r="11" spans="1:30" s="49" customFormat="1" ht="29.25" customHeight="1">
      <c r="A11" s="202" t="s">
        <v>25</v>
      </c>
      <c r="B11" s="1">
        <v>209355</v>
      </c>
      <c r="C11" s="1">
        <v>98452</v>
      </c>
      <c r="D11" s="1">
        <v>0</v>
      </c>
      <c r="E11" s="1">
        <v>8849</v>
      </c>
      <c r="F11" s="1">
        <v>65367</v>
      </c>
      <c r="G11" s="1">
        <v>382023</v>
      </c>
      <c r="H11" s="1">
        <v>330450</v>
      </c>
      <c r="I11" s="1">
        <v>330450</v>
      </c>
      <c r="J11" s="1">
        <v>0</v>
      </c>
      <c r="K11" s="1">
        <v>0</v>
      </c>
      <c r="L11" s="1">
        <v>1345640</v>
      </c>
      <c r="M11" s="1">
        <v>162923</v>
      </c>
      <c r="N11" s="1">
        <v>7961</v>
      </c>
      <c r="O11" s="1">
        <v>19851</v>
      </c>
      <c r="P11" s="433">
        <v>239442</v>
      </c>
      <c r="Q11" s="1">
        <v>246</v>
      </c>
      <c r="R11" s="1">
        <v>70749</v>
      </c>
      <c r="S11" s="1">
        <v>0</v>
      </c>
      <c r="T11" s="1">
        <v>441779</v>
      </c>
      <c r="U11" s="1">
        <v>10155</v>
      </c>
      <c r="V11" s="1">
        <v>0</v>
      </c>
      <c r="W11" s="1">
        <v>0</v>
      </c>
      <c r="X11" s="1">
        <v>137174</v>
      </c>
      <c r="Y11" s="1">
        <v>3148393</v>
      </c>
      <c r="Z11" s="1">
        <v>0</v>
      </c>
      <c r="AA11" s="1">
        <v>34423</v>
      </c>
      <c r="AB11" s="1">
        <v>0</v>
      </c>
      <c r="AC11" s="1">
        <v>0</v>
      </c>
      <c r="AD11" s="205">
        <v>3182816</v>
      </c>
    </row>
    <row r="12" spans="1:30" s="49" customFormat="1" ht="29.25" customHeight="1">
      <c r="A12" s="202" t="s">
        <v>27</v>
      </c>
      <c r="B12" s="1">
        <v>93090</v>
      </c>
      <c r="C12" s="1">
        <v>42922</v>
      </c>
      <c r="D12" s="1">
        <v>0</v>
      </c>
      <c r="E12" s="1">
        <v>8709</v>
      </c>
      <c r="F12" s="1">
        <v>30720</v>
      </c>
      <c r="G12" s="1">
        <v>175441</v>
      </c>
      <c r="H12" s="1">
        <v>54228</v>
      </c>
      <c r="I12" s="1">
        <v>54228</v>
      </c>
      <c r="J12" s="1">
        <v>0</v>
      </c>
      <c r="K12" s="1">
        <v>0</v>
      </c>
      <c r="L12" s="1">
        <v>228298</v>
      </c>
      <c r="M12" s="1">
        <v>42957</v>
      </c>
      <c r="N12" s="1">
        <v>2224</v>
      </c>
      <c r="O12" s="1">
        <v>5655</v>
      </c>
      <c r="P12" s="433">
        <v>21401</v>
      </c>
      <c r="Q12" s="1">
        <v>3911</v>
      </c>
      <c r="R12" s="1">
        <v>1875</v>
      </c>
      <c r="S12" s="1">
        <v>2599</v>
      </c>
      <c r="T12" s="1">
        <v>60926</v>
      </c>
      <c r="U12" s="1">
        <v>6142</v>
      </c>
      <c r="V12" s="1">
        <v>0</v>
      </c>
      <c r="W12" s="1">
        <v>0</v>
      </c>
      <c r="X12" s="1">
        <v>57988</v>
      </c>
      <c r="Y12" s="1">
        <v>663645</v>
      </c>
      <c r="Z12" s="1">
        <v>154</v>
      </c>
      <c r="AA12" s="1">
        <v>27</v>
      </c>
      <c r="AB12" s="1">
        <v>0</v>
      </c>
      <c r="AC12" s="1">
        <v>167</v>
      </c>
      <c r="AD12" s="205">
        <v>663839</v>
      </c>
    </row>
    <row r="13" spans="1:30" s="49" customFormat="1" ht="29.25" customHeight="1">
      <c r="A13" s="202" t="s">
        <v>29</v>
      </c>
      <c r="B13" s="1">
        <v>117864</v>
      </c>
      <c r="C13" s="1">
        <v>58214</v>
      </c>
      <c r="D13" s="1">
        <v>0</v>
      </c>
      <c r="E13" s="1">
        <v>0</v>
      </c>
      <c r="F13" s="1">
        <v>38317</v>
      </c>
      <c r="G13" s="1">
        <v>214395</v>
      </c>
      <c r="H13" s="1">
        <v>263935</v>
      </c>
      <c r="I13" s="1">
        <v>263935</v>
      </c>
      <c r="J13" s="1">
        <v>0</v>
      </c>
      <c r="K13" s="1">
        <v>0</v>
      </c>
      <c r="L13" s="1">
        <v>801558</v>
      </c>
      <c r="M13" s="1">
        <v>82609</v>
      </c>
      <c r="N13" s="1">
        <v>5722</v>
      </c>
      <c r="O13" s="1">
        <v>8306</v>
      </c>
      <c r="P13" s="433">
        <v>21814</v>
      </c>
      <c r="Q13" s="1">
        <v>26</v>
      </c>
      <c r="R13" s="1">
        <v>3762</v>
      </c>
      <c r="S13" s="1">
        <v>0</v>
      </c>
      <c r="T13" s="1">
        <v>218432</v>
      </c>
      <c r="U13" s="1">
        <v>48030</v>
      </c>
      <c r="V13" s="1">
        <v>0</v>
      </c>
      <c r="W13" s="1">
        <v>0</v>
      </c>
      <c r="X13" s="1">
        <v>77321</v>
      </c>
      <c r="Y13" s="1">
        <v>1745910</v>
      </c>
      <c r="Z13" s="1">
        <v>1417</v>
      </c>
      <c r="AA13" s="1">
        <v>0</v>
      </c>
      <c r="AB13" s="1">
        <v>0</v>
      </c>
      <c r="AC13" s="1">
        <v>103</v>
      </c>
      <c r="AD13" s="205">
        <v>1746013</v>
      </c>
    </row>
    <row r="14" spans="1:30" s="49" customFormat="1" ht="29.25" customHeight="1">
      <c r="A14" s="202" t="s">
        <v>31</v>
      </c>
      <c r="B14" s="1">
        <v>91241</v>
      </c>
      <c r="C14" s="1">
        <v>43757</v>
      </c>
      <c r="D14" s="1">
        <v>4625</v>
      </c>
      <c r="E14" s="1">
        <v>3395</v>
      </c>
      <c r="F14" s="1">
        <v>30418</v>
      </c>
      <c r="G14" s="1">
        <v>173436</v>
      </c>
      <c r="H14" s="1">
        <v>116969</v>
      </c>
      <c r="I14" s="1">
        <v>116969</v>
      </c>
      <c r="J14" s="1">
        <v>0</v>
      </c>
      <c r="K14" s="1">
        <v>0</v>
      </c>
      <c r="L14" s="1">
        <v>537908</v>
      </c>
      <c r="M14" s="1">
        <v>40354</v>
      </c>
      <c r="N14" s="1">
        <v>2567</v>
      </c>
      <c r="O14" s="1">
        <v>6300</v>
      </c>
      <c r="P14" s="433">
        <v>54834</v>
      </c>
      <c r="Q14" s="1">
        <v>0</v>
      </c>
      <c r="R14" s="1">
        <v>15364</v>
      </c>
      <c r="S14" s="1">
        <v>0</v>
      </c>
      <c r="T14" s="1">
        <v>71551</v>
      </c>
      <c r="U14" s="1">
        <v>27522</v>
      </c>
      <c r="V14" s="1">
        <v>0</v>
      </c>
      <c r="W14" s="1">
        <v>0</v>
      </c>
      <c r="X14" s="1">
        <v>53122</v>
      </c>
      <c r="Y14" s="1">
        <v>1099927</v>
      </c>
      <c r="Z14" s="1">
        <v>19</v>
      </c>
      <c r="AA14" s="1">
        <v>0</v>
      </c>
      <c r="AB14" s="1">
        <v>0</v>
      </c>
      <c r="AC14" s="1">
        <v>0</v>
      </c>
      <c r="AD14" s="205">
        <v>1099927</v>
      </c>
    </row>
    <row r="15" spans="1:30" s="49" customFormat="1" ht="29.25" customHeight="1">
      <c r="A15" s="202" t="s">
        <v>32</v>
      </c>
      <c r="B15" s="1">
        <v>292342</v>
      </c>
      <c r="C15" s="1">
        <v>152499</v>
      </c>
      <c r="D15" s="1">
        <v>0</v>
      </c>
      <c r="E15" s="1">
        <v>80000</v>
      </c>
      <c r="F15" s="1">
        <v>102762</v>
      </c>
      <c r="G15" s="1">
        <v>627603</v>
      </c>
      <c r="H15" s="1">
        <v>75763</v>
      </c>
      <c r="I15" s="1">
        <v>75763</v>
      </c>
      <c r="J15" s="1">
        <v>0</v>
      </c>
      <c r="K15" s="1">
        <v>0</v>
      </c>
      <c r="L15" s="1">
        <v>531605</v>
      </c>
      <c r="M15" s="1">
        <v>128142</v>
      </c>
      <c r="N15" s="1">
        <v>4856</v>
      </c>
      <c r="O15" s="1">
        <v>16837</v>
      </c>
      <c r="P15" s="433">
        <v>72661</v>
      </c>
      <c r="Q15" s="1">
        <v>17305</v>
      </c>
      <c r="R15" s="1">
        <v>20597</v>
      </c>
      <c r="S15" s="1">
        <v>6618</v>
      </c>
      <c r="T15" s="1">
        <v>206915</v>
      </c>
      <c r="U15" s="1">
        <v>29316</v>
      </c>
      <c r="V15" s="1">
        <v>14454</v>
      </c>
      <c r="W15" s="1">
        <v>8672</v>
      </c>
      <c r="X15" s="1">
        <v>120262</v>
      </c>
      <c r="Y15" s="1">
        <v>1872934</v>
      </c>
      <c r="Z15" s="1">
        <v>0</v>
      </c>
      <c r="AA15" s="1">
        <v>0</v>
      </c>
      <c r="AB15" s="1">
        <v>0</v>
      </c>
      <c r="AC15" s="1">
        <v>0</v>
      </c>
      <c r="AD15" s="205">
        <v>1872934</v>
      </c>
    </row>
    <row r="16" spans="1:30" s="49" customFormat="1" ht="29.25" customHeight="1">
      <c r="A16" s="202" t="s">
        <v>34</v>
      </c>
      <c r="B16" s="1">
        <v>128758</v>
      </c>
      <c r="C16" s="1">
        <v>69662</v>
      </c>
      <c r="D16" s="1">
        <v>0</v>
      </c>
      <c r="E16" s="1">
        <v>5445</v>
      </c>
      <c r="F16" s="1">
        <v>42670</v>
      </c>
      <c r="G16" s="1">
        <v>246535</v>
      </c>
      <c r="H16" s="1">
        <v>123846</v>
      </c>
      <c r="I16" s="1">
        <v>123846</v>
      </c>
      <c r="J16" s="1">
        <v>0</v>
      </c>
      <c r="K16" s="1">
        <v>0</v>
      </c>
      <c r="L16" s="1">
        <v>371629</v>
      </c>
      <c r="M16" s="1">
        <v>59985</v>
      </c>
      <c r="N16" s="1">
        <v>1846</v>
      </c>
      <c r="O16" s="1">
        <v>5067</v>
      </c>
      <c r="P16" s="433">
        <v>22110</v>
      </c>
      <c r="Q16" s="1">
        <v>1027</v>
      </c>
      <c r="R16" s="1">
        <v>2912</v>
      </c>
      <c r="S16" s="1">
        <v>2598</v>
      </c>
      <c r="T16" s="1">
        <v>45015</v>
      </c>
      <c r="U16" s="1">
        <v>10306</v>
      </c>
      <c r="V16" s="1">
        <v>0</v>
      </c>
      <c r="W16" s="1">
        <v>0</v>
      </c>
      <c r="X16" s="1">
        <v>148090</v>
      </c>
      <c r="Y16" s="1">
        <v>1040966</v>
      </c>
      <c r="Z16" s="1">
        <v>0</v>
      </c>
      <c r="AA16" s="1">
        <v>712875</v>
      </c>
      <c r="AB16" s="1">
        <v>0</v>
      </c>
      <c r="AC16" s="1">
        <v>0</v>
      </c>
      <c r="AD16" s="205">
        <v>1753841</v>
      </c>
    </row>
    <row r="17" spans="1:30" s="49" customFormat="1" ht="29.25" customHeight="1">
      <c r="A17" s="202" t="s">
        <v>36</v>
      </c>
      <c r="B17" s="1">
        <v>62476</v>
      </c>
      <c r="C17" s="1">
        <v>28414</v>
      </c>
      <c r="D17" s="1">
        <v>0</v>
      </c>
      <c r="E17" s="1">
        <v>0</v>
      </c>
      <c r="F17" s="1">
        <v>17459</v>
      </c>
      <c r="G17" s="1">
        <v>108349</v>
      </c>
      <c r="H17" s="1">
        <v>87254</v>
      </c>
      <c r="I17" s="1">
        <v>87254</v>
      </c>
      <c r="J17" s="1">
        <v>0</v>
      </c>
      <c r="K17" s="1">
        <v>0</v>
      </c>
      <c r="L17" s="1">
        <v>281853</v>
      </c>
      <c r="M17" s="1">
        <v>63292</v>
      </c>
      <c r="N17" s="1">
        <v>1803</v>
      </c>
      <c r="O17" s="1">
        <v>7760</v>
      </c>
      <c r="P17" s="433">
        <v>41982</v>
      </c>
      <c r="Q17" s="1">
        <v>426</v>
      </c>
      <c r="R17" s="1">
        <v>5378</v>
      </c>
      <c r="S17" s="1">
        <v>0</v>
      </c>
      <c r="T17" s="1">
        <v>74813</v>
      </c>
      <c r="U17" s="1">
        <v>0</v>
      </c>
      <c r="V17" s="1">
        <v>0</v>
      </c>
      <c r="W17" s="1">
        <v>0</v>
      </c>
      <c r="X17" s="1">
        <v>70182</v>
      </c>
      <c r="Y17" s="1">
        <v>743092</v>
      </c>
      <c r="Z17" s="1">
        <v>0</v>
      </c>
      <c r="AA17" s="1">
        <v>0</v>
      </c>
      <c r="AB17" s="1">
        <v>0</v>
      </c>
      <c r="AC17" s="1">
        <v>0</v>
      </c>
      <c r="AD17" s="205">
        <v>743092</v>
      </c>
    </row>
    <row r="18" spans="1:30" s="49" customFormat="1" ht="29.25" customHeight="1">
      <c r="A18" s="202" t="s">
        <v>37</v>
      </c>
      <c r="B18" s="1">
        <v>69056</v>
      </c>
      <c r="C18" s="1">
        <v>36323</v>
      </c>
      <c r="D18" s="1">
        <v>0</v>
      </c>
      <c r="E18" s="1">
        <v>488</v>
      </c>
      <c r="F18" s="1">
        <v>22927</v>
      </c>
      <c r="G18" s="1">
        <v>128794</v>
      </c>
      <c r="H18" s="1">
        <v>50258</v>
      </c>
      <c r="I18" s="1">
        <v>50258</v>
      </c>
      <c r="J18" s="1">
        <v>0</v>
      </c>
      <c r="K18" s="1">
        <v>0</v>
      </c>
      <c r="L18" s="1">
        <v>147994</v>
      </c>
      <c r="M18" s="1">
        <v>696</v>
      </c>
      <c r="N18" s="1">
        <v>46</v>
      </c>
      <c r="O18" s="1">
        <v>1377</v>
      </c>
      <c r="P18" s="433">
        <v>27028</v>
      </c>
      <c r="Q18" s="1">
        <v>0</v>
      </c>
      <c r="R18" s="1">
        <v>265</v>
      </c>
      <c r="S18" s="1">
        <v>0</v>
      </c>
      <c r="T18" s="1">
        <v>49925</v>
      </c>
      <c r="U18" s="1">
        <v>5181</v>
      </c>
      <c r="V18" s="1">
        <v>457272</v>
      </c>
      <c r="W18" s="1">
        <v>332894</v>
      </c>
      <c r="X18" s="1">
        <v>19435</v>
      </c>
      <c r="Y18" s="1">
        <v>888271</v>
      </c>
      <c r="Z18" s="1">
        <v>0</v>
      </c>
      <c r="AA18" s="1">
        <v>0</v>
      </c>
      <c r="AB18" s="1">
        <v>0</v>
      </c>
      <c r="AC18" s="1">
        <v>0</v>
      </c>
      <c r="AD18" s="205">
        <v>888271</v>
      </c>
    </row>
    <row r="19" spans="1:30" s="49" customFormat="1" ht="29.25" customHeight="1">
      <c r="A19" s="202" t="s">
        <v>38</v>
      </c>
      <c r="B19" s="1">
        <v>36155</v>
      </c>
      <c r="C19" s="1">
        <v>17815</v>
      </c>
      <c r="D19" s="1">
        <v>0</v>
      </c>
      <c r="E19" s="1">
        <v>0</v>
      </c>
      <c r="F19" s="1">
        <v>11998</v>
      </c>
      <c r="G19" s="1">
        <v>65968</v>
      </c>
      <c r="H19" s="1">
        <v>60370</v>
      </c>
      <c r="I19" s="1">
        <v>60370</v>
      </c>
      <c r="J19" s="1">
        <v>0</v>
      </c>
      <c r="K19" s="1">
        <v>0</v>
      </c>
      <c r="L19" s="1">
        <v>311438</v>
      </c>
      <c r="M19" s="1">
        <v>58350</v>
      </c>
      <c r="N19" s="1">
        <v>19</v>
      </c>
      <c r="O19" s="1">
        <v>4793</v>
      </c>
      <c r="P19" s="433">
        <v>44034</v>
      </c>
      <c r="Q19" s="1">
        <v>639</v>
      </c>
      <c r="R19" s="1">
        <v>21524</v>
      </c>
      <c r="S19" s="1">
        <v>0</v>
      </c>
      <c r="T19" s="1">
        <v>58415</v>
      </c>
      <c r="U19" s="1">
        <v>458</v>
      </c>
      <c r="V19" s="1">
        <v>0</v>
      </c>
      <c r="W19" s="1">
        <v>0</v>
      </c>
      <c r="X19" s="1">
        <v>28314</v>
      </c>
      <c r="Y19" s="1">
        <v>654322</v>
      </c>
      <c r="Z19" s="1">
        <v>0</v>
      </c>
      <c r="AA19" s="1">
        <v>0</v>
      </c>
      <c r="AB19" s="1">
        <v>0</v>
      </c>
      <c r="AC19" s="1">
        <v>0</v>
      </c>
      <c r="AD19" s="205">
        <v>654322</v>
      </c>
    </row>
    <row r="20" spans="1:30" s="49" customFormat="1" ht="29.25" customHeight="1">
      <c r="A20" s="202" t="s">
        <v>79</v>
      </c>
      <c r="B20" s="1">
        <v>234595</v>
      </c>
      <c r="C20" s="1">
        <v>105936</v>
      </c>
      <c r="D20" s="1">
        <v>0</v>
      </c>
      <c r="E20" s="1">
        <v>145552</v>
      </c>
      <c r="F20" s="1">
        <v>80776</v>
      </c>
      <c r="G20" s="1">
        <v>566859</v>
      </c>
      <c r="H20" s="1">
        <v>227128</v>
      </c>
      <c r="I20" s="1">
        <v>227128</v>
      </c>
      <c r="J20" s="1">
        <v>0</v>
      </c>
      <c r="K20" s="1">
        <v>0</v>
      </c>
      <c r="L20" s="1">
        <v>1079925</v>
      </c>
      <c r="M20" s="1">
        <v>97453</v>
      </c>
      <c r="N20" s="1">
        <v>6327</v>
      </c>
      <c r="O20" s="1">
        <v>17260</v>
      </c>
      <c r="P20" s="433">
        <v>52158</v>
      </c>
      <c r="Q20" s="1">
        <v>2035</v>
      </c>
      <c r="R20" s="1">
        <v>24215</v>
      </c>
      <c r="S20" s="1">
        <v>0</v>
      </c>
      <c r="T20" s="1">
        <v>276360</v>
      </c>
      <c r="U20" s="1">
        <v>111262</v>
      </c>
      <c r="V20" s="1">
        <v>65660</v>
      </c>
      <c r="W20" s="1">
        <v>39396</v>
      </c>
      <c r="X20" s="1">
        <v>97472</v>
      </c>
      <c r="Y20" s="1">
        <v>2624114</v>
      </c>
      <c r="Z20" s="1">
        <v>23</v>
      </c>
      <c r="AA20" s="1">
        <v>93789</v>
      </c>
      <c r="AB20" s="1">
        <v>0</v>
      </c>
      <c r="AC20" s="1">
        <v>0</v>
      </c>
      <c r="AD20" s="205">
        <v>2717903</v>
      </c>
    </row>
    <row r="21" spans="1:30" s="49" customFormat="1" ht="29.25" customHeight="1">
      <c r="A21" s="206" t="s">
        <v>53</v>
      </c>
      <c r="B21" s="207">
        <v>207642</v>
      </c>
      <c r="C21" s="207">
        <v>101667</v>
      </c>
      <c r="D21" s="207">
        <v>0</v>
      </c>
      <c r="E21" s="207">
        <v>9924</v>
      </c>
      <c r="F21" s="207">
        <v>67126</v>
      </c>
      <c r="G21" s="207">
        <v>386359</v>
      </c>
      <c r="H21" s="207">
        <v>85894</v>
      </c>
      <c r="I21" s="207">
        <v>85894</v>
      </c>
      <c r="J21" s="207">
        <v>0</v>
      </c>
      <c r="K21" s="207">
        <v>0</v>
      </c>
      <c r="L21" s="207">
        <v>366546</v>
      </c>
      <c r="M21" s="207">
        <v>51008</v>
      </c>
      <c r="N21" s="207">
        <v>1831</v>
      </c>
      <c r="O21" s="207">
        <v>6040</v>
      </c>
      <c r="P21" s="434">
        <v>58679</v>
      </c>
      <c r="Q21" s="207">
        <v>128</v>
      </c>
      <c r="R21" s="207">
        <v>12268</v>
      </c>
      <c r="S21" s="207">
        <v>0</v>
      </c>
      <c r="T21" s="207">
        <v>52511</v>
      </c>
      <c r="U21" s="207">
        <v>16654</v>
      </c>
      <c r="V21" s="207">
        <v>48239</v>
      </c>
      <c r="W21" s="207">
        <v>28943</v>
      </c>
      <c r="X21" s="207">
        <v>57370</v>
      </c>
      <c r="Y21" s="207">
        <v>1143527</v>
      </c>
      <c r="Z21" s="207">
        <v>23</v>
      </c>
      <c r="AA21" s="207">
        <v>4260</v>
      </c>
      <c r="AB21" s="207">
        <v>0</v>
      </c>
      <c r="AC21" s="207">
        <v>0</v>
      </c>
      <c r="AD21" s="208">
        <v>1147787</v>
      </c>
    </row>
    <row r="22" spans="1:30" s="49" customFormat="1" ht="29.25" customHeight="1">
      <c r="A22" s="415" t="s">
        <v>46</v>
      </c>
      <c r="B22" s="10">
        <v>25638</v>
      </c>
      <c r="C22" s="10">
        <v>12664</v>
      </c>
      <c r="D22" s="10">
        <v>0</v>
      </c>
      <c r="E22" s="10">
        <v>0</v>
      </c>
      <c r="F22" s="10">
        <v>8623</v>
      </c>
      <c r="G22" s="10">
        <v>46925</v>
      </c>
      <c r="H22" s="10">
        <v>68704</v>
      </c>
      <c r="I22" s="10">
        <v>68704</v>
      </c>
      <c r="J22" s="10">
        <v>0</v>
      </c>
      <c r="K22" s="10">
        <v>0</v>
      </c>
      <c r="L22" s="10">
        <v>212734</v>
      </c>
      <c r="M22" s="10">
        <v>19473</v>
      </c>
      <c r="N22" s="10">
        <v>16</v>
      </c>
      <c r="O22" s="10">
        <v>2222</v>
      </c>
      <c r="P22" s="435">
        <v>28439</v>
      </c>
      <c r="Q22" s="10">
        <v>957</v>
      </c>
      <c r="R22" s="10">
        <v>0</v>
      </c>
      <c r="S22" s="10">
        <v>1923</v>
      </c>
      <c r="T22" s="10">
        <v>74182</v>
      </c>
      <c r="U22" s="10">
        <v>0</v>
      </c>
      <c r="V22" s="10">
        <v>247470</v>
      </c>
      <c r="W22" s="10">
        <v>180158</v>
      </c>
      <c r="X22" s="10">
        <v>25912</v>
      </c>
      <c r="Y22" s="10">
        <v>728957</v>
      </c>
      <c r="Z22" s="10">
        <v>0</v>
      </c>
      <c r="AA22" s="10">
        <v>0</v>
      </c>
      <c r="AB22" s="10">
        <v>0</v>
      </c>
      <c r="AC22" s="10">
        <v>0</v>
      </c>
      <c r="AD22" s="209">
        <v>728957</v>
      </c>
    </row>
    <row r="23" spans="1:30" s="49" customFormat="1" ht="29.25" customHeight="1">
      <c r="A23" s="416" t="s">
        <v>47</v>
      </c>
      <c r="B23" s="1">
        <v>27321</v>
      </c>
      <c r="C23" s="1">
        <v>12435</v>
      </c>
      <c r="D23" s="1">
        <v>0</v>
      </c>
      <c r="E23" s="1">
        <v>0</v>
      </c>
      <c r="F23" s="1">
        <v>8832</v>
      </c>
      <c r="G23" s="1">
        <v>48588</v>
      </c>
      <c r="H23" s="1">
        <v>248760</v>
      </c>
      <c r="I23" s="1">
        <v>248760</v>
      </c>
      <c r="J23" s="1">
        <v>0</v>
      </c>
      <c r="K23" s="1">
        <v>0</v>
      </c>
      <c r="L23" s="1">
        <v>1132219</v>
      </c>
      <c r="M23" s="1">
        <v>74005</v>
      </c>
      <c r="N23" s="1">
        <v>122</v>
      </c>
      <c r="O23" s="1">
        <v>9426</v>
      </c>
      <c r="P23" s="433">
        <v>15317</v>
      </c>
      <c r="Q23" s="1">
        <v>387</v>
      </c>
      <c r="R23" s="1">
        <v>8613</v>
      </c>
      <c r="S23" s="1">
        <v>0</v>
      </c>
      <c r="T23" s="1">
        <v>86802</v>
      </c>
      <c r="U23" s="1">
        <v>90896</v>
      </c>
      <c r="V23" s="1">
        <v>0</v>
      </c>
      <c r="W23" s="1">
        <v>0</v>
      </c>
      <c r="X23" s="1">
        <v>11621</v>
      </c>
      <c r="Y23" s="1">
        <v>1726756</v>
      </c>
      <c r="Z23" s="1">
        <v>0</v>
      </c>
      <c r="AA23" s="1">
        <v>0</v>
      </c>
      <c r="AB23" s="1">
        <v>0</v>
      </c>
      <c r="AC23" s="1">
        <v>0</v>
      </c>
      <c r="AD23" s="205">
        <v>1726756</v>
      </c>
    </row>
    <row r="24" spans="1:30" s="49" customFormat="1" ht="29.25" customHeight="1">
      <c r="A24" s="417" t="s">
        <v>48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26457</v>
      </c>
      <c r="I24" s="6">
        <v>26457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43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26457</v>
      </c>
      <c r="Z24" s="6">
        <v>0</v>
      </c>
      <c r="AA24" s="6">
        <v>0</v>
      </c>
      <c r="AB24" s="6">
        <v>0</v>
      </c>
      <c r="AC24" s="6">
        <v>0</v>
      </c>
      <c r="AD24" s="210">
        <v>26457</v>
      </c>
    </row>
    <row r="25" spans="1:30" s="49" customFormat="1" ht="29.25" customHeight="1" thickBot="1">
      <c r="A25" s="575" t="s">
        <v>18</v>
      </c>
      <c r="B25" s="4">
        <f aca="true" t="shared" si="0" ref="B25:AD25">SUM(B9:B24)</f>
        <v>2603050</v>
      </c>
      <c r="C25" s="4">
        <f t="shared" si="0"/>
        <v>1327126</v>
      </c>
      <c r="D25" s="4">
        <f t="shared" si="0"/>
        <v>13924</v>
      </c>
      <c r="E25" s="4">
        <f t="shared" si="0"/>
        <v>392289</v>
      </c>
      <c r="F25" s="4">
        <f t="shared" si="0"/>
        <v>874805</v>
      </c>
      <c r="G25" s="4">
        <f t="shared" si="0"/>
        <v>5211194</v>
      </c>
      <c r="H25" s="4">
        <f t="shared" si="0"/>
        <v>2415584</v>
      </c>
      <c r="I25" s="4">
        <f t="shared" si="0"/>
        <v>2415584</v>
      </c>
      <c r="J25" s="4">
        <f t="shared" si="0"/>
        <v>0</v>
      </c>
      <c r="K25" s="4">
        <f t="shared" si="0"/>
        <v>0</v>
      </c>
      <c r="L25" s="4">
        <f t="shared" si="0"/>
        <v>10411753</v>
      </c>
      <c r="M25" s="4">
        <f t="shared" si="0"/>
        <v>1318568</v>
      </c>
      <c r="N25" s="4">
        <f t="shared" si="0"/>
        <v>53352</v>
      </c>
      <c r="O25" s="4">
        <f t="shared" si="0"/>
        <v>161915</v>
      </c>
      <c r="P25" s="437">
        <f t="shared" si="0"/>
        <v>1126658</v>
      </c>
      <c r="Q25" s="4">
        <f t="shared" si="0"/>
        <v>86798</v>
      </c>
      <c r="R25" s="4">
        <f t="shared" si="0"/>
        <v>303018</v>
      </c>
      <c r="S25" s="4">
        <f t="shared" si="0"/>
        <v>13738</v>
      </c>
      <c r="T25" s="4">
        <f t="shared" si="0"/>
        <v>2618893</v>
      </c>
      <c r="U25" s="4">
        <f t="shared" si="0"/>
        <v>423841</v>
      </c>
      <c r="V25" s="4">
        <f t="shared" si="0"/>
        <v>1309725</v>
      </c>
      <c r="W25" s="4">
        <f t="shared" si="0"/>
        <v>876041</v>
      </c>
      <c r="X25" s="4">
        <f t="shared" si="0"/>
        <v>1416192</v>
      </c>
      <c r="Y25" s="4">
        <f t="shared" si="0"/>
        <v>26871229</v>
      </c>
      <c r="Z25" s="4">
        <f>SUM(Z9:Z24)</f>
        <v>10301</v>
      </c>
      <c r="AA25" s="4">
        <f t="shared" si="0"/>
        <v>853717</v>
      </c>
      <c r="AB25" s="4">
        <f t="shared" si="0"/>
        <v>0</v>
      </c>
      <c r="AC25" s="4">
        <f t="shared" si="0"/>
        <v>4806</v>
      </c>
      <c r="AD25" s="29">
        <f t="shared" si="0"/>
        <v>27729752</v>
      </c>
    </row>
    <row r="26" spans="1:30" s="49" customFormat="1" ht="29.25" customHeight="1">
      <c r="A26" s="21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</row>
    <row r="27" spans="1:30" s="49" customFormat="1" ht="29.25" customHeight="1" thickBot="1">
      <c r="A27" s="211"/>
      <c r="B27" s="418" t="s">
        <v>49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326" t="s">
        <v>185</v>
      </c>
      <c r="Q27" s="327" t="s">
        <v>186</v>
      </c>
      <c r="R27" s="327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</row>
    <row r="28" spans="1:30" s="49" customFormat="1" ht="29.25" customHeight="1">
      <c r="A28" s="15" t="s">
        <v>31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1129</v>
      </c>
      <c r="I28" s="8">
        <v>1129</v>
      </c>
      <c r="J28" s="8">
        <v>0</v>
      </c>
      <c r="K28" s="8">
        <v>0</v>
      </c>
      <c r="L28" s="8">
        <v>4714</v>
      </c>
      <c r="M28" s="8">
        <v>440</v>
      </c>
      <c r="N28" s="8">
        <v>9</v>
      </c>
      <c r="O28" s="8">
        <v>294</v>
      </c>
      <c r="P28" s="8">
        <v>343</v>
      </c>
      <c r="Q28" s="8">
        <v>0</v>
      </c>
      <c r="R28" s="8">
        <v>42</v>
      </c>
      <c r="S28" s="8">
        <v>0</v>
      </c>
      <c r="T28" s="8">
        <v>1450</v>
      </c>
      <c r="U28" s="8">
        <v>5291</v>
      </c>
      <c r="V28" s="8">
        <v>0</v>
      </c>
      <c r="W28" s="8">
        <v>0</v>
      </c>
      <c r="X28" s="8">
        <v>7526</v>
      </c>
      <c r="Y28" s="8">
        <v>21238</v>
      </c>
      <c r="Z28" s="8">
        <v>0</v>
      </c>
      <c r="AA28" s="8">
        <v>0</v>
      </c>
      <c r="AB28" s="8">
        <v>0</v>
      </c>
      <c r="AC28" s="8">
        <v>0</v>
      </c>
      <c r="AD28" s="16">
        <v>21238</v>
      </c>
    </row>
    <row r="29" spans="1:30" s="49" customFormat="1" ht="29.25" customHeight="1" thickBot="1">
      <c r="A29" s="575" t="s">
        <v>18</v>
      </c>
      <c r="B29" s="4">
        <f aca="true" t="shared" si="1" ref="B29:AD29">B28</f>
        <v>0</v>
      </c>
      <c r="C29" s="4">
        <f t="shared" si="1"/>
        <v>0</v>
      </c>
      <c r="D29" s="4">
        <f t="shared" si="1"/>
        <v>0</v>
      </c>
      <c r="E29" s="4">
        <f t="shared" si="1"/>
        <v>0</v>
      </c>
      <c r="F29" s="4">
        <f t="shared" si="1"/>
        <v>0</v>
      </c>
      <c r="G29" s="4">
        <f t="shared" si="1"/>
        <v>0</v>
      </c>
      <c r="H29" s="4">
        <f t="shared" si="1"/>
        <v>1129</v>
      </c>
      <c r="I29" s="4">
        <f t="shared" si="1"/>
        <v>1129</v>
      </c>
      <c r="J29" s="4">
        <f t="shared" si="1"/>
        <v>0</v>
      </c>
      <c r="K29" s="4">
        <f t="shared" si="1"/>
        <v>0</v>
      </c>
      <c r="L29" s="4">
        <f t="shared" si="1"/>
        <v>4714</v>
      </c>
      <c r="M29" s="4">
        <f t="shared" si="1"/>
        <v>440</v>
      </c>
      <c r="N29" s="4">
        <f t="shared" si="1"/>
        <v>9</v>
      </c>
      <c r="O29" s="4">
        <f t="shared" si="1"/>
        <v>294</v>
      </c>
      <c r="P29" s="4">
        <f t="shared" si="1"/>
        <v>343</v>
      </c>
      <c r="Q29" s="4">
        <f t="shared" si="1"/>
        <v>0</v>
      </c>
      <c r="R29" s="4">
        <f t="shared" si="1"/>
        <v>42</v>
      </c>
      <c r="S29" s="4">
        <f t="shared" si="1"/>
        <v>0</v>
      </c>
      <c r="T29" s="4">
        <f t="shared" si="1"/>
        <v>1450</v>
      </c>
      <c r="U29" s="4">
        <f t="shared" si="1"/>
        <v>5291</v>
      </c>
      <c r="V29" s="4">
        <f t="shared" si="1"/>
        <v>0</v>
      </c>
      <c r="W29" s="4">
        <f t="shared" si="1"/>
        <v>0</v>
      </c>
      <c r="X29" s="4">
        <f t="shared" si="1"/>
        <v>7526</v>
      </c>
      <c r="Y29" s="4">
        <f t="shared" si="1"/>
        <v>21238</v>
      </c>
      <c r="Z29" s="4">
        <f>Z28</f>
        <v>0</v>
      </c>
      <c r="AA29" s="4">
        <f t="shared" si="1"/>
        <v>0</v>
      </c>
      <c r="AB29" s="4">
        <f t="shared" si="1"/>
        <v>0</v>
      </c>
      <c r="AC29" s="4">
        <f t="shared" si="1"/>
        <v>0</v>
      </c>
      <c r="AD29" s="29">
        <f t="shared" si="1"/>
        <v>21238</v>
      </c>
    </row>
    <row r="31" s="213" customFormat="1" ht="12"/>
  </sheetData>
  <sheetProtection/>
  <mergeCells count="2">
    <mergeCell ref="A5:A8"/>
    <mergeCell ref="B5:G5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60" r:id="rId1"/>
  <colBreaks count="1" manualBreakCount="1">
    <brk id="15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375" style="30" customWidth="1"/>
    <col min="2" max="25" width="14.25390625" style="30" customWidth="1"/>
    <col min="26" max="16384" width="9.125" style="30" customWidth="1"/>
  </cols>
  <sheetData>
    <row r="1" ht="30" customHeight="1">
      <c r="B1" s="313" t="s">
        <v>41</v>
      </c>
    </row>
    <row r="2" spans="2:8" s="12" customFormat="1" ht="30" customHeight="1">
      <c r="B2" s="562" t="s">
        <v>579</v>
      </c>
      <c r="H2" s="17"/>
    </row>
    <row r="3" spans="2:8" s="12" customFormat="1" ht="30" customHeight="1">
      <c r="B3" s="173"/>
      <c r="H3" s="17"/>
    </row>
    <row r="4" spans="1:25" s="12" customFormat="1" ht="30" customHeight="1" thickBot="1">
      <c r="A4" s="31"/>
      <c r="B4" s="438" t="s">
        <v>42</v>
      </c>
      <c r="Q4" s="326" t="s">
        <v>149</v>
      </c>
      <c r="R4" s="327" t="s">
        <v>150</v>
      </c>
      <c r="Y4" s="427" t="s">
        <v>317</v>
      </c>
    </row>
    <row r="5" spans="1:25" s="12" customFormat="1" ht="30" customHeight="1">
      <c r="A5" s="607" t="s">
        <v>192</v>
      </c>
      <c r="B5" s="610" t="s">
        <v>609</v>
      </c>
      <c r="C5" s="611"/>
      <c r="D5" s="611"/>
      <c r="E5" s="611"/>
      <c r="F5" s="611"/>
      <c r="G5" s="612"/>
      <c r="H5" s="419" t="s">
        <v>70</v>
      </c>
      <c r="I5" s="255"/>
      <c r="J5" s="255"/>
      <c r="K5" s="256"/>
      <c r="L5" s="257" t="s">
        <v>71</v>
      </c>
      <c r="M5" s="257" t="s">
        <v>72</v>
      </c>
      <c r="N5" s="257" t="s">
        <v>73</v>
      </c>
      <c r="O5" s="257" t="s">
        <v>74</v>
      </c>
      <c r="P5" s="257" t="s">
        <v>75</v>
      </c>
      <c r="Q5" s="257" t="s">
        <v>290</v>
      </c>
      <c r="R5" s="257" t="s">
        <v>125</v>
      </c>
      <c r="S5" s="257" t="s">
        <v>292</v>
      </c>
      <c r="T5" s="257" t="s">
        <v>293</v>
      </c>
      <c r="U5" s="257" t="s">
        <v>294</v>
      </c>
      <c r="V5" s="260" t="s">
        <v>295</v>
      </c>
      <c r="W5" s="257"/>
      <c r="X5" s="257" t="s">
        <v>296</v>
      </c>
      <c r="Y5" s="261" t="s">
        <v>297</v>
      </c>
    </row>
    <row r="6" spans="1:25" s="12" customFormat="1" ht="30" customHeight="1">
      <c r="A6" s="608"/>
      <c r="B6" s="420" t="s">
        <v>275</v>
      </c>
      <c r="C6" s="420" t="s">
        <v>276</v>
      </c>
      <c r="D6" s="420" t="s">
        <v>277</v>
      </c>
      <c r="E6" s="420" t="s">
        <v>278</v>
      </c>
      <c r="F6" s="420" t="s">
        <v>279</v>
      </c>
      <c r="G6" s="421"/>
      <c r="H6" s="265" t="s">
        <v>280</v>
      </c>
      <c r="I6" s="420" t="s">
        <v>281</v>
      </c>
      <c r="J6" s="420" t="s">
        <v>282</v>
      </c>
      <c r="K6" s="420" t="s">
        <v>283</v>
      </c>
      <c r="L6" s="420" t="s">
        <v>284</v>
      </c>
      <c r="M6" s="420" t="s">
        <v>285</v>
      </c>
      <c r="N6" s="420" t="s">
        <v>286</v>
      </c>
      <c r="O6" s="420" t="s">
        <v>287</v>
      </c>
      <c r="P6" s="420" t="s">
        <v>302</v>
      </c>
      <c r="Q6" s="420" t="s">
        <v>303</v>
      </c>
      <c r="R6" s="420" t="s">
        <v>304</v>
      </c>
      <c r="S6" s="420" t="s">
        <v>305</v>
      </c>
      <c r="T6" s="420" t="s">
        <v>306</v>
      </c>
      <c r="U6" s="420" t="s">
        <v>307</v>
      </c>
      <c r="V6" s="441" t="s">
        <v>308</v>
      </c>
      <c r="W6" s="269" t="s">
        <v>320</v>
      </c>
      <c r="X6" s="420" t="s">
        <v>226</v>
      </c>
      <c r="Y6" s="428" t="s">
        <v>309</v>
      </c>
    </row>
    <row r="7" spans="1:25" s="12" customFormat="1" ht="30" customHeight="1">
      <c r="A7" s="608"/>
      <c r="B7" s="420"/>
      <c r="C7" s="420"/>
      <c r="D7" s="420"/>
      <c r="E7" s="420"/>
      <c r="F7" s="420"/>
      <c r="G7" s="421" t="s">
        <v>69</v>
      </c>
      <c r="H7" s="265"/>
      <c r="I7" s="420"/>
      <c r="J7" s="420" t="s">
        <v>288</v>
      </c>
      <c r="K7" s="420" t="s">
        <v>289</v>
      </c>
      <c r="L7" s="422"/>
      <c r="M7" s="420"/>
      <c r="N7" s="422"/>
      <c r="O7" s="422"/>
      <c r="P7" s="422"/>
      <c r="Q7" s="422"/>
      <c r="R7" s="422"/>
      <c r="S7" s="422"/>
      <c r="T7" s="422"/>
      <c r="U7" s="422"/>
      <c r="V7" s="422"/>
      <c r="W7" s="420" t="s">
        <v>318</v>
      </c>
      <c r="X7" s="422"/>
      <c r="Y7" s="430"/>
    </row>
    <row r="8" spans="1:25" s="12" customFormat="1" ht="30" customHeight="1">
      <c r="A8" s="609"/>
      <c r="B8" s="423"/>
      <c r="C8" s="423"/>
      <c r="D8" s="423"/>
      <c r="E8" s="423"/>
      <c r="F8" s="423"/>
      <c r="G8" s="423"/>
      <c r="H8" s="424"/>
      <c r="I8" s="425"/>
      <c r="J8" s="426"/>
      <c r="K8" s="426"/>
      <c r="L8" s="425"/>
      <c r="M8" s="426"/>
      <c r="N8" s="425"/>
      <c r="O8" s="425"/>
      <c r="P8" s="425"/>
      <c r="Q8" s="425"/>
      <c r="R8" s="425"/>
      <c r="S8" s="425"/>
      <c r="T8" s="425"/>
      <c r="U8" s="425"/>
      <c r="V8" s="425"/>
      <c r="W8" s="426" t="s">
        <v>319</v>
      </c>
      <c r="X8" s="425"/>
      <c r="Y8" s="569" t="s">
        <v>316</v>
      </c>
    </row>
    <row r="9" spans="1:25" s="19" customFormat="1" ht="30" customHeight="1">
      <c r="A9" s="13" t="s">
        <v>22</v>
      </c>
      <c r="B9" s="33">
        <v>17.381228589942214</v>
      </c>
      <c r="C9" s="33">
        <v>10.477502753392322</v>
      </c>
      <c r="D9" s="33">
        <v>0</v>
      </c>
      <c r="E9" s="33">
        <v>0.7505341205565915</v>
      </c>
      <c r="F9" s="33">
        <v>5.757747906022094</v>
      </c>
      <c r="G9" s="33">
        <v>34.367013369913224</v>
      </c>
      <c r="H9" s="33">
        <v>10.773530835604214</v>
      </c>
      <c r="I9" s="33">
        <v>10.773530835604214</v>
      </c>
      <c r="J9" s="33">
        <v>0</v>
      </c>
      <c r="K9" s="33">
        <v>0</v>
      </c>
      <c r="L9" s="33">
        <v>70.31307077839921</v>
      </c>
      <c r="M9" s="33">
        <v>10.456370083240188</v>
      </c>
      <c r="N9" s="33">
        <v>0.43170050738892374</v>
      </c>
      <c r="O9" s="33">
        <v>1.3233011757138848</v>
      </c>
      <c r="P9" s="33">
        <v>10.571729198658707</v>
      </c>
      <c r="Q9" s="33">
        <v>1.814576011722316</v>
      </c>
      <c r="R9" s="33">
        <v>2.3963218911930366</v>
      </c>
      <c r="S9" s="33">
        <v>0</v>
      </c>
      <c r="T9" s="33">
        <v>19.095569513511595</v>
      </c>
      <c r="U9" s="33">
        <v>1.3710971986750942</v>
      </c>
      <c r="V9" s="33">
        <v>11.595554150504213</v>
      </c>
      <c r="W9" s="33">
        <v>6.957325662299248</v>
      </c>
      <c r="X9" s="33">
        <v>12.24032250025093</v>
      </c>
      <c r="Y9" s="34">
        <v>186.75015721477553</v>
      </c>
    </row>
    <row r="10" spans="1:25" s="19" customFormat="1" ht="30" customHeight="1">
      <c r="A10" s="13" t="s">
        <v>24</v>
      </c>
      <c r="B10" s="33">
        <v>26.77348463401676</v>
      </c>
      <c r="C10" s="33">
        <v>12.863924467123312</v>
      </c>
      <c r="D10" s="33">
        <v>0.4995307666150787</v>
      </c>
      <c r="E10" s="33">
        <v>5.798564312370303</v>
      </c>
      <c r="F10" s="33">
        <v>9.570480895728123</v>
      </c>
      <c r="G10" s="33">
        <v>55.50598507585357</v>
      </c>
      <c r="H10" s="33">
        <v>15.041199604415036</v>
      </c>
      <c r="I10" s="33">
        <v>15.041199604415036</v>
      </c>
      <c r="J10" s="33">
        <v>0</v>
      </c>
      <c r="K10" s="33">
        <v>0</v>
      </c>
      <c r="L10" s="33">
        <v>53.87218265238535</v>
      </c>
      <c r="M10" s="33">
        <v>7.039413992770529</v>
      </c>
      <c r="N10" s="33">
        <v>0.2883085949481802</v>
      </c>
      <c r="O10" s="33">
        <v>0.6585920205076745</v>
      </c>
      <c r="P10" s="33">
        <v>6.290520733561924</v>
      </c>
      <c r="Q10" s="33">
        <v>0.3523950778572875</v>
      </c>
      <c r="R10" s="33">
        <v>2.433728506451892</v>
      </c>
      <c r="S10" s="33">
        <v>0</v>
      </c>
      <c r="T10" s="33">
        <v>18.368378558263636</v>
      </c>
      <c r="U10" s="33">
        <v>1.4911253919455163</v>
      </c>
      <c r="V10" s="33">
        <v>7.358557157031221</v>
      </c>
      <c r="W10" s="33">
        <v>4.415145037971106</v>
      </c>
      <c r="X10" s="33">
        <v>8.24024319557873</v>
      </c>
      <c r="Y10" s="34">
        <v>176.94063056157054</v>
      </c>
    </row>
    <row r="11" spans="1:25" s="19" customFormat="1" ht="30" customHeight="1">
      <c r="A11" s="13" t="s">
        <v>25</v>
      </c>
      <c r="B11" s="33">
        <v>11.55062706241493</v>
      </c>
      <c r="C11" s="33">
        <v>5.431837479634471</v>
      </c>
      <c r="D11" s="33">
        <v>0</v>
      </c>
      <c r="E11" s="33">
        <v>0.48822095901846013</v>
      </c>
      <c r="F11" s="33">
        <v>3.6064571621832617</v>
      </c>
      <c r="G11" s="33">
        <v>21.077142663251124</v>
      </c>
      <c r="H11" s="33">
        <v>18.231734196818866</v>
      </c>
      <c r="I11" s="33">
        <v>18.231734196818866</v>
      </c>
      <c r="J11" s="33">
        <v>0</v>
      </c>
      <c r="K11" s="33">
        <v>0</v>
      </c>
      <c r="L11" s="33">
        <v>74.24224785779191</v>
      </c>
      <c r="M11" s="33">
        <v>8.9888601317849</v>
      </c>
      <c r="N11" s="33">
        <v>0.43922782853949155</v>
      </c>
      <c r="O11" s="33">
        <v>1.0952281904707257</v>
      </c>
      <c r="P11" s="33">
        <v>13.210600392055387</v>
      </c>
      <c r="Q11" s="33">
        <v>0.013572421281335878</v>
      </c>
      <c r="R11" s="33">
        <v>3.9033952570456587</v>
      </c>
      <c r="S11" s="33">
        <v>0</v>
      </c>
      <c r="T11" s="33">
        <v>24.374027240842615</v>
      </c>
      <c r="U11" s="33">
        <v>0.560276171186853</v>
      </c>
      <c r="V11" s="33">
        <v>0</v>
      </c>
      <c r="W11" s="33">
        <v>0</v>
      </c>
      <c r="X11" s="33">
        <v>7.568224865227511</v>
      </c>
      <c r="Y11" s="34">
        <v>173.7045372162964</v>
      </c>
    </row>
    <row r="12" spans="1:25" s="19" customFormat="1" ht="30" customHeight="1">
      <c r="A12" s="13" t="s">
        <v>27</v>
      </c>
      <c r="B12" s="33">
        <v>19.947329963422394</v>
      </c>
      <c r="C12" s="33">
        <v>9.19732835632201</v>
      </c>
      <c r="D12" s="33">
        <v>0</v>
      </c>
      <c r="E12" s="33">
        <v>1.8661649656401937</v>
      </c>
      <c r="F12" s="33">
        <v>6.582683171944741</v>
      </c>
      <c r="G12" s="33">
        <v>37.59350645732934</v>
      </c>
      <c r="H12" s="33">
        <v>11.619978614850893</v>
      </c>
      <c r="I12" s="33">
        <v>11.619978614850893</v>
      </c>
      <c r="J12" s="33">
        <v>0</v>
      </c>
      <c r="K12" s="33">
        <v>0</v>
      </c>
      <c r="L12" s="33">
        <v>48.91970712202606</v>
      </c>
      <c r="M12" s="33">
        <v>9.204828158112964</v>
      </c>
      <c r="N12" s="33">
        <v>0.4765588338022495</v>
      </c>
      <c r="O12" s="33">
        <v>1.211753689366781</v>
      </c>
      <c r="P12" s="33">
        <v>4.585807375090801</v>
      </c>
      <c r="Q12" s="33">
        <v>0.8380492801261681</v>
      </c>
      <c r="R12" s="33">
        <v>0.40177509594389293</v>
      </c>
      <c r="S12" s="33">
        <v>0.5569138529910281</v>
      </c>
      <c r="T12" s="33">
        <v>13.055226397588063</v>
      </c>
      <c r="U12" s="33">
        <v>1.3161080742866083</v>
      </c>
      <c r="V12" s="33">
        <v>0</v>
      </c>
      <c r="W12" s="33">
        <v>0</v>
      </c>
      <c r="X12" s="33">
        <v>12.42567160725038</v>
      </c>
      <c r="Y12" s="34">
        <v>142.20588455876523</v>
      </c>
    </row>
    <row r="13" spans="1:25" s="19" customFormat="1" ht="30" customHeight="1">
      <c r="A13" s="13" t="s">
        <v>29</v>
      </c>
      <c r="B13" s="33">
        <v>9.885373481829763</v>
      </c>
      <c r="C13" s="33">
        <v>4.882467351110075</v>
      </c>
      <c r="D13" s="33">
        <v>0</v>
      </c>
      <c r="E13" s="33">
        <v>0</v>
      </c>
      <c r="F13" s="33">
        <v>3.213685736978815</v>
      </c>
      <c r="G13" s="33">
        <v>17.981526569918653</v>
      </c>
      <c r="H13" s="33">
        <v>22.136496724417455</v>
      </c>
      <c r="I13" s="33">
        <v>22.136496724417455</v>
      </c>
      <c r="J13" s="33">
        <v>0</v>
      </c>
      <c r="K13" s="33">
        <v>0</v>
      </c>
      <c r="L13" s="33">
        <v>67.22748419660373</v>
      </c>
      <c r="M13" s="33">
        <v>6.928500797194012</v>
      </c>
      <c r="N13" s="33">
        <v>0.4799099560767487</v>
      </c>
      <c r="O13" s="33">
        <v>0.41690361977345863</v>
      </c>
      <c r="P13" s="33">
        <v>1.829562352649108</v>
      </c>
      <c r="Q13" s="33">
        <v>0.0021806464274721194</v>
      </c>
      <c r="R13" s="33">
        <v>0.3155227638519274</v>
      </c>
      <c r="S13" s="33">
        <v>0</v>
      </c>
      <c r="T13" s="33">
        <v>18.320113863291922</v>
      </c>
      <c r="U13" s="33">
        <v>4.028324919672534</v>
      </c>
      <c r="V13" s="33">
        <v>0</v>
      </c>
      <c r="W13" s="33">
        <v>0</v>
      </c>
      <c r="X13" s="33">
        <v>6.484990862252759</v>
      </c>
      <c r="Y13" s="34">
        <v>146.43124631491722</v>
      </c>
    </row>
    <row r="14" spans="1:25" s="19" customFormat="1" ht="30" customHeight="1">
      <c r="A14" s="13" t="s">
        <v>31</v>
      </c>
      <c r="B14" s="33">
        <v>6.7547548911100135</v>
      </c>
      <c r="C14" s="33">
        <v>3.239418789472944</v>
      </c>
      <c r="D14" s="33">
        <v>0.34239805976900534</v>
      </c>
      <c r="E14" s="33">
        <v>0.25133868387368064</v>
      </c>
      <c r="F14" s="33">
        <v>2.251905769092671</v>
      </c>
      <c r="G14" s="33">
        <v>12.839816193318315</v>
      </c>
      <c r="H14" s="33">
        <v>8.659450519593683</v>
      </c>
      <c r="I14" s="33">
        <v>8.659450519593683</v>
      </c>
      <c r="J14" s="33">
        <v>0</v>
      </c>
      <c r="K14" s="33">
        <v>0</v>
      </c>
      <c r="L14" s="33">
        <v>39.82241200740024</v>
      </c>
      <c r="M14" s="33">
        <v>2.987487849495879</v>
      </c>
      <c r="N14" s="33">
        <v>0.19004017717341332</v>
      </c>
      <c r="O14" s="33">
        <v>0.4664016814150775</v>
      </c>
      <c r="P14" s="33">
        <v>4.059471396621327</v>
      </c>
      <c r="Q14" s="33">
        <v>0</v>
      </c>
      <c r="R14" s="33">
        <v>1.137427846549405</v>
      </c>
      <c r="S14" s="33">
        <v>0</v>
      </c>
      <c r="T14" s="33">
        <v>5.297064556655589</v>
      </c>
      <c r="U14" s="33">
        <v>2.0375090596675816</v>
      </c>
      <c r="V14" s="33">
        <v>0</v>
      </c>
      <c r="W14" s="33">
        <v>0</v>
      </c>
      <c r="X14" s="33">
        <v>3.9327285904971028</v>
      </c>
      <c r="Y14" s="34">
        <v>81.42980987838762</v>
      </c>
    </row>
    <row r="15" spans="1:25" s="19" customFormat="1" ht="30" customHeight="1">
      <c r="A15" s="13" t="s">
        <v>32</v>
      </c>
      <c r="B15" s="33">
        <v>20.440337542239977</v>
      </c>
      <c r="C15" s="33">
        <v>10.662617875139578</v>
      </c>
      <c r="D15" s="33">
        <v>0</v>
      </c>
      <c r="E15" s="33">
        <v>5.593541138047897</v>
      </c>
      <c r="F15" s="33">
        <v>7.185043430350974</v>
      </c>
      <c r="G15" s="33">
        <v>43.881539985778424</v>
      </c>
      <c r="H15" s="33">
        <v>5.297293215524035</v>
      </c>
      <c r="I15" s="33">
        <v>5.297293215524035</v>
      </c>
      <c r="J15" s="33">
        <v>0</v>
      </c>
      <c r="K15" s="33">
        <v>0</v>
      </c>
      <c r="L15" s="33">
        <v>37.1694304586494</v>
      </c>
      <c r="M15" s="33">
        <v>8.95959435639667</v>
      </c>
      <c r="N15" s="33">
        <v>0.3395279470795073</v>
      </c>
      <c r="O15" s="33">
        <v>1.1772306517664055</v>
      </c>
      <c r="P15" s="33">
        <v>5.080403657896228</v>
      </c>
      <c r="Q15" s="33">
        <v>1.2099528674239857</v>
      </c>
      <c r="R15" s="33">
        <v>1.4401270852546566</v>
      </c>
      <c r="S15" s="33">
        <v>0.46272569064501223</v>
      </c>
      <c r="T15" s="33">
        <v>14.467344557239755</v>
      </c>
      <c r="U15" s="33">
        <v>2.0497531500376516</v>
      </c>
      <c r="V15" s="33">
        <v>1.0106130451168036</v>
      </c>
      <c r="W15" s="33">
        <v>0.6063398593643919</v>
      </c>
      <c r="X15" s="33">
        <v>8.408630554298952</v>
      </c>
      <c r="Y15" s="34">
        <v>130.95416722310748</v>
      </c>
    </row>
    <row r="16" spans="1:25" s="19" customFormat="1" ht="30" customHeight="1">
      <c r="A16" s="13" t="s">
        <v>34</v>
      </c>
      <c r="B16" s="33">
        <v>15.225416766192332</v>
      </c>
      <c r="C16" s="33">
        <v>8.237414240408286</v>
      </c>
      <c r="D16" s="33">
        <v>0</v>
      </c>
      <c r="E16" s="33">
        <v>0.6438620846232254</v>
      </c>
      <c r="F16" s="33">
        <v>5.0456556750914645</v>
      </c>
      <c r="G16" s="33">
        <v>29.15234876631531</v>
      </c>
      <c r="H16" s="33">
        <v>14.644581034388974</v>
      </c>
      <c r="I16" s="33">
        <v>14.644581034388974</v>
      </c>
      <c r="J16" s="33">
        <v>0</v>
      </c>
      <c r="K16" s="33">
        <v>0</v>
      </c>
      <c r="L16" s="33">
        <v>43.94450369998983</v>
      </c>
      <c r="M16" s="33">
        <v>7.093125279361648</v>
      </c>
      <c r="N16" s="33">
        <v>0.2182863926932</v>
      </c>
      <c r="O16" s="33">
        <v>0.5991642208973155</v>
      </c>
      <c r="P16" s="33">
        <v>2.614470283015521</v>
      </c>
      <c r="Q16" s="33">
        <v>0.12144102128706197</v>
      </c>
      <c r="R16" s="33">
        <v>0.3443390983329352</v>
      </c>
      <c r="S16" s="33">
        <v>0.3072091268780789</v>
      </c>
      <c r="T16" s="33">
        <v>5.322947977835535</v>
      </c>
      <c r="U16" s="33">
        <v>1.2186671522730872</v>
      </c>
      <c r="V16" s="33">
        <v>0</v>
      </c>
      <c r="W16" s="33">
        <v>0</v>
      </c>
      <c r="X16" s="33">
        <v>17.511393225317438</v>
      </c>
      <c r="Y16" s="34">
        <v>123.09247727858593</v>
      </c>
    </row>
    <row r="17" spans="1:25" s="19" customFormat="1" ht="30" customHeight="1">
      <c r="A17" s="13" t="s">
        <v>36</v>
      </c>
      <c r="B17" s="33">
        <v>16.066615919517766</v>
      </c>
      <c r="C17" s="33">
        <v>7.307075112638097</v>
      </c>
      <c r="D17" s="33">
        <v>0</v>
      </c>
      <c r="E17" s="33">
        <v>0</v>
      </c>
      <c r="F17" s="33">
        <v>4.489836854774004</v>
      </c>
      <c r="G17" s="33">
        <v>27.863527886929866</v>
      </c>
      <c r="H17" s="33">
        <v>22.43864052502726</v>
      </c>
      <c r="I17" s="33">
        <v>22.43864052502726</v>
      </c>
      <c r="J17" s="33">
        <v>0</v>
      </c>
      <c r="K17" s="33">
        <v>0</v>
      </c>
      <c r="L17" s="33">
        <v>72.48261567263974</v>
      </c>
      <c r="M17" s="33">
        <v>16.276462237949268</v>
      </c>
      <c r="N17" s="33">
        <v>0.46366778447548707</v>
      </c>
      <c r="O17" s="33">
        <v>1.9955973419466333</v>
      </c>
      <c r="P17" s="33">
        <v>10.796284485773654</v>
      </c>
      <c r="Q17" s="33">
        <v>0.10955212212232807</v>
      </c>
      <c r="R17" s="33">
        <v>1.3830312506429114</v>
      </c>
      <c r="S17" s="33">
        <v>0</v>
      </c>
      <c r="T17" s="33">
        <v>19.239255662764624</v>
      </c>
      <c r="U17" s="33">
        <v>0</v>
      </c>
      <c r="V17" s="33">
        <v>0</v>
      </c>
      <c r="W17" s="33">
        <v>0</v>
      </c>
      <c r="X17" s="33">
        <v>18.04832637274467</v>
      </c>
      <c r="Y17" s="34">
        <v>191.09696134301643</v>
      </c>
    </row>
    <row r="18" spans="1:25" s="19" customFormat="1" ht="30" customHeight="1">
      <c r="A18" s="13" t="s">
        <v>37</v>
      </c>
      <c r="B18" s="33">
        <v>26.07500490869821</v>
      </c>
      <c r="C18" s="33">
        <v>13.715280399945627</v>
      </c>
      <c r="D18" s="33">
        <v>0</v>
      </c>
      <c r="E18" s="33">
        <v>0.18426497908139375</v>
      </c>
      <c r="F18" s="33">
        <v>8.657055687293267</v>
      </c>
      <c r="G18" s="33">
        <v>48.6316059750185</v>
      </c>
      <c r="H18" s="33">
        <v>18.977027292362063</v>
      </c>
      <c r="I18" s="33">
        <v>18.977027292362063</v>
      </c>
      <c r="J18" s="33">
        <v>0</v>
      </c>
      <c r="K18" s="33">
        <v>0</v>
      </c>
      <c r="L18" s="33">
        <v>55.88137564379465</v>
      </c>
      <c r="M18" s="33">
        <v>0.2628041504931354</v>
      </c>
      <c r="N18" s="33">
        <v>0.017369239831442854</v>
      </c>
      <c r="O18" s="33">
        <v>0.5199444184325394</v>
      </c>
      <c r="P18" s="33">
        <v>10.205561177483423</v>
      </c>
      <c r="Q18" s="33">
        <v>0</v>
      </c>
      <c r="R18" s="33">
        <v>0.1000619251159208</v>
      </c>
      <c r="S18" s="33">
        <v>0</v>
      </c>
      <c r="T18" s="33">
        <v>18.851289099669227</v>
      </c>
      <c r="U18" s="33">
        <v>1.9563050340588137</v>
      </c>
      <c r="V18" s="33">
        <v>172.66232687398994</v>
      </c>
      <c r="W18" s="33">
        <v>125.69816792278995</v>
      </c>
      <c r="X18" s="33">
        <v>7.338503828784606</v>
      </c>
      <c r="Y18" s="34">
        <v>335.40417465903425</v>
      </c>
    </row>
    <row r="19" spans="1:25" s="19" customFormat="1" ht="30" customHeight="1">
      <c r="A19" s="13" t="s">
        <v>38</v>
      </c>
      <c r="B19" s="33">
        <v>12.813288537325283</v>
      </c>
      <c r="C19" s="33">
        <v>6.313614584219331</v>
      </c>
      <c r="D19" s="33">
        <v>0</v>
      </c>
      <c r="E19" s="33">
        <v>0</v>
      </c>
      <c r="F19" s="33">
        <v>4.2520767769555725</v>
      </c>
      <c r="G19" s="33">
        <v>23.378979898500187</v>
      </c>
      <c r="H19" s="33">
        <v>21.398240502470525</v>
      </c>
      <c r="I19" s="33">
        <v>21.39505542797199</v>
      </c>
      <c r="J19" s="33">
        <v>0</v>
      </c>
      <c r="K19" s="33">
        <v>0</v>
      </c>
      <c r="L19" s="33">
        <v>110.37325281392646</v>
      </c>
      <c r="M19" s="33">
        <v>20.67916985625585</v>
      </c>
      <c r="N19" s="33">
        <v>0.006733577159706274</v>
      </c>
      <c r="O19" s="33">
        <v>1.6986334382353776</v>
      </c>
      <c r="P19" s="33">
        <v>15.60559666581611</v>
      </c>
      <c r="Q19" s="33">
        <v>0.2264608318448584</v>
      </c>
      <c r="R19" s="33">
        <v>7.6280797255535715</v>
      </c>
      <c r="S19" s="33">
        <v>0</v>
      </c>
      <c r="T19" s="33">
        <v>20.702205778118003</v>
      </c>
      <c r="U19" s="33">
        <v>0.16231464942870916</v>
      </c>
      <c r="V19" s="33">
        <v>0</v>
      </c>
      <c r="W19" s="33">
        <v>0</v>
      </c>
      <c r="X19" s="33">
        <v>10.034447563153867</v>
      </c>
      <c r="Y19" s="34">
        <v>231.8909302259647</v>
      </c>
    </row>
    <row r="20" spans="1:25" s="19" customFormat="1" ht="30" customHeight="1">
      <c r="A20" s="13" t="s">
        <v>79</v>
      </c>
      <c r="B20" s="33">
        <v>16.26891579165635</v>
      </c>
      <c r="C20" s="33">
        <v>7.346549855303426</v>
      </c>
      <c r="D20" s="33">
        <v>0</v>
      </c>
      <c r="E20" s="33">
        <v>10.093877667073745</v>
      </c>
      <c r="F20" s="33">
        <v>5.601730394879828</v>
      </c>
      <c r="G20" s="33">
        <v>39.31107370891335</v>
      </c>
      <c r="H20" s="33">
        <v>15.75108721808787</v>
      </c>
      <c r="I20" s="33">
        <v>15.75108721808787</v>
      </c>
      <c r="J20" s="33">
        <v>0</v>
      </c>
      <c r="K20" s="33">
        <v>0</v>
      </c>
      <c r="L20" s="33">
        <v>74.8916596104115</v>
      </c>
      <c r="M20" s="33">
        <v>6.758262753444389</v>
      </c>
      <c r="N20" s="33">
        <v>0.43877077607711046</v>
      </c>
      <c r="O20" s="33">
        <v>1.196962793597428</v>
      </c>
      <c r="P20" s="33">
        <v>3.617102282065739</v>
      </c>
      <c r="Q20" s="33">
        <v>0.1411251034166145</v>
      </c>
      <c r="R20" s="33">
        <v>1.6792847072399606</v>
      </c>
      <c r="S20" s="33">
        <v>0</v>
      </c>
      <c r="T20" s="33">
        <v>19.165274486592423</v>
      </c>
      <c r="U20" s="33">
        <v>7.715902337267499</v>
      </c>
      <c r="V20" s="33">
        <v>4.553451739722313</v>
      </c>
      <c r="W20" s="33">
        <v>2.732071043833388</v>
      </c>
      <c r="X20" s="33">
        <v>6.759580383402579</v>
      </c>
      <c r="Y20" s="34">
        <v>181.97953790023877</v>
      </c>
    </row>
    <row r="21" spans="1:25" s="19" customFormat="1" ht="30" customHeight="1">
      <c r="A21" s="13" t="s">
        <v>53</v>
      </c>
      <c r="B21" s="33">
        <v>28.138517578950793</v>
      </c>
      <c r="C21" s="33">
        <v>13.777360392883859</v>
      </c>
      <c r="D21" s="33">
        <v>0</v>
      </c>
      <c r="E21" s="33">
        <v>1.3448466517058575</v>
      </c>
      <c r="F21" s="33">
        <v>9.096551425071281</v>
      </c>
      <c r="G21" s="33">
        <v>52.35727604861179</v>
      </c>
      <c r="H21" s="33">
        <v>11.639888986459384</v>
      </c>
      <c r="I21" s="33">
        <v>11.639888986459384</v>
      </c>
      <c r="J21" s="33">
        <v>0</v>
      </c>
      <c r="K21" s="33">
        <v>0</v>
      </c>
      <c r="L21" s="33">
        <v>49.67232575535825</v>
      </c>
      <c r="M21" s="33">
        <v>6.912327489944818</v>
      </c>
      <c r="N21" s="33">
        <v>0.24812718856040156</v>
      </c>
      <c r="O21" s="33">
        <v>0.8185080387246453</v>
      </c>
      <c r="P21" s="33">
        <v>7.951859802040308</v>
      </c>
      <c r="Q21" s="33">
        <v>0.017345865721316984</v>
      </c>
      <c r="R21" s="33">
        <v>1.662492817727475</v>
      </c>
      <c r="S21" s="33">
        <v>0</v>
      </c>
      <c r="T21" s="33">
        <v>7.116005897594346</v>
      </c>
      <c r="U21" s="33">
        <v>2.256859747834477</v>
      </c>
      <c r="V21" s="33">
        <v>6.537087629145391</v>
      </c>
      <c r="W21" s="33">
        <v>3.9221983716568554</v>
      </c>
      <c r="X21" s="33">
        <v>7.774471222124652</v>
      </c>
      <c r="Y21" s="34">
        <v>154.96457648984725</v>
      </c>
    </row>
    <row r="22" spans="1:25" s="19" customFormat="1" ht="30" customHeight="1">
      <c r="A22" s="415" t="s">
        <v>46</v>
      </c>
      <c r="B22" s="35">
        <v>10.486189788664706</v>
      </c>
      <c r="C22" s="35">
        <v>5.179698396273104</v>
      </c>
      <c r="D22" s="35">
        <v>0</v>
      </c>
      <c r="E22" s="35">
        <v>0</v>
      </c>
      <c r="F22" s="35">
        <v>3.526890340418744</v>
      </c>
      <c r="G22" s="35">
        <v>19.192778525356555</v>
      </c>
      <c r="H22" s="35">
        <v>28.100600017178408</v>
      </c>
      <c r="I22" s="35">
        <v>28.100600017178408</v>
      </c>
      <c r="J22" s="35">
        <v>0</v>
      </c>
      <c r="K22" s="35">
        <v>0</v>
      </c>
      <c r="L22" s="35">
        <v>87.01026205249231</v>
      </c>
      <c r="M22" s="35">
        <v>7.964645204566184</v>
      </c>
      <c r="N22" s="35">
        <v>0.006544154638374105</v>
      </c>
      <c r="O22" s="35">
        <v>0.9088194754042038</v>
      </c>
      <c r="P22" s="35">
        <v>11.631825860045074</v>
      </c>
      <c r="Q22" s="35">
        <v>0.39142224930775116</v>
      </c>
      <c r="R22" s="35">
        <v>0</v>
      </c>
      <c r="S22" s="35">
        <v>0.7865255855995877</v>
      </c>
      <c r="T22" s="35">
        <v>30.341154961491743</v>
      </c>
      <c r="U22" s="35">
        <v>0</v>
      </c>
      <c r="V22" s="35">
        <v>101.2176217724025</v>
      </c>
      <c r="W22" s="35">
        <v>73.68636320876263</v>
      </c>
      <c r="X22" s="35">
        <v>10.598258436846864</v>
      </c>
      <c r="Y22" s="36">
        <v>298.15045829532954</v>
      </c>
    </row>
    <row r="23" spans="1:25" s="19" customFormat="1" ht="30" customHeight="1">
      <c r="A23" s="416" t="s">
        <v>47</v>
      </c>
      <c r="B23" s="33">
        <v>2.773325483309394</v>
      </c>
      <c r="C23" s="33">
        <v>1.2622635476356032</v>
      </c>
      <c r="D23" s="33">
        <v>0</v>
      </c>
      <c r="E23" s="33">
        <v>0</v>
      </c>
      <c r="F23" s="33">
        <v>0.8965268719515599</v>
      </c>
      <c r="G23" s="33">
        <v>4.932115902896557</v>
      </c>
      <c r="H23" s="33">
        <v>25.251361488526953</v>
      </c>
      <c r="I23" s="33">
        <v>25.251361488526953</v>
      </c>
      <c r="J23" s="33">
        <v>0</v>
      </c>
      <c r="K23" s="33">
        <v>0</v>
      </c>
      <c r="L23" s="33">
        <v>114.93033949661721</v>
      </c>
      <c r="M23" s="33">
        <v>7.5121683830134955</v>
      </c>
      <c r="N23" s="33">
        <v>0.012384089490272907</v>
      </c>
      <c r="O23" s="33">
        <v>0.9568231765189542</v>
      </c>
      <c r="P23" s="33">
        <v>1.5548122846107386</v>
      </c>
      <c r="Q23" s="33">
        <v>0.03928395600602963</v>
      </c>
      <c r="R23" s="33">
        <v>0.8742964162272175</v>
      </c>
      <c r="S23" s="33">
        <v>0</v>
      </c>
      <c r="T23" s="33">
        <v>8.811178163398925</v>
      </c>
      <c r="U23" s="33">
        <v>9.226755723834804</v>
      </c>
      <c r="V23" s="33">
        <v>0</v>
      </c>
      <c r="W23" s="33">
        <v>0</v>
      </c>
      <c r="X23" s="33">
        <v>1.1796352784136184</v>
      </c>
      <c r="Y23" s="34">
        <v>175.28115435955476</v>
      </c>
    </row>
    <row r="24" spans="1:25" s="19" customFormat="1" ht="30" customHeight="1">
      <c r="A24" s="417" t="s">
        <v>48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8">
        <v>0</v>
      </c>
    </row>
    <row r="25" spans="1:25" s="19" customFormat="1" ht="30" customHeight="1" thickBot="1">
      <c r="A25" s="576" t="s">
        <v>18</v>
      </c>
      <c r="B25" s="39">
        <v>16.03434869732813</v>
      </c>
      <c r="C25" s="39">
        <v>8.17487218812174</v>
      </c>
      <c r="D25" s="39">
        <v>0.08576949012181745</v>
      </c>
      <c r="E25" s="39">
        <v>2.416434035506869</v>
      </c>
      <c r="F25" s="39">
        <v>5.388651163890873</v>
      </c>
      <c r="G25" s="39">
        <v>32.10007557496943</v>
      </c>
      <c r="H25" s="39">
        <v>14.879589774951183</v>
      </c>
      <c r="I25" s="39">
        <v>14.879589774951183</v>
      </c>
      <c r="J25" s="39">
        <v>0</v>
      </c>
      <c r="K25" s="39">
        <v>0</v>
      </c>
      <c r="L25" s="39">
        <v>64.13464134475029</v>
      </c>
      <c r="M25" s="39">
        <v>8.12215635240912</v>
      </c>
      <c r="N25" s="39">
        <v>0.328639316071474</v>
      </c>
      <c r="O25" s="39">
        <v>0.9973690744810451</v>
      </c>
      <c r="P25" s="39">
        <v>6.94002314002202</v>
      </c>
      <c r="Q25" s="39">
        <v>0.5346610315709215</v>
      </c>
      <c r="R25" s="39">
        <v>1.8665397412907843</v>
      </c>
      <c r="S25" s="39">
        <v>0.0846237615120316</v>
      </c>
      <c r="T25" s="39">
        <v>16.131938903590697</v>
      </c>
      <c r="U25" s="39">
        <v>2.6107890306464543</v>
      </c>
      <c r="V25" s="39">
        <v>8.06768496479441</v>
      </c>
      <c r="W25" s="39">
        <v>5.3962647152978365</v>
      </c>
      <c r="X25" s="39">
        <v>8.723503716934566</v>
      </c>
      <c r="Y25" s="40">
        <v>165.52223572799443</v>
      </c>
    </row>
    <row r="26" spans="1:25" s="19" customFormat="1" ht="30" customHeight="1">
      <c r="A26" s="2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s="19" customFormat="1" ht="30" customHeight="1" thickBot="1">
      <c r="A27" s="28"/>
      <c r="B27" s="517" t="s">
        <v>49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26" t="s">
        <v>185</v>
      </c>
      <c r="R27" s="327" t="s">
        <v>371</v>
      </c>
      <c r="S27" s="41"/>
      <c r="T27" s="41"/>
      <c r="U27" s="41"/>
      <c r="V27" s="41"/>
      <c r="W27" s="41"/>
      <c r="X27" s="41"/>
      <c r="Y27" s="41"/>
    </row>
    <row r="28" spans="1:25" s="19" customFormat="1" ht="30" customHeight="1">
      <c r="A28" s="42" t="s">
        <v>31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33.422143280047365</v>
      </c>
      <c r="I28" s="43">
        <v>33.422143280047365</v>
      </c>
      <c r="J28" s="43">
        <v>0</v>
      </c>
      <c r="K28" s="43">
        <v>0</v>
      </c>
      <c r="L28" s="43">
        <v>139.55002960331558</v>
      </c>
      <c r="M28" s="43">
        <v>13.025458851391356</v>
      </c>
      <c r="N28" s="43">
        <v>0.2664298401420959</v>
      </c>
      <c r="O28" s="43">
        <v>8.703374777975133</v>
      </c>
      <c r="P28" s="43">
        <v>10.153937240970988</v>
      </c>
      <c r="Q28" s="43">
        <v>0</v>
      </c>
      <c r="R28" s="43">
        <v>1.2433392539964476</v>
      </c>
      <c r="S28" s="43">
        <v>0</v>
      </c>
      <c r="T28" s="43">
        <v>42.924807578448785</v>
      </c>
      <c r="U28" s="43">
        <v>156.63114268798105</v>
      </c>
      <c r="V28" s="43">
        <v>0</v>
      </c>
      <c r="W28" s="43">
        <v>0</v>
      </c>
      <c r="X28" s="43">
        <v>222.79455298993486</v>
      </c>
      <c r="Y28" s="44">
        <v>628.7152161042037</v>
      </c>
    </row>
    <row r="29" spans="1:25" s="19" customFormat="1" ht="30" customHeight="1" thickBot="1">
      <c r="A29" s="577" t="s">
        <v>18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33.422143280047365</v>
      </c>
      <c r="I29" s="79">
        <v>33.422143280047365</v>
      </c>
      <c r="J29" s="79">
        <v>0</v>
      </c>
      <c r="K29" s="79">
        <v>0</v>
      </c>
      <c r="L29" s="79">
        <v>139.55002960331558</v>
      </c>
      <c r="M29" s="79">
        <v>13.025458851391356</v>
      </c>
      <c r="N29" s="79">
        <v>0.2664298401420959</v>
      </c>
      <c r="O29" s="79">
        <v>8.703374777975133</v>
      </c>
      <c r="P29" s="79">
        <v>10.153937240970988</v>
      </c>
      <c r="Q29" s="79">
        <v>0</v>
      </c>
      <c r="R29" s="79">
        <v>1.2433392539964476</v>
      </c>
      <c r="S29" s="79">
        <v>0</v>
      </c>
      <c r="T29" s="79">
        <v>42.924807578448785</v>
      </c>
      <c r="U29" s="79">
        <v>156.63114268798105</v>
      </c>
      <c r="V29" s="79">
        <v>0</v>
      </c>
      <c r="W29" s="79">
        <v>0</v>
      </c>
      <c r="X29" s="79">
        <v>222.79455298993486</v>
      </c>
      <c r="Y29" s="83">
        <v>628.7152161042037</v>
      </c>
    </row>
    <row r="30" s="12" customFormat="1" ht="17.25" customHeight="1"/>
  </sheetData>
  <sheetProtection/>
  <mergeCells count="2">
    <mergeCell ref="A5:A8"/>
    <mergeCell ref="B5:G5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50" customWidth="1"/>
    <col min="2" max="35" width="14.25390625" style="250" customWidth="1"/>
    <col min="36" max="36" width="14.25390625" style="251" customWidth="1"/>
    <col min="37" max="38" width="14.25390625" style="250" customWidth="1"/>
    <col min="39" max="16384" width="9.125" style="250" customWidth="1"/>
  </cols>
  <sheetData>
    <row r="1" spans="1:36" s="174" customFormat="1" ht="30" customHeight="1">
      <c r="A1" s="215"/>
      <c r="B1" s="313" t="s">
        <v>41</v>
      </c>
      <c r="C1" s="171"/>
      <c r="D1" s="171"/>
      <c r="AA1" s="215"/>
      <c r="AJ1" s="216"/>
    </row>
    <row r="2" spans="1:36" s="174" customFormat="1" ht="30" customHeight="1">
      <c r="A2" s="215"/>
      <c r="B2" s="314" t="s">
        <v>322</v>
      </c>
      <c r="C2" s="171"/>
      <c r="D2" s="171"/>
      <c r="AA2" s="215"/>
      <c r="AJ2" s="216"/>
    </row>
    <row r="3" spans="1:36" s="174" customFormat="1" ht="30" customHeight="1">
      <c r="A3" s="215"/>
      <c r="B3" s="173"/>
      <c r="C3" s="171"/>
      <c r="D3" s="171"/>
      <c r="AA3" s="215"/>
      <c r="AJ3" s="216"/>
    </row>
    <row r="4" spans="2:38" s="174" customFormat="1" ht="30" customHeight="1" thickBot="1">
      <c r="B4" s="438" t="s">
        <v>42</v>
      </c>
      <c r="C4" s="171"/>
      <c r="D4" s="171"/>
      <c r="N4" s="217"/>
      <c r="T4" s="326" t="s">
        <v>149</v>
      </c>
      <c r="U4" s="327" t="s">
        <v>150</v>
      </c>
      <c r="Z4" s="217"/>
      <c r="AJ4" s="216"/>
      <c r="AL4" s="427" t="s">
        <v>127</v>
      </c>
    </row>
    <row r="5" spans="1:38" s="219" customFormat="1" ht="30" customHeight="1">
      <c r="A5" s="443"/>
      <c r="B5" s="613" t="s">
        <v>324</v>
      </c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3" t="s">
        <v>370</v>
      </c>
      <c r="S5" s="617"/>
      <c r="T5" s="618"/>
      <c r="U5" s="619" t="s">
        <v>580</v>
      </c>
      <c r="V5" s="620"/>
      <c r="W5" s="620"/>
      <c r="X5" s="620"/>
      <c r="Y5" s="620"/>
      <c r="Z5" s="620"/>
      <c r="AA5" s="621"/>
      <c r="AB5" s="622" t="s">
        <v>581</v>
      </c>
      <c r="AC5" s="623"/>
      <c r="AD5" s="610" t="s">
        <v>575</v>
      </c>
      <c r="AE5" s="611"/>
      <c r="AF5" s="611"/>
      <c r="AG5" s="611"/>
      <c r="AH5" s="611"/>
      <c r="AI5" s="611"/>
      <c r="AJ5" s="611"/>
      <c r="AK5" s="611"/>
      <c r="AL5" s="571" t="s">
        <v>576</v>
      </c>
    </row>
    <row r="6" spans="1:38" s="219" customFormat="1" ht="30" customHeight="1">
      <c r="A6" s="444"/>
      <c r="B6" s="445" t="s">
        <v>80</v>
      </c>
      <c r="C6" s="446"/>
      <c r="D6" s="447"/>
      <c r="E6" s="445" t="s">
        <v>70</v>
      </c>
      <c r="F6" s="448" t="s">
        <v>71</v>
      </c>
      <c r="G6" s="449" t="s">
        <v>72</v>
      </c>
      <c r="H6" s="449" t="s">
        <v>73</v>
      </c>
      <c r="I6" s="445" t="s">
        <v>74</v>
      </c>
      <c r="J6" s="445" t="s">
        <v>75</v>
      </c>
      <c r="K6" s="445" t="s">
        <v>76</v>
      </c>
      <c r="L6" s="445" t="s">
        <v>77</v>
      </c>
      <c r="M6" s="445" t="s">
        <v>78</v>
      </c>
      <c r="N6" s="450"/>
      <c r="O6" s="451"/>
      <c r="P6" s="451"/>
      <c r="Q6" s="467"/>
      <c r="R6" s="445" t="s">
        <v>80</v>
      </c>
      <c r="S6" s="446"/>
      <c r="T6" s="485"/>
      <c r="U6" s="445" t="s">
        <v>582</v>
      </c>
      <c r="V6" s="447"/>
      <c r="W6" s="447"/>
      <c r="X6" s="445" t="s">
        <v>583</v>
      </c>
      <c r="Y6" s="445" t="s">
        <v>584</v>
      </c>
      <c r="Z6" s="448" t="s">
        <v>585</v>
      </c>
      <c r="AA6" s="466"/>
      <c r="AB6" s="624" t="s">
        <v>586</v>
      </c>
      <c r="AC6" s="625"/>
      <c r="AD6" s="471" t="s">
        <v>349</v>
      </c>
      <c r="AE6" s="448" t="s">
        <v>350</v>
      </c>
      <c r="AF6" s="448" t="s">
        <v>351</v>
      </c>
      <c r="AG6" s="449" t="s">
        <v>352</v>
      </c>
      <c r="AH6" s="484" t="s">
        <v>361</v>
      </c>
      <c r="AI6" s="445" t="s">
        <v>362</v>
      </c>
      <c r="AJ6" s="474" t="s">
        <v>363</v>
      </c>
      <c r="AK6" s="475"/>
      <c r="AL6" s="478" t="s">
        <v>368</v>
      </c>
    </row>
    <row r="7" spans="1:38" s="219" customFormat="1" ht="30" customHeight="1">
      <c r="A7" s="444"/>
      <c r="B7" s="452" t="s">
        <v>223</v>
      </c>
      <c r="C7" s="452" t="s">
        <v>99</v>
      </c>
      <c r="D7" s="452" t="s">
        <v>325</v>
      </c>
      <c r="E7" s="453" t="s">
        <v>326</v>
      </c>
      <c r="F7" s="453" t="s">
        <v>326</v>
      </c>
      <c r="G7" s="453" t="s">
        <v>326</v>
      </c>
      <c r="H7" s="453" t="s">
        <v>326</v>
      </c>
      <c r="I7" s="452" t="s">
        <v>82</v>
      </c>
      <c r="J7" s="452" t="s">
        <v>327</v>
      </c>
      <c r="K7" s="452" t="s">
        <v>328</v>
      </c>
      <c r="L7" s="452" t="s">
        <v>329</v>
      </c>
      <c r="M7" s="452" t="s">
        <v>325</v>
      </c>
      <c r="N7" s="454" t="s">
        <v>330</v>
      </c>
      <c r="O7" s="452" t="s">
        <v>331</v>
      </c>
      <c r="P7" s="452" t="s">
        <v>332</v>
      </c>
      <c r="Q7" s="452" t="s">
        <v>333</v>
      </c>
      <c r="R7" s="452" t="s">
        <v>345</v>
      </c>
      <c r="S7" s="615" t="s">
        <v>346</v>
      </c>
      <c r="T7" s="616"/>
      <c r="U7" s="452" t="s">
        <v>339</v>
      </c>
      <c r="V7" s="452" t="s">
        <v>587</v>
      </c>
      <c r="W7" s="452" t="s">
        <v>221</v>
      </c>
      <c r="X7" s="452" t="s">
        <v>588</v>
      </c>
      <c r="Y7" s="452" t="s">
        <v>589</v>
      </c>
      <c r="Z7" s="454" t="s">
        <v>590</v>
      </c>
      <c r="AA7" s="454" t="s">
        <v>591</v>
      </c>
      <c r="AB7" s="454" t="s">
        <v>348</v>
      </c>
      <c r="AC7" s="472" t="s">
        <v>592</v>
      </c>
      <c r="AD7" s="472" t="s">
        <v>353</v>
      </c>
      <c r="AE7" s="47" t="s">
        <v>354</v>
      </c>
      <c r="AF7" s="47" t="s">
        <v>355</v>
      </c>
      <c r="AG7" s="47" t="s">
        <v>356</v>
      </c>
      <c r="AH7" s="468" t="s">
        <v>364</v>
      </c>
      <c r="AI7" s="452" t="s">
        <v>365</v>
      </c>
      <c r="AJ7" s="476" t="s">
        <v>195</v>
      </c>
      <c r="AK7" s="477" t="s">
        <v>164</v>
      </c>
      <c r="AL7" s="480" t="s">
        <v>249</v>
      </c>
    </row>
    <row r="8" spans="1:38" s="219" customFormat="1" ht="30" customHeight="1">
      <c r="A8" s="455" t="s">
        <v>65</v>
      </c>
      <c r="B8" s="445"/>
      <c r="C8" s="452" t="s">
        <v>334</v>
      </c>
      <c r="D8" s="451"/>
      <c r="E8" s="453" t="s">
        <v>335</v>
      </c>
      <c r="F8" s="453" t="s">
        <v>336</v>
      </c>
      <c r="G8" s="453" t="s">
        <v>337</v>
      </c>
      <c r="H8" s="453" t="s">
        <v>207</v>
      </c>
      <c r="I8" s="452" t="s">
        <v>87</v>
      </c>
      <c r="J8" s="452"/>
      <c r="K8" s="45"/>
      <c r="L8" s="452"/>
      <c r="M8" s="456"/>
      <c r="N8" s="450"/>
      <c r="O8" s="452" t="s">
        <v>81</v>
      </c>
      <c r="P8" s="452" t="s">
        <v>338</v>
      </c>
      <c r="Q8" s="451"/>
      <c r="R8" s="452"/>
      <c r="S8" s="454" t="s">
        <v>89</v>
      </c>
      <c r="T8" s="454" t="s">
        <v>90</v>
      </c>
      <c r="U8" s="452" t="s">
        <v>347</v>
      </c>
      <c r="V8" s="452" t="s">
        <v>593</v>
      </c>
      <c r="W8" s="451"/>
      <c r="X8" s="452" t="s">
        <v>594</v>
      </c>
      <c r="Y8" s="452" t="s">
        <v>595</v>
      </c>
      <c r="Z8" s="450"/>
      <c r="AA8" s="450"/>
      <c r="AB8" s="450"/>
      <c r="AC8" s="570" t="s">
        <v>596</v>
      </c>
      <c r="AD8" s="472" t="s">
        <v>357</v>
      </c>
      <c r="AE8" s="47" t="s">
        <v>357</v>
      </c>
      <c r="AF8" s="47" t="s">
        <v>358</v>
      </c>
      <c r="AG8" s="47" t="s">
        <v>358</v>
      </c>
      <c r="AH8" s="468" t="s">
        <v>366</v>
      </c>
      <c r="AI8" s="452" t="s">
        <v>367</v>
      </c>
      <c r="AJ8" s="456"/>
      <c r="AK8" s="479"/>
      <c r="AL8" s="478"/>
    </row>
    <row r="9" spans="1:38" s="219" customFormat="1" ht="30" customHeight="1">
      <c r="A9" s="444"/>
      <c r="B9" s="452"/>
      <c r="C9" s="452" t="s">
        <v>339</v>
      </c>
      <c r="D9" s="452"/>
      <c r="E9" s="453"/>
      <c r="F9" s="453"/>
      <c r="G9" s="453"/>
      <c r="H9" s="453"/>
      <c r="I9" s="452"/>
      <c r="J9" s="452"/>
      <c r="K9" s="452"/>
      <c r="L9" s="452"/>
      <c r="M9" s="452"/>
      <c r="N9" s="457" t="s">
        <v>83</v>
      </c>
      <c r="O9" s="452" t="s">
        <v>84</v>
      </c>
      <c r="P9" s="452" t="s">
        <v>340</v>
      </c>
      <c r="Q9" s="48" t="s">
        <v>85</v>
      </c>
      <c r="R9" s="452"/>
      <c r="S9" s="454"/>
      <c r="T9" s="454"/>
      <c r="U9" s="452"/>
      <c r="V9" s="452" t="s">
        <v>223</v>
      </c>
      <c r="W9" s="451"/>
      <c r="X9" s="452" t="s">
        <v>597</v>
      </c>
      <c r="Y9" s="452"/>
      <c r="Z9" s="454"/>
      <c r="AA9" s="457" t="s">
        <v>86</v>
      </c>
      <c r="AB9" s="454"/>
      <c r="AC9" s="472"/>
      <c r="AD9" s="468" t="s">
        <v>359</v>
      </c>
      <c r="AE9" s="454" t="s">
        <v>359</v>
      </c>
      <c r="AF9" s="454" t="s">
        <v>360</v>
      </c>
      <c r="AG9" s="454" t="s">
        <v>360</v>
      </c>
      <c r="AH9" s="471"/>
      <c r="AI9" s="445"/>
      <c r="AJ9" s="474"/>
      <c r="AK9" s="477" t="s">
        <v>369</v>
      </c>
      <c r="AL9" s="480"/>
    </row>
    <row r="10" spans="1:38" s="219" customFormat="1" ht="30" customHeight="1">
      <c r="A10" s="444"/>
      <c r="B10" s="451"/>
      <c r="C10" s="452"/>
      <c r="D10" s="456"/>
      <c r="E10" s="453"/>
      <c r="F10" s="453"/>
      <c r="G10" s="453"/>
      <c r="H10" s="453"/>
      <c r="I10" s="452"/>
      <c r="J10" s="452"/>
      <c r="K10" s="45"/>
      <c r="L10" s="452"/>
      <c r="M10" s="456"/>
      <c r="N10" s="457"/>
      <c r="O10" s="452" t="s">
        <v>88</v>
      </c>
      <c r="P10" s="452" t="s">
        <v>341</v>
      </c>
      <c r="Q10" s="451"/>
      <c r="R10" s="452"/>
      <c r="S10" s="454"/>
      <c r="T10" s="454"/>
      <c r="U10" s="452"/>
      <c r="V10" s="452"/>
      <c r="W10" s="450"/>
      <c r="X10" s="452" t="s">
        <v>598</v>
      </c>
      <c r="Y10" s="452"/>
      <c r="Z10" s="450"/>
      <c r="AA10" s="457"/>
      <c r="AB10" s="450"/>
      <c r="AC10" s="457"/>
      <c r="AD10" s="472"/>
      <c r="AE10" s="47"/>
      <c r="AF10" s="47"/>
      <c r="AG10" s="47"/>
      <c r="AH10" s="468"/>
      <c r="AI10" s="452"/>
      <c r="AJ10" s="481"/>
      <c r="AK10" s="477"/>
      <c r="AL10" s="480"/>
    </row>
    <row r="11" spans="1:38" s="219" customFormat="1" ht="30" customHeight="1">
      <c r="A11" s="458"/>
      <c r="B11" s="459"/>
      <c r="C11" s="460"/>
      <c r="D11" s="461"/>
      <c r="E11" s="459"/>
      <c r="F11" s="462"/>
      <c r="G11" s="462"/>
      <c r="H11" s="462"/>
      <c r="I11" s="459"/>
      <c r="J11" s="459"/>
      <c r="K11" s="459"/>
      <c r="L11" s="459"/>
      <c r="M11" s="459"/>
      <c r="N11" s="463" t="s">
        <v>342</v>
      </c>
      <c r="O11" s="464" t="s">
        <v>343</v>
      </c>
      <c r="P11" s="464" t="s">
        <v>91</v>
      </c>
      <c r="Q11" s="464" t="s">
        <v>92</v>
      </c>
      <c r="R11" s="461"/>
      <c r="S11" s="462"/>
      <c r="T11" s="462"/>
      <c r="U11" s="469"/>
      <c r="V11" s="460"/>
      <c r="W11" s="469"/>
      <c r="X11" s="470"/>
      <c r="Y11" s="459"/>
      <c r="Z11" s="462"/>
      <c r="AA11" s="463" t="s">
        <v>93</v>
      </c>
      <c r="AB11" s="470"/>
      <c r="AC11" s="463" t="s">
        <v>94</v>
      </c>
      <c r="AD11" s="473"/>
      <c r="AE11" s="470"/>
      <c r="AF11" s="470"/>
      <c r="AG11" s="470"/>
      <c r="AH11" s="485"/>
      <c r="AI11" s="459"/>
      <c r="AJ11" s="482"/>
      <c r="AK11" s="483" t="s">
        <v>95</v>
      </c>
      <c r="AL11" s="465" t="s">
        <v>96</v>
      </c>
    </row>
    <row r="12" spans="1:38" s="219" customFormat="1" ht="30" customHeight="1">
      <c r="A12" s="175" t="s">
        <v>22</v>
      </c>
      <c r="B12" s="224">
        <v>476600</v>
      </c>
      <c r="C12" s="224">
        <v>476600</v>
      </c>
      <c r="D12" s="224">
        <v>0</v>
      </c>
      <c r="E12" s="224">
        <v>196456</v>
      </c>
      <c r="F12" s="224">
        <v>7527</v>
      </c>
      <c r="G12" s="224">
        <v>0</v>
      </c>
      <c r="H12" s="224">
        <v>0</v>
      </c>
      <c r="I12" s="224">
        <v>2</v>
      </c>
      <c r="J12" s="224">
        <v>0</v>
      </c>
      <c r="K12" s="224">
        <v>0</v>
      </c>
      <c r="L12" s="224">
        <v>101865</v>
      </c>
      <c r="M12" s="224">
        <v>5000</v>
      </c>
      <c r="N12" s="224">
        <v>787450</v>
      </c>
      <c r="O12" s="224">
        <v>0</v>
      </c>
      <c r="P12" s="224">
        <v>0</v>
      </c>
      <c r="Q12" s="224">
        <v>787450</v>
      </c>
      <c r="R12" s="224">
        <v>1944160</v>
      </c>
      <c r="S12" s="224">
        <v>227928</v>
      </c>
      <c r="T12" s="224">
        <v>0</v>
      </c>
      <c r="U12" s="224">
        <v>1573727</v>
      </c>
      <c r="V12" s="224">
        <v>1573727</v>
      </c>
      <c r="W12" s="224">
        <v>0</v>
      </c>
      <c r="X12" s="224">
        <v>0</v>
      </c>
      <c r="Y12" s="224">
        <v>0</v>
      </c>
      <c r="Z12" s="224">
        <v>5328</v>
      </c>
      <c r="AA12" s="224">
        <v>3523215</v>
      </c>
      <c r="AB12" s="224">
        <v>0</v>
      </c>
      <c r="AC12" s="224">
        <v>2735765</v>
      </c>
      <c r="AD12" s="224">
        <v>2074</v>
      </c>
      <c r="AE12" s="224">
        <v>1372071</v>
      </c>
      <c r="AF12" s="224">
        <v>0</v>
      </c>
      <c r="AG12" s="224">
        <v>0</v>
      </c>
      <c r="AH12" s="224">
        <v>1257658</v>
      </c>
      <c r="AI12" s="224">
        <v>0</v>
      </c>
      <c r="AJ12" s="224">
        <v>103962</v>
      </c>
      <c r="AK12" s="224">
        <v>2735765</v>
      </c>
      <c r="AL12" s="225">
        <v>0</v>
      </c>
    </row>
    <row r="13" spans="1:38" s="219" customFormat="1" ht="30" customHeight="1">
      <c r="A13" s="175" t="s">
        <v>24</v>
      </c>
      <c r="B13" s="226">
        <v>680000</v>
      </c>
      <c r="C13" s="226">
        <v>680000</v>
      </c>
      <c r="D13" s="226">
        <v>0</v>
      </c>
      <c r="E13" s="226">
        <v>96070</v>
      </c>
      <c r="F13" s="226">
        <v>10122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226">
        <v>65952</v>
      </c>
      <c r="M13" s="226">
        <v>0</v>
      </c>
      <c r="N13" s="226">
        <v>852144</v>
      </c>
      <c r="O13" s="226">
        <v>0</v>
      </c>
      <c r="P13" s="226">
        <v>0</v>
      </c>
      <c r="Q13" s="226">
        <v>852144</v>
      </c>
      <c r="R13" s="226">
        <v>1301557</v>
      </c>
      <c r="S13" s="226">
        <v>88662</v>
      </c>
      <c r="T13" s="226">
        <v>0</v>
      </c>
      <c r="U13" s="226">
        <v>1166045</v>
      </c>
      <c r="V13" s="226">
        <v>1166045</v>
      </c>
      <c r="W13" s="226">
        <v>0</v>
      </c>
      <c r="X13" s="226">
        <v>0</v>
      </c>
      <c r="Y13" s="226">
        <v>0</v>
      </c>
      <c r="Z13" s="226">
        <v>0</v>
      </c>
      <c r="AA13" s="226">
        <v>2467602</v>
      </c>
      <c r="AB13" s="226">
        <v>0</v>
      </c>
      <c r="AC13" s="226">
        <v>1615458</v>
      </c>
      <c r="AD13" s="226">
        <v>475038</v>
      </c>
      <c r="AE13" s="226">
        <v>500978</v>
      </c>
      <c r="AF13" s="226">
        <v>0</v>
      </c>
      <c r="AG13" s="226">
        <v>0</v>
      </c>
      <c r="AH13" s="226">
        <v>550000</v>
      </c>
      <c r="AI13" s="226">
        <v>0</v>
      </c>
      <c r="AJ13" s="226">
        <v>89442</v>
      </c>
      <c r="AK13" s="226">
        <v>1615458</v>
      </c>
      <c r="AL13" s="227">
        <v>0</v>
      </c>
    </row>
    <row r="14" spans="1:38" s="219" customFormat="1" ht="30" customHeight="1">
      <c r="A14" s="175" t="s">
        <v>25</v>
      </c>
      <c r="B14" s="226">
        <v>1052400</v>
      </c>
      <c r="C14" s="226">
        <v>1052400</v>
      </c>
      <c r="D14" s="226">
        <v>0</v>
      </c>
      <c r="E14" s="226">
        <v>161067</v>
      </c>
      <c r="F14" s="226">
        <v>11276</v>
      </c>
      <c r="G14" s="226">
        <v>0</v>
      </c>
      <c r="H14" s="226">
        <v>0</v>
      </c>
      <c r="I14" s="226">
        <v>0</v>
      </c>
      <c r="J14" s="226">
        <v>34662</v>
      </c>
      <c r="K14" s="226">
        <v>0</v>
      </c>
      <c r="L14" s="226">
        <v>104577</v>
      </c>
      <c r="M14" s="226">
        <v>0</v>
      </c>
      <c r="N14" s="226">
        <v>1363982</v>
      </c>
      <c r="O14" s="226">
        <v>0</v>
      </c>
      <c r="P14" s="226">
        <v>0</v>
      </c>
      <c r="Q14" s="226">
        <v>1363982</v>
      </c>
      <c r="R14" s="226">
        <v>1411222</v>
      </c>
      <c r="S14" s="226">
        <v>60122</v>
      </c>
      <c r="T14" s="226">
        <v>0</v>
      </c>
      <c r="U14" s="226">
        <v>1191245</v>
      </c>
      <c r="V14" s="226">
        <v>1179089</v>
      </c>
      <c r="W14" s="226">
        <v>12156</v>
      </c>
      <c r="X14" s="226">
        <v>0</v>
      </c>
      <c r="Y14" s="226">
        <v>0</v>
      </c>
      <c r="Z14" s="226">
        <v>0</v>
      </c>
      <c r="AA14" s="226">
        <v>2602467</v>
      </c>
      <c r="AB14" s="226">
        <v>0</v>
      </c>
      <c r="AC14" s="226">
        <v>1238485</v>
      </c>
      <c r="AD14" s="226">
        <v>636565</v>
      </c>
      <c r="AE14" s="226">
        <v>171977</v>
      </c>
      <c r="AF14" s="226">
        <v>0</v>
      </c>
      <c r="AG14" s="226">
        <v>0</v>
      </c>
      <c r="AH14" s="226">
        <v>332847</v>
      </c>
      <c r="AI14" s="226">
        <v>0</v>
      </c>
      <c r="AJ14" s="226">
        <v>97096</v>
      </c>
      <c r="AK14" s="226">
        <v>1238485</v>
      </c>
      <c r="AL14" s="227">
        <v>0</v>
      </c>
    </row>
    <row r="15" spans="1:38" s="219" customFormat="1" ht="30" customHeight="1">
      <c r="A15" s="175" t="s">
        <v>27</v>
      </c>
      <c r="B15" s="226">
        <v>68900</v>
      </c>
      <c r="C15" s="226">
        <v>68900</v>
      </c>
      <c r="D15" s="226">
        <v>0</v>
      </c>
      <c r="E15" s="226">
        <v>29495</v>
      </c>
      <c r="F15" s="226">
        <v>2496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100891</v>
      </c>
      <c r="O15" s="226">
        <v>0</v>
      </c>
      <c r="P15" s="226">
        <v>0</v>
      </c>
      <c r="Q15" s="226">
        <v>100891</v>
      </c>
      <c r="R15" s="226">
        <v>109458</v>
      </c>
      <c r="S15" s="226">
        <v>0</v>
      </c>
      <c r="T15" s="226">
        <v>0</v>
      </c>
      <c r="U15" s="226">
        <v>127098</v>
      </c>
      <c r="V15" s="226">
        <v>127098</v>
      </c>
      <c r="W15" s="226">
        <v>0</v>
      </c>
      <c r="X15" s="226">
        <v>0</v>
      </c>
      <c r="Y15" s="226">
        <v>0</v>
      </c>
      <c r="Z15" s="226">
        <v>0</v>
      </c>
      <c r="AA15" s="226">
        <v>236556</v>
      </c>
      <c r="AB15" s="226">
        <v>0</v>
      </c>
      <c r="AC15" s="226">
        <v>135665</v>
      </c>
      <c r="AD15" s="226">
        <v>127781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>
        <v>7884</v>
      </c>
      <c r="AK15" s="226">
        <v>135665</v>
      </c>
      <c r="AL15" s="227">
        <v>0</v>
      </c>
    </row>
    <row r="16" spans="1:38" s="219" customFormat="1" ht="30" customHeight="1">
      <c r="A16" s="175" t="s">
        <v>29</v>
      </c>
      <c r="B16" s="226">
        <v>379000</v>
      </c>
      <c r="C16" s="226">
        <v>379000</v>
      </c>
      <c r="D16" s="226">
        <v>0</v>
      </c>
      <c r="E16" s="226">
        <v>19900</v>
      </c>
      <c r="F16" s="226">
        <v>12247</v>
      </c>
      <c r="G16" s="226">
        <v>0</v>
      </c>
      <c r="H16" s="226">
        <v>0</v>
      </c>
      <c r="I16" s="226">
        <v>0</v>
      </c>
      <c r="J16" s="226">
        <v>14125</v>
      </c>
      <c r="K16" s="226">
        <v>0</v>
      </c>
      <c r="L16" s="226">
        <v>122099</v>
      </c>
      <c r="M16" s="226">
        <v>0</v>
      </c>
      <c r="N16" s="226">
        <v>547371</v>
      </c>
      <c r="O16" s="226">
        <v>2040</v>
      </c>
      <c r="P16" s="226">
        <v>0</v>
      </c>
      <c r="Q16" s="226">
        <v>545331</v>
      </c>
      <c r="R16" s="226">
        <v>747375</v>
      </c>
      <c r="S16" s="226">
        <v>45060</v>
      </c>
      <c r="T16" s="226">
        <v>0</v>
      </c>
      <c r="U16" s="226">
        <v>692984</v>
      </c>
      <c r="V16" s="226">
        <v>692984</v>
      </c>
      <c r="W16" s="226">
        <v>0</v>
      </c>
      <c r="X16" s="226">
        <v>0</v>
      </c>
      <c r="Y16" s="226">
        <v>0</v>
      </c>
      <c r="Z16" s="226">
        <v>14078</v>
      </c>
      <c r="AA16" s="226">
        <v>1454437</v>
      </c>
      <c r="AB16" s="226">
        <v>0</v>
      </c>
      <c r="AC16" s="226">
        <v>909106</v>
      </c>
      <c r="AD16" s="226">
        <v>584579</v>
      </c>
      <c r="AE16" s="226">
        <v>0</v>
      </c>
      <c r="AF16" s="226">
        <v>0</v>
      </c>
      <c r="AG16" s="226">
        <v>0</v>
      </c>
      <c r="AH16" s="226">
        <v>281932</v>
      </c>
      <c r="AI16" s="226">
        <v>411</v>
      </c>
      <c r="AJ16" s="226">
        <v>42184</v>
      </c>
      <c r="AK16" s="226">
        <v>909106</v>
      </c>
      <c r="AL16" s="227">
        <v>0</v>
      </c>
    </row>
    <row r="17" spans="1:38" s="219" customFormat="1" ht="30" customHeight="1">
      <c r="A17" s="175" t="s">
        <v>31</v>
      </c>
      <c r="B17" s="226">
        <v>172200</v>
      </c>
      <c r="C17" s="226">
        <v>172200</v>
      </c>
      <c r="D17" s="226">
        <v>0</v>
      </c>
      <c r="E17" s="226">
        <v>44180</v>
      </c>
      <c r="F17" s="226">
        <v>11306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15630</v>
      </c>
      <c r="M17" s="226">
        <v>12910</v>
      </c>
      <c r="N17" s="226">
        <v>256226</v>
      </c>
      <c r="O17" s="226">
        <v>0</v>
      </c>
      <c r="P17" s="226">
        <v>0</v>
      </c>
      <c r="Q17" s="226">
        <v>256226</v>
      </c>
      <c r="R17" s="226">
        <v>362672</v>
      </c>
      <c r="S17" s="226">
        <v>0</v>
      </c>
      <c r="T17" s="226">
        <v>0</v>
      </c>
      <c r="U17" s="226">
        <v>437188</v>
      </c>
      <c r="V17" s="226">
        <v>437188</v>
      </c>
      <c r="W17" s="226">
        <v>0</v>
      </c>
      <c r="X17" s="226">
        <v>0</v>
      </c>
      <c r="Y17" s="226">
        <v>0</v>
      </c>
      <c r="Z17" s="226">
        <v>0</v>
      </c>
      <c r="AA17" s="226">
        <v>799860</v>
      </c>
      <c r="AB17" s="226">
        <v>0</v>
      </c>
      <c r="AC17" s="226">
        <v>543634</v>
      </c>
      <c r="AD17" s="226">
        <v>279361</v>
      </c>
      <c r="AE17" s="226">
        <v>0</v>
      </c>
      <c r="AF17" s="226">
        <v>0</v>
      </c>
      <c r="AG17" s="226">
        <v>0</v>
      </c>
      <c r="AH17" s="226">
        <v>244886</v>
      </c>
      <c r="AI17" s="226">
        <v>0</v>
      </c>
      <c r="AJ17" s="226">
        <v>19387</v>
      </c>
      <c r="AK17" s="226">
        <v>543634</v>
      </c>
      <c r="AL17" s="227">
        <v>0</v>
      </c>
    </row>
    <row r="18" spans="1:38" s="219" customFormat="1" ht="30" customHeight="1">
      <c r="A18" s="175" t="s">
        <v>32</v>
      </c>
      <c r="B18" s="226">
        <v>266800</v>
      </c>
      <c r="C18" s="226">
        <v>266800</v>
      </c>
      <c r="D18" s="226">
        <v>0</v>
      </c>
      <c r="E18" s="226">
        <v>77585</v>
      </c>
      <c r="F18" s="226">
        <v>13232</v>
      </c>
      <c r="G18" s="226">
        <v>0</v>
      </c>
      <c r="H18" s="226">
        <v>0</v>
      </c>
      <c r="I18" s="226">
        <v>0</v>
      </c>
      <c r="J18" s="226">
        <v>101956</v>
      </c>
      <c r="K18" s="226">
        <v>0</v>
      </c>
      <c r="L18" s="226">
        <v>45079</v>
      </c>
      <c r="M18" s="226">
        <v>0</v>
      </c>
      <c r="N18" s="226">
        <v>504652</v>
      </c>
      <c r="O18" s="226">
        <v>0</v>
      </c>
      <c r="P18" s="226">
        <v>0</v>
      </c>
      <c r="Q18" s="226">
        <v>504652</v>
      </c>
      <c r="R18" s="226">
        <v>1004785</v>
      </c>
      <c r="S18" s="226">
        <v>57338</v>
      </c>
      <c r="T18" s="226">
        <v>0</v>
      </c>
      <c r="U18" s="226">
        <v>239596</v>
      </c>
      <c r="V18" s="226">
        <v>239596</v>
      </c>
      <c r="W18" s="226">
        <v>0</v>
      </c>
      <c r="X18" s="226">
        <v>0</v>
      </c>
      <c r="Y18" s="226">
        <v>0</v>
      </c>
      <c r="Z18" s="226">
        <v>0</v>
      </c>
      <c r="AA18" s="226">
        <v>1244381</v>
      </c>
      <c r="AB18" s="226">
        <v>0</v>
      </c>
      <c r="AC18" s="226">
        <v>739729</v>
      </c>
      <c r="AD18" s="226">
        <v>486911</v>
      </c>
      <c r="AE18" s="226">
        <v>0</v>
      </c>
      <c r="AF18" s="226">
        <v>0</v>
      </c>
      <c r="AG18" s="226">
        <v>0</v>
      </c>
      <c r="AH18" s="226">
        <v>194282</v>
      </c>
      <c r="AI18" s="226">
        <v>0</v>
      </c>
      <c r="AJ18" s="226">
        <v>58536</v>
      </c>
      <c r="AK18" s="226">
        <v>739729</v>
      </c>
      <c r="AL18" s="227">
        <v>0</v>
      </c>
    </row>
    <row r="19" spans="1:38" s="219" customFormat="1" ht="30" customHeight="1">
      <c r="A19" s="175" t="s">
        <v>34</v>
      </c>
      <c r="B19" s="226">
        <v>116800</v>
      </c>
      <c r="C19" s="226">
        <v>116800</v>
      </c>
      <c r="D19" s="226">
        <v>0</v>
      </c>
      <c r="E19" s="226">
        <v>28145</v>
      </c>
      <c r="F19" s="226">
        <v>8343</v>
      </c>
      <c r="G19" s="226">
        <v>0</v>
      </c>
      <c r="H19" s="226">
        <v>0</v>
      </c>
      <c r="I19" s="226">
        <v>317</v>
      </c>
      <c r="J19" s="226">
        <v>15484</v>
      </c>
      <c r="K19" s="226">
        <v>0</v>
      </c>
      <c r="L19" s="226">
        <v>9535</v>
      </c>
      <c r="M19" s="226">
        <v>0</v>
      </c>
      <c r="N19" s="226">
        <v>178624</v>
      </c>
      <c r="O19" s="226">
        <v>0</v>
      </c>
      <c r="P19" s="226">
        <v>0</v>
      </c>
      <c r="Q19" s="226">
        <v>178624</v>
      </c>
      <c r="R19" s="226">
        <v>324762</v>
      </c>
      <c r="S19" s="226">
        <v>13555</v>
      </c>
      <c r="T19" s="226">
        <v>0</v>
      </c>
      <c r="U19" s="226">
        <v>242877</v>
      </c>
      <c r="V19" s="226">
        <v>242877</v>
      </c>
      <c r="W19" s="226">
        <v>0</v>
      </c>
      <c r="X19" s="226">
        <v>0</v>
      </c>
      <c r="Y19" s="226">
        <v>0</v>
      </c>
      <c r="Z19" s="226">
        <v>0</v>
      </c>
      <c r="AA19" s="226">
        <v>567639</v>
      </c>
      <c r="AB19" s="226">
        <v>0</v>
      </c>
      <c r="AC19" s="226">
        <v>389015</v>
      </c>
      <c r="AD19" s="226">
        <v>241493</v>
      </c>
      <c r="AE19" s="226">
        <v>0</v>
      </c>
      <c r="AF19" s="226">
        <v>0</v>
      </c>
      <c r="AG19" s="226">
        <v>0</v>
      </c>
      <c r="AH19" s="226">
        <v>127847</v>
      </c>
      <c r="AI19" s="226">
        <v>0</v>
      </c>
      <c r="AJ19" s="226">
        <v>19675</v>
      </c>
      <c r="AK19" s="226">
        <v>389015</v>
      </c>
      <c r="AL19" s="227">
        <v>0</v>
      </c>
    </row>
    <row r="20" spans="1:38" s="219" customFormat="1" ht="30" customHeight="1">
      <c r="A20" s="175" t="s">
        <v>36</v>
      </c>
      <c r="B20" s="226">
        <v>71200</v>
      </c>
      <c r="C20" s="226">
        <v>71200</v>
      </c>
      <c r="D20" s="226">
        <v>0</v>
      </c>
      <c r="E20" s="226">
        <v>17150</v>
      </c>
      <c r="F20" s="226">
        <v>3055</v>
      </c>
      <c r="G20" s="226">
        <v>0</v>
      </c>
      <c r="H20" s="226">
        <v>0</v>
      </c>
      <c r="I20" s="226">
        <v>0</v>
      </c>
      <c r="J20" s="226">
        <v>15891</v>
      </c>
      <c r="K20" s="226">
        <v>0</v>
      </c>
      <c r="L20" s="226">
        <v>5912</v>
      </c>
      <c r="M20" s="226">
        <v>0</v>
      </c>
      <c r="N20" s="226">
        <v>113208</v>
      </c>
      <c r="O20" s="226">
        <v>0</v>
      </c>
      <c r="P20" s="226">
        <v>0</v>
      </c>
      <c r="Q20" s="226">
        <v>113208</v>
      </c>
      <c r="R20" s="226">
        <v>274717</v>
      </c>
      <c r="S20" s="226">
        <v>5245</v>
      </c>
      <c r="T20" s="226">
        <v>0</v>
      </c>
      <c r="U20" s="226">
        <v>205148</v>
      </c>
      <c r="V20" s="226">
        <v>205148</v>
      </c>
      <c r="W20" s="226">
        <v>0</v>
      </c>
      <c r="X20" s="226">
        <v>0</v>
      </c>
      <c r="Y20" s="226">
        <v>0</v>
      </c>
      <c r="Z20" s="226">
        <v>0</v>
      </c>
      <c r="AA20" s="226">
        <v>479865</v>
      </c>
      <c r="AB20" s="226">
        <v>0</v>
      </c>
      <c r="AC20" s="226">
        <v>366657</v>
      </c>
      <c r="AD20" s="226">
        <v>191098</v>
      </c>
      <c r="AE20" s="226">
        <v>156478</v>
      </c>
      <c r="AF20" s="226">
        <v>0</v>
      </c>
      <c r="AG20" s="226">
        <v>0</v>
      </c>
      <c r="AH20" s="226">
        <v>0</v>
      </c>
      <c r="AI20" s="226">
        <v>0</v>
      </c>
      <c r="AJ20" s="226">
        <v>19081</v>
      </c>
      <c r="AK20" s="226">
        <v>366657</v>
      </c>
      <c r="AL20" s="227">
        <v>0</v>
      </c>
    </row>
    <row r="21" spans="1:38" s="219" customFormat="1" ht="30" customHeight="1">
      <c r="A21" s="175" t="s">
        <v>37</v>
      </c>
      <c r="B21" s="226">
        <v>230300</v>
      </c>
      <c r="C21" s="226">
        <v>230300</v>
      </c>
      <c r="D21" s="226">
        <v>0</v>
      </c>
      <c r="E21" s="226">
        <v>52782</v>
      </c>
      <c r="F21" s="226">
        <v>15422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298504</v>
      </c>
      <c r="O21" s="226">
        <v>590</v>
      </c>
      <c r="P21" s="226">
        <v>0</v>
      </c>
      <c r="Q21" s="226">
        <v>297914</v>
      </c>
      <c r="R21" s="226">
        <v>268830</v>
      </c>
      <c r="S21" s="226">
        <v>0</v>
      </c>
      <c r="T21" s="226">
        <v>0</v>
      </c>
      <c r="U21" s="226">
        <v>139117</v>
      </c>
      <c r="V21" s="226">
        <v>139117</v>
      </c>
      <c r="W21" s="226">
        <v>0</v>
      </c>
      <c r="X21" s="226">
        <v>0</v>
      </c>
      <c r="Y21" s="226">
        <v>0</v>
      </c>
      <c r="Z21" s="226">
        <v>3618</v>
      </c>
      <c r="AA21" s="226">
        <v>411565</v>
      </c>
      <c r="AB21" s="226">
        <v>0</v>
      </c>
      <c r="AC21" s="226">
        <v>113651</v>
      </c>
      <c r="AD21" s="226">
        <v>92986</v>
      </c>
      <c r="AE21" s="226">
        <v>0</v>
      </c>
      <c r="AF21" s="226">
        <v>0</v>
      </c>
      <c r="AG21" s="226">
        <v>0</v>
      </c>
      <c r="AH21" s="226">
        <v>0</v>
      </c>
      <c r="AI21" s="226">
        <v>4871</v>
      </c>
      <c r="AJ21" s="226">
        <v>15794</v>
      </c>
      <c r="AK21" s="226">
        <v>113651</v>
      </c>
      <c r="AL21" s="227">
        <v>0</v>
      </c>
    </row>
    <row r="22" spans="1:38" s="219" customFormat="1" ht="30" customHeight="1">
      <c r="A22" s="175" t="s">
        <v>38</v>
      </c>
      <c r="B22" s="226">
        <v>63800</v>
      </c>
      <c r="C22" s="226">
        <v>63800</v>
      </c>
      <c r="D22" s="226">
        <v>0</v>
      </c>
      <c r="E22" s="226">
        <v>16600</v>
      </c>
      <c r="F22" s="226">
        <v>8500</v>
      </c>
      <c r="G22" s="226">
        <v>0</v>
      </c>
      <c r="H22" s="226">
        <v>68428</v>
      </c>
      <c r="I22" s="226">
        <v>0</v>
      </c>
      <c r="J22" s="226">
        <v>19920</v>
      </c>
      <c r="K22" s="226">
        <v>0</v>
      </c>
      <c r="L22" s="226">
        <v>2646</v>
      </c>
      <c r="M22" s="226">
        <v>0</v>
      </c>
      <c r="N22" s="226">
        <v>179894</v>
      </c>
      <c r="O22" s="226">
        <v>0</v>
      </c>
      <c r="P22" s="226">
        <v>0</v>
      </c>
      <c r="Q22" s="226">
        <v>179894</v>
      </c>
      <c r="R22" s="226">
        <v>242899</v>
      </c>
      <c r="S22" s="226">
        <v>7600</v>
      </c>
      <c r="T22" s="226">
        <v>0</v>
      </c>
      <c r="U22" s="226">
        <v>220568</v>
      </c>
      <c r="V22" s="226">
        <v>220568</v>
      </c>
      <c r="W22" s="226">
        <v>0</v>
      </c>
      <c r="X22" s="226">
        <v>0</v>
      </c>
      <c r="Y22" s="226">
        <v>0</v>
      </c>
      <c r="Z22" s="226">
        <v>17740</v>
      </c>
      <c r="AA22" s="226">
        <v>481207</v>
      </c>
      <c r="AB22" s="226">
        <v>0</v>
      </c>
      <c r="AC22" s="226">
        <v>301313</v>
      </c>
      <c r="AD22" s="226">
        <v>251858</v>
      </c>
      <c r="AE22" s="226">
        <v>38083</v>
      </c>
      <c r="AF22" s="226">
        <v>0</v>
      </c>
      <c r="AG22" s="226">
        <v>0</v>
      </c>
      <c r="AH22" s="226">
        <v>0</v>
      </c>
      <c r="AI22" s="226">
        <v>0</v>
      </c>
      <c r="AJ22" s="226">
        <v>11372</v>
      </c>
      <c r="AK22" s="226">
        <v>301313</v>
      </c>
      <c r="AL22" s="227">
        <v>0</v>
      </c>
    </row>
    <row r="23" spans="1:38" s="219" customFormat="1" ht="30" customHeight="1">
      <c r="A23" s="175" t="s">
        <v>79</v>
      </c>
      <c r="B23" s="226">
        <v>261700</v>
      </c>
      <c r="C23" s="226">
        <v>261700</v>
      </c>
      <c r="D23" s="226">
        <v>0</v>
      </c>
      <c r="E23" s="226">
        <v>88423</v>
      </c>
      <c r="F23" s="226">
        <v>13912</v>
      </c>
      <c r="G23" s="226">
        <v>0</v>
      </c>
      <c r="H23" s="226">
        <v>0</v>
      </c>
      <c r="I23" s="226">
        <v>0</v>
      </c>
      <c r="J23" s="226">
        <v>72681</v>
      </c>
      <c r="K23" s="226">
        <v>0</v>
      </c>
      <c r="L23" s="226">
        <v>340</v>
      </c>
      <c r="M23" s="226">
        <v>783</v>
      </c>
      <c r="N23" s="226">
        <v>437839</v>
      </c>
      <c r="O23" s="226">
        <v>0</v>
      </c>
      <c r="P23" s="226">
        <v>0</v>
      </c>
      <c r="Q23" s="226">
        <v>437839</v>
      </c>
      <c r="R23" s="226">
        <v>871437</v>
      </c>
      <c r="S23" s="226">
        <v>67565</v>
      </c>
      <c r="T23" s="226">
        <v>0</v>
      </c>
      <c r="U23" s="226">
        <v>848968</v>
      </c>
      <c r="V23" s="226">
        <v>848968</v>
      </c>
      <c r="W23" s="226">
        <v>0</v>
      </c>
      <c r="X23" s="226">
        <v>0</v>
      </c>
      <c r="Y23" s="226">
        <v>0</v>
      </c>
      <c r="Z23" s="226">
        <v>869</v>
      </c>
      <c r="AA23" s="226">
        <v>1721274</v>
      </c>
      <c r="AB23" s="226">
        <v>0</v>
      </c>
      <c r="AC23" s="226">
        <v>1283435</v>
      </c>
      <c r="AD23" s="226">
        <v>969117</v>
      </c>
      <c r="AE23" s="226">
        <v>0</v>
      </c>
      <c r="AF23" s="226">
        <v>0</v>
      </c>
      <c r="AG23" s="226">
        <v>0</v>
      </c>
      <c r="AH23" s="226">
        <v>261490</v>
      </c>
      <c r="AI23" s="226">
        <v>0</v>
      </c>
      <c r="AJ23" s="226">
        <v>52828</v>
      </c>
      <c r="AK23" s="226">
        <v>1283435</v>
      </c>
      <c r="AL23" s="227">
        <v>0</v>
      </c>
    </row>
    <row r="24" spans="1:38" s="219" customFormat="1" ht="30" customHeight="1">
      <c r="A24" s="179" t="s">
        <v>53</v>
      </c>
      <c r="B24" s="228">
        <v>360300</v>
      </c>
      <c r="C24" s="228">
        <v>360300</v>
      </c>
      <c r="D24" s="228">
        <v>0</v>
      </c>
      <c r="E24" s="228">
        <v>5109</v>
      </c>
      <c r="F24" s="228">
        <v>717</v>
      </c>
      <c r="G24" s="228">
        <v>0</v>
      </c>
      <c r="H24" s="228">
        <v>2184</v>
      </c>
      <c r="I24" s="228">
        <v>0</v>
      </c>
      <c r="J24" s="228">
        <v>0</v>
      </c>
      <c r="K24" s="228">
        <v>0</v>
      </c>
      <c r="L24" s="228">
        <v>22993</v>
      </c>
      <c r="M24" s="228">
        <v>0</v>
      </c>
      <c r="N24" s="228">
        <v>391303</v>
      </c>
      <c r="O24" s="228">
        <v>0</v>
      </c>
      <c r="P24" s="228">
        <v>0</v>
      </c>
      <c r="Q24" s="228">
        <v>391303</v>
      </c>
      <c r="R24" s="228">
        <v>488292</v>
      </c>
      <c r="S24" s="228">
        <v>6562</v>
      </c>
      <c r="T24" s="228">
        <v>0</v>
      </c>
      <c r="U24" s="228">
        <v>257186</v>
      </c>
      <c r="V24" s="228">
        <v>257186</v>
      </c>
      <c r="W24" s="228">
        <v>0</v>
      </c>
      <c r="X24" s="228">
        <v>0</v>
      </c>
      <c r="Y24" s="228">
        <v>0</v>
      </c>
      <c r="Z24" s="228">
        <v>0</v>
      </c>
      <c r="AA24" s="228">
        <v>745478</v>
      </c>
      <c r="AB24" s="228">
        <v>0</v>
      </c>
      <c r="AC24" s="228">
        <v>354175</v>
      </c>
      <c r="AD24" s="228">
        <v>22334</v>
      </c>
      <c r="AE24" s="228">
        <v>296392</v>
      </c>
      <c r="AF24" s="228">
        <v>0</v>
      </c>
      <c r="AG24" s="228">
        <v>0</v>
      </c>
      <c r="AH24" s="228">
        <v>0</v>
      </c>
      <c r="AI24" s="228">
        <v>0</v>
      </c>
      <c r="AJ24" s="228">
        <v>35449</v>
      </c>
      <c r="AK24" s="228">
        <v>354175</v>
      </c>
      <c r="AL24" s="229">
        <v>0</v>
      </c>
    </row>
    <row r="25" spans="1:38" s="219" customFormat="1" ht="30" customHeight="1">
      <c r="A25" s="415" t="s">
        <v>46</v>
      </c>
      <c r="B25" s="230">
        <v>38000</v>
      </c>
      <c r="C25" s="230">
        <v>38000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3619</v>
      </c>
      <c r="M25" s="230">
        <v>0</v>
      </c>
      <c r="N25" s="230">
        <v>41619</v>
      </c>
      <c r="O25" s="230">
        <v>0</v>
      </c>
      <c r="P25" s="230">
        <v>0</v>
      </c>
      <c r="Q25" s="230">
        <v>41619</v>
      </c>
      <c r="R25" s="230">
        <v>49246</v>
      </c>
      <c r="S25" s="230">
        <v>0</v>
      </c>
      <c r="T25" s="230">
        <v>0</v>
      </c>
      <c r="U25" s="230">
        <v>200665</v>
      </c>
      <c r="V25" s="230">
        <v>200665</v>
      </c>
      <c r="W25" s="230">
        <v>0</v>
      </c>
      <c r="X25" s="230">
        <v>0</v>
      </c>
      <c r="Y25" s="230">
        <v>0</v>
      </c>
      <c r="Z25" s="230">
        <v>0</v>
      </c>
      <c r="AA25" s="230">
        <v>249911</v>
      </c>
      <c r="AB25" s="230">
        <v>0</v>
      </c>
      <c r="AC25" s="230">
        <v>208292</v>
      </c>
      <c r="AD25" s="230">
        <v>204912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3380</v>
      </c>
      <c r="AK25" s="230">
        <v>208292</v>
      </c>
      <c r="AL25" s="231">
        <v>0</v>
      </c>
    </row>
    <row r="26" spans="1:38" s="219" customFormat="1" ht="30" customHeight="1">
      <c r="A26" s="416" t="s">
        <v>47</v>
      </c>
      <c r="B26" s="226">
        <v>0</v>
      </c>
      <c r="C26" s="226">
        <v>0</v>
      </c>
      <c r="D26" s="226">
        <v>0</v>
      </c>
      <c r="E26" s="226">
        <v>68044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205609</v>
      </c>
      <c r="L26" s="226">
        <v>0</v>
      </c>
      <c r="M26" s="226">
        <v>0</v>
      </c>
      <c r="N26" s="226">
        <v>273653</v>
      </c>
      <c r="O26" s="226">
        <v>0</v>
      </c>
      <c r="P26" s="226">
        <v>0</v>
      </c>
      <c r="Q26" s="226">
        <v>273653</v>
      </c>
      <c r="R26" s="226">
        <v>11016</v>
      </c>
      <c r="S26" s="226">
        <v>0</v>
      </c>
      <c r="T26" s="226">
        <v>0</v>
      </c>
      <c r="U26" s="226">
        <v>849466</v>
      </c>
      <c r="V26" s="226">
        <v>849466</v>
      </c>
      <c r="W26" s="226">
        <v>0</v>
      </c>
      <c r="X26" s="226">
        <v>0</v>
      </c>
      <c r="Y26" s="226">
        <v>0</v>
      </c>
      <c r="Z26" s="226">
        <v>27000</v>
      </c>
      <c r="AA26" s="226">
        <v>887482</v>
      </c>
      <c r="AB26" s="226">
        <v>0</v>
      </c>
      <c r="AC26" s="226">
        <v>613829</v>
      </c>
      <c r="AD26" s="226">
        <v>611015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>
        <v>2814</v>
      </c>
      <c r="AK26" s="226">
        <v>613829</v>
      </c>
      <c r="AL26" s="227">
        <v>0</v>
      </c>
    </row>
    <row r="27" spans="1:38" s="219" customFormat="1" ht="30" customHeight="1">
      <c r="A27" s="417" t="s">
        <v>48</v>
      </c>
      <c r="B27" s="232">
        <v>0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147200</v>
      </c>
      <c r="N27" s="232">
        <v>147200</v>
      </c>
      <c r="O27" s="232">
        <v>0</v>
      </c>
      <c r="P27" s="232">
        <v>0</v>
      </c>
      <c r="Q27" s="232">
        <v>147200</v>
      </c>
      <c r="R27" s="232">
        <v>0</v>
      </c>
      <c r="S27" s="232">
        <v>0</v>
      </c>
      <c r="T27" s="232">
        <v>0</v>
      </c>
      <c r="U27" s="232">
        <v>147200</v>
      </c>
      <c r="V27" s="232">
        <v>147200</v>
      </c>
      <c r="W27" s="232">
        <v>0</v>
      </c>
      <c r="X27" s="232">
        <v>0</v>
      </c>
      <c r="Y27" s="232">
        <v>0</v>
      </c>
      <c r="Z27" s="232">
        <v>0</v>
      </c>
      <c r="AA27" s="232">
        <v>147200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3">
        <v>0</v>
      </c>
    </row>
    <row r="28" spans="1:39" s="219" customFormat="1" ht="30" customHeight="1" thickBot="1">
      <c r="A28" s="578" t="s">
        <v>18</v>
      </c>
      <c r="B28" s="234">
        <f aca="true" t="shared" si="0" ref="B28:AL28">SUM(B12:B27)</f>
        <v>4238000</v>
      </c>
      <c r="C28" s="234">
        <f t="shared" si="0"/>
        <v>4238000</v>
      </c>
      <c r="D28" s="234">
        <f t="shared" si="0"/>
        <v>0</v>
      </c>
      <c r="E28" s="234">
        <f t="shared" si="0"/>
        <v>901006</v>
      </c>
      <c r="F28" s="234">
        <f t="shared" si="0"/>
        <v>118155</v>
      </c>
      <c r="G28" s="234">
        <f t="shared" si="0"/>
        <v>0</v>
      </c>
      <c r="H28" s="234">
        <f t="shared" si="0"/>
        <v>70612</v>
      </c>
      <c r="I28" s="234">
        <f t="shared" si="0"/>
        <v>319</v>
      </c>
      <c r="J28" s="234">
        <f t="shared" si="0"/>
        <v>274719</v>
      </c>
      <c r="K28" s="234">
        <f t="shared" si="0"/>
        <v>205609</v>
      </c>
      <c r="L28" s="234">
        <f t="shared" si="0"/>
        <v>500247</v>
      </c>
      <c r="M28" s="234">
        <f t="shared" si="0"/>
        <v>165893</v>
      </c>
      <c r="N28" s="234">
        <f t="shared" si="0"/>
        <v>6474560</v>
      </c>
      <c r="O28" s="234">
        <f t="shared" si="0"/>
        <v>2630</v>
      </c>
      <c r="P28" s="234">
        <f t="shared" si="0"/>
        <v>0</v>
      </c>
      <c r="Q28" s="234">
        <f t="shared" si="0"/>
        <v>6471930</v>
      </c>
      <c r="R28" s="234">
        <f t="shared" si="0"/>
        <v>9412428</v>
      </c>
      <c r="S28" s="234">
        <f t="shared" si="0"/>
        <v>579637</v>
      </c>
      <c r="T28" s="234">
        <f t="shared" si="0"/>
        <v>0</v>
      </c>
      <c r="U28" s="234">
        <f t="shared" si="0"/>
        <v>8539078</v>
      </c>
      <c r="V28" s="234">
        <f t="shared" si="0"/>
        <v>8526922</v>
      </c>
      <c r="W28" s="234">
        <f t="shared" si="0"/>
        <v>12156</v>
      </c>
      <c r="X28" s="234">
        <f t="shared" si="0"/>
        <v>0</v>
      </c>
      <c r="Y28" s="234">
        <f t="shared" si="0"/>
        <v>0</v>
      </c>
      <c r="Z28" s="234">
        <f t="shared" si="0"/>
        <v>68633</v>
      </c>
      <c r="AA28" s="234">
        <f t="shared" si="0"/>
        <v>18020139</v>
      </c>
      <c r="AB28" s="234">
        <f t="shared" si="0"/>
        <v>0</v>
      </c>
      <c r="AC28" s="234">
        <f t="shared" si="0"/>
        <v>11548209</v>
      </c>
      <c r="AD28" s="234">
        <f t="shared" si="0"/>
        <v>5177122</v>
      </c>
      <c r="AE28" s="234">
        <f t="shared" si="0"/>
        <v>2535979</v>
      </c>
      <c r="AF28" s="234">
        <f t="shared" si="0"/>
        <v>0</v>
      </c>
      <c r="AG28" s="234">
        <f t="shared" si="0"/>
        <v>0</v>
      </c>
      <c r="AH28" s="234">
        <f t="shared" si="0"/>
        <v>3250942</v>
      </c>
      <c r="AI28" s="234">
        <f t="shared" si="0"/>
        <v>5282</v>
      </c>
      <c r="AJ28" s="234">
        <f t="shared" si="0"/>
        <v>578884</v>
      </c>
      <c r="AK28" s="234">
        <f t="shared" si="0"/>
        <v>11548209</v>
      </c>
      <c r="AL28" s="235">
        <f t="shared" si="0"/>
        <v>0</v>
      </c>
      <c r="AM28" s="236"/>
    </row>
    <row r="29" spans="1:39" s="177" customFormat="1" ht="30" customHeight="1">
      <c r="A29" s="18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237"/>
      <c r="O29" s="237"/>
      <c r="P29" s="237"/>
      <c r="Q29" s="237"/>
      <c r="R29" s="237"/>
      <c r="S29" s="237"/>
      <c r="T29" s="237"/>
      <c r="U29" s="238"/>
      <c r="V29" s="237"/>
      <c r="W29" s="237"/>
      <c r="X29" s="237"/>
      <c r="Y29" s="237"/>
      <c r="Z29" s="239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40"/>
    </row>
    <row r="30" spans="1:39" s="177" customFormat="1" ht="30" customHeight="1" thickBot="1">
      <c r="A30" s="191"/>
      <c r="B30" s="439" t="s">
        <v>323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241"/>
      <c r="O30" s="241"/>
      <c r="P30" s="241"/>
      <c r="Q30" s="241"/>
      <c r="R30" s="241"/>
      <c r="S30" s="241"/>
      <c r="T30" s="326" t="s">
        <v>372</v>
      </c>
      <c r="U30" s="327" t="s">
        <v>373</v>
      </c>
      <c r="V30" s="241"/>
      <c r="W30" s="241"/>
      <c r="X30" s="241"/>
      <c r="Y30" s="241"/>
      <c r="Z30" s="243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0"/>
    </row>
    <row r="31" spans="1:38" s="219" customFormat="1" ht="30" customHeight="1">
      <c r="A31" s="196" t="s">
        <v>31</v>
      </c>
      <c r="B31" s="244">
        <v>60900</v>
      </c>
      <c r="C31" s="244">
        <v>60900</v>
      </c>
      <c r="D31" s="244">
        <v>0</v>
      </c>
      <c r="E31" s="244">
        <v>0</v>
      </c>
      <c r="F31" s="244">
        <v>2969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63869</v>
      </c>
      <c r="O31" s="244">
        <v>0</v>
      </c>
      <c r="P31" s="244">
        <v>0</v>
      </c>
      <c r="Q31" s="244">
        <v>63869</v>
      </c>
      <c r="R31" s="244">
        <v>75236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0</v>
      </c>
      <c r="Z31" s="244">
        <v>0</v>
      </c>
      <c r="AA31" s="244">
        <v>75236</v>
      </c>
      <c r="AB31" s="244">
        <v>0</v>
      </c>
      <c r="AC31" s="244">
        <v>11367</v>
      </c>
      <c r="AD31" s="244">
        <v>6086</v>
      </c>
      <c r="AE31" s="244">
        <v>0</v>
      </c>
      <c r="AF31" s="244">
        <v>0</v>
      </c>
      <c r="AG31" s="244">
        <v>0</v>
      </c>
      <c r="AH31" s="244">
        <v>0</v>
      </c>
      <c r="AI31" s="244">
        <v>0</v>
      </c>
      <c r="AJ31" s="244">
        <v>5281</v>
      </c>
      <c r="AK31" s="244">
        <v>11367</v>
      </c>
      <c r="AL31" s="245">
        <v>0</v>
      </c>
    </row>
    <row r="32" spans="1:38" s="219" customFormat="1" ht="30" customHeight="1" thickBot="1">
      <c r="A32" s="579" t="s">
        <v>18</v>
      </c>
      <c r="B32" s="246">
        <f aca="true" t="shared" si="1" ref="B32:AL32">B31</f>
        <v>60900</v>
      </c>
      <c r="C32" s="246">
        <f t="shared" si="1"/>
        <v>60900</v>
      </c>
      <c r="D32" s="246">
        <f t="shared" si="1"/>
        <v>0</v>
      </c>
      <c r="E32" s="246">
        <f t="shared" si="1"/>
        <v>0</v>
      </c>
      <c r="F32" s="246">
        <f t="shared" si="1"/>
        <v>2969</v>
      </c>
      <c r="G32" s="246">
        <f t="shared" si="1"/>
        <v>0</v>
      </c>
      <c r="H32" s="246">
        <f t="shared" si="1"/>
        <v>0</v>
      </c>
      <c r="I32" s="246">
        <f t="shared" si="1"/>
        <v>0</v>
      </c>
      <c r="J32" s="246">
        <f t="shared" si="1"/>
        <v>0</v>
      </c>
      <c r="K32" s="246">
        <f t="shared" si="1"/>
        <v>0</v>
      </c>
      <c r="L32" s="246">
        <f t="shared" si="1"/>
        <v>0</v>
      </c>
      <c r="M32" s="246">
        <f t="shared" si="1"/>
        <v>0</v>
      </c>
      <c r="N32" s="246">
        <f t="shared" si="1"/>
        <v>63869</v>
      </c>
      <c r="O32" s="246">
        <f t="shared" si="1"/>
        <v>0</v>
      </c>
      <c r="P32" s="246">
        <f t="shared" si="1"/>
        <v>0</v>
      </c>
      <c r="Q32" s="246">
        <f t="shared" si="1"/>
        <v>63869</v>
      </c>
      <c r="R32" s="246">
        <f t="shared" si="1"/>
        <v>75236</v>
      </c>
      <c r="S32" s="246">
        <f t="shared" si="1"/>
        <v>0</v>
      </c>
      <c r="T32" s="246">
        <f t="shared" si="1"/>
        <v>0</v>
      </c>
      <c r="U32" s="246">
        <f t="shared" si="1"/>
        <v>0</v>
      </c>
      <c r="V32" s="246">
        <f t="shared" si="1"/>
        <v>0</v>
      </c>
      <c r="W32" s="246">
        <f t="shared" si="1"/>
        <v>0</v>
      </c>
      <c r="X32" s="246">
        <f t="shared" si="1"/>
        <v>0</v>
      </c>
      <c r="Y32" s="246">
        <f t="shared" si="1"/>
        <v>0</v>
      </c>
      <c r="Z32" s="246">
        <f t="shared" si="1"/>
        <v>0</v>
      </c>
      <c r="AA32" s="246">
        <f t="shared" si="1"/>
        <v>75236</v>
      </c>
      <c r="AB32" s="246">
        <f t="shared" si="1"/>
        <v>0</v>
      </c>
      <c r="AC32" s="246">
        <f t="shared" si="1"/>
        <v>11367</v>
      </c>
      <c r="AD32" s="246">
        <f t="shared" si="1"/>
        <v>6086</v>
      </c>
      <c r="AE32" s="246">
        <f t="shared" si="1"/>
        <v>0</v>
      </c>
      <c r="AF32" s="246">
        <f t="shared" si="1"/>
        <v>0</v>
      </c>
      <c r="AG32" s="246">
        <f t="shared" si="1"/>
        <v>0</v>
      </c>
      <c r="AH32" s="246">
        <f t="shared" si="1"/>
        <v>0</v>
      </c>
      <c r="AI32" s="246">
        <f t="shared" si="1"/>
        <v>0</v>
      </c>
      <c r="AJ32" s="246">
        <f t="shared" si="1"/>
        <v>5281</v>
      </c>
      <c r="AK32" s="246">
        <f t="shared" si="1"/>
        <v>11367</v>
      </c>
      <c r="AL32" s="247">
        <f t="shared" si="1"/>
        <v>0</v>
      </c>
    </row>
    <row r="34" s="249" customFormat="1" ht="12">
      <c r="AJ34" s="248"/>
    </row>
  </sheetData>
  <sheetProtection/>
  <mergeCells count="7">
    <mergeCell ref="AD5:AK5"/>
    <mergeCell ref="B5:Q5"/>
    <mergeCell ref="S7:T7"/>
    <mergeCell ref="R5:T5"/>
    <mergeCell ref="U5:AA5"/>
    <mergeCell ref="AB5:AC5"/>
    <mergeCell ref="AB6:AC6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49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8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375" style="290" customWidth="1"/>
    <col min="2" max="72" width="14.25390625" style="290" customWidth="1"/>
    <col min="73" max="16384" width="9.125" style="290" customWidth="1"/>
  </cols>
  <sheetData>
    <row r="1" spans="1:40" s="174" customFormat="1" ht="30" customHeight="1">
      <c r="A1" s="215"/>
      <c r="B1" s="313" t="s">
        <v>41</v>
      </c>
      <c r="C1" s="171"/>
      <c r="D1" s="171"/>
      <c r="AN1" s="215"/>
    </row>
    <row r="2" spans="1:2" s="174" customFormat="1" ht="30" customHeight="1">
      <c r="A2" s="252"/>
      <c r="B2" s="314" t="s">
        <v>374</v>
      </c>
    </row>
    <row r="3" spans="1:2" s="174" customFormat="1" ht="30" customHeight="1">
      <c r="A3" s="252"/>
      <c r="B3" s="173"/>
    </row>
    <row r="4" spans="2:72" s="174" customFormat="1" ht="30" customHeight="1" thickBot="1">
      <c r="B4" s="438" t="s">
        <v>42</v>
      </c>
      <c r="S4" s="326" t="s">
        <v>149</v>
      </c>
      <c r="T4" s="327" t="s">
        <v>150</v>
      </c>
      <c r="AK4" s="326" t="s">
        <v>601</v>
      </c>
      <c r="AL4" s="327" t="s">
        <v>602</v>
      </c>
      <c r="BC4" s="326" t="s">
        <v>603</v>
      </c>
      <c r="BD4" s="327" t="s">
        <v>604</v>
      </c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427" t="s">
        <v>494</v>
      </c>
    </row>
    <row r="5" spans="1:72" s="219" customFormat="1" ht="30" customHeight="1">
      <c r="A5" s="218"/>
      <c r="B5" s="486" t="s">
        <v>80</v>
      </c>
      <c r="C5" s="487"/>
      <c r="D5" s="488"/>
      <c r="E5" s="488"/>
      <c r="F5" s="488"/>
      <c r="G5" s="488"/>
      <c r="H5" s="488"/>
      <c r="I5" s="488"/>
      <c r="J5" s="489"/>
      <c r="K5" s="490"/>
      <c r="L5" s="486" t="s">
        <v>70</v>
      </c>
      <c r="M5" s="255"/>
      <c r="N5" s="254"/>
      <c r="O5" s="254"/>
      <c r="P5" s="254"/>
      <c r="Q5" s="257"/>
      <c r="R5" s="260" t="s">
        <v>71</v>
      </c>
      <c r="S5" s="258" t="s">
        <v>72</v>
      </c>
      <c r="T5" s="260" t="s">
        <v>73</v>
      </c>
      <c r="U5" s="254"/>
      <c r="V5" s="254"/>
      <c r="W5" s="254"/>
      <c r="X5" s="254"/>
      <c r="Y5" s="254"/>
      <c r="Z5" s="254"/>
      <c r="AA5" s="254"/>
      <c r="AB5" s="259"/>
      <c r="AC5" s="260" t="s">
        <v>74</v>
      </c>
      <c r="AD5" s="254"/>
      <c r="AE5" s="254"/>
      <c r="AF5" s="254"/>
      <c r="AG5" s="254"/>
      <c r="AH5" s="254"/>
      <c r="AI5" s="254"/>
      <c r="AJ5" s="254"/>
      <c r="AK5" s="259"/>
      <c r="AL5" s="610" t="s">
        <v>599</v>
      </c>
      <c r="AM5" s="612"/>
      <c r="AN5" s="253" t="s">
        <v>75</v>
      </c>
      <c r="AO5" s="254"/>
      <c r="AP5" s="260"/>
      <c r="AQ5" s="258" t="s">
        <v>434</v>
      </c>
      <c r="AR5" s="253" t="s">
        <v>435</v>
      </c>
      <c r="AS5" s="254"/>
      <c r="AT5" s="254"/>
      <c r="AU5" s="254"/>
      <c r="AV5" s="260"/>
      <c r="AW5" s="253" t="s">
        <v>436</v>
      </c>
      <c r="AX5" s="254"/>
      <c r="AY5" s="254"/>
      <c r="AZ5" s="254"/>
      <c r="BA5" s="254"/>
      <c r="BB5" s="254"/>
      <c r="BC5" s="259"/>
      <c r="BD5" s="610" t="s">
        <v>600</v>
      </c>
      <c r="BE5" s="611"/>
      <c r="BF5" s="611"/>
      <c r="BG5" s="611"/>
      <c r="BH5" s="611"/>
      <c r="BI5" s="611"/>
      <c r="BJ5" s="611"/>
      <c r="BK5" s="611"/>
      <c r="BL5" s="612"/>
      <c r="BM5" s="258" t="s">
        <v>457</v>
      </c>
      <c r="BN5" s="258" t="s">
        <v>458</v>
      </c>
      <c r="BO5" s="258" t="s">
        <v>459</v>
      </c>
      <c r="BP5" s="258" t="s">
        <v>460</v>
      </c>
      <c r="BQ5" s="258" t="s">
        <v>461</v>
      </c>
      <c r="BR5" s="253" t="s">
        <v>462</v>
      </c>
      <c r="BS5" s="253" t="s">
        <v>463</v>
      </c>
      <c r="BT5" s="261" t="s">
        <v>464</v>
      </c>
    </row>
    <row r="6" spans="1:72" s="219" customFormat="1" ht="30" customHeight="1">
      <c r="A6" s="175"/>
      <c r="B6" s="491" t="s">
        <v>375</v>
      </c>
      <c r="C6" s="492" t="s">
        <v>376</v>
      </c>
      <c r="D6" s="493"/>
      <c r="E6" s="493"/>
      <c r="F6" s="493"/>
      <c r="G6" s="493"/>
      <c r="H6" s="493"/>
      <c r="I6" s="493"/>
      <c r="J6" s="494" t="s">
        <v>377</v>
      </c>
      <c r="K6" s="494" t="s">
        <v>378</v>
      </c>
      <c r="L6" s="491" t="s">
        <v>379</v>
      </c>
      <c r="M6" s="626" t="s">
        <v>380</v>
      </c>
      <c r="N6" s="627"/>
      <c r="O6" s="627"/>
      <c r="P6" s="627"/>
      <c r="Q6" s="628"/>
      <c r="R6" s="441" t="s">
        <v>381</v>
      </c>
      <c r="S6" s="265" t="s">
        <v>382</v>
      </c>
      <c r="T6" s="441" t="s">
        <v>410</v>
      </c>
      <c r="U6" s="262" t="s">
        <v>411</v>
      </c>
      <c r="V6" s="262" t="s">
        <v>412</v>
      </c>
      <c r="W6" s="220" t="s">
        <v>413</v>
      </c>
      <c r="X6" s="220" t="s">
        <v>414</v>
      </c>
      <c r="Y6" s="220" t="s">
        <v>415</v>
      </c>
      <c r="Z6" s="220" t="s">
        <v>416</v>
      </c>
      <c r="AA6" s="220" t="s">
        <v>417</v>
      </c>
      <c r="AB6" s="262" t="s">
        <v>418</v>
      </c>
      <c r="AC6" s="221" t="s">
        <v>419</v>
      </c>
      <c r="AD6" s="262" t="s">
        <v>411</v>
      </c>
      <c r="AE6" s="262" t="s">
        <v>412</v>
      </c>
      <c r="AF6" s="220" t="s">
        <v>413</v>
      </c>
      <c r="AG6" s="220" t="s">
        <v>414</v>
      </c>
      <c r="AH6" s="220" t="s">
        <v>415</v>
      </c>
      <c r="AI6" s="220" t="s">
        <v>416</v>
      </c>
      <c r="AJ6" s="220" t="s">
        <v>417</v>
      </c>
      <c r="AK6" s="220" t="s">
        <v>418</v>
      </c>
      <c r="AL6" s="220" t="s">
        <v>437</v>
      </c>
      <c r="AM6" s="262" t="s">
        <v>438</v>
      </c>
      <c r="AN6" s="223" t="s">
        <v>439</v>
      </c>
      <c r="AO6" s="220" t="s">
        <v>440</v>
      </c>
      <c r="AP6" s="262" t="s">
        <v>441</v>
      </c>
      <c r="AQ6" s="223" t="s">
        <v>442</v>
      </c>
      <c r="AR6" s="223" t="s">
        <v>443</v>
      </c>
      <c r="AS6" s="265" t="s">
        <v>97</v>
      </c>
      <c r="AT6" s="429" t="s">
        <v>444</v>
      </c>
      <c r="AU6" s="500" t="s">
        <v>101</v>
      </c>
      <c r="AV6" s="509" t="s">
        <v>98</v>
      </c>
      <c r="AW6" s="221" t="s">
        <v>445</v>
      </c>
      <c r="AX6" s="262" t="s">
        <v>440</v>
      </c>
      <c r="AY6" s="263"/>
      <c r="AZ6" s="263"/>
      <c r="BA6" s="263"/>
      <c r="BB6" s="263"/>
      <c r="BC6" s="525"/>
      <c r="BD6" s="521" t="s">
        <v>441</v>
      </c>
      <c r="BE6" s="263"/>
      <c r="BF6" s="263"/>
      <c r="BG6" s="263"/>
      <c r="BH6" s="263"/>
      <c r="BI6" s="263"/>
      <c r="BJ6" s="263"/>
      <c r="BK6" s="263"/>
      <c r="BL6" s="263"/>
      <c r="BM6" s="223" t="s">
        <v>221</v>
      </c>
      <c r="BN6" s="223" t="s">
        <v>465</v>
      </c>
      <c r="BO6" s="223" t="s">
        <v>466</v>
      </c>
      <c r="BP6" s="223" t="s">
        <v>467</v>
      </c>
      <c r="BQ6" s="223" t="s">
        <v>468</v>
      </c>
      <c r="BR6" s="223" t="s">
        <v>469</v>
      </c>
      <c r="BS6" s="265" t="s">
        <v>470</v>
      </c>
      <c r="BT6" s="428" t="s">
        <v>468</v>
      </c>
    </row>
    <row r="7" spans="1:72" s="264" customFormat="1" ht="30" customHeight="1">
      <c r="A7" s="495"/>
      <c r="B7" s="222"/>
      <c r="C7" s="491" t="s">
        <v>383</v>
      </c>
      <c r="D7" s="491" t="s">
        <v>384</v>
      </c>
      <c r="E7" s="491" t="s">
        <v>385</v>
      </c>
      <c r="F7" s="496"/>
      <c r="G7" s="491" t="s">
        <v>386</v>
      </c>
      <c r="H7" s="496"/>
      <c r="I7" s="491" t="s">
        <v>387</v>
      </c>
      <c r="J7" s="265" t="s">
        <v>388</v>
      </c>
      <c r="K7" s="265" t="s">
        <v>389</v>
      </c>
      <c r="L7" s="268"/>
      <c r="M7" s="497" t="s">
        <v>376</v>
      </c>
      <c r="N7" s="497" t="s">
        <v>377</v>
      </c>
      <c r="O7" s="497" t="s">
        <v>378</v>
      </c>
      <c r="P7" s="497" t="s">
        <v>390</v>
      </c>
      <c r="Q7" s="497" t="s">
        <v>391</v>
      </c>
      <c r="R7" s="222"/>
      <c r="S7" s="266"/>
      <c r="T7" s="518"/>
      <c r="U7" s="491" t="s">
        <v>420</v>
      </c>
      <c r="V7" s="491" t="s">
        <v>421</v>
      </c>
      <c r="W7" s="491" t="s">
        <v>422</v>
      </c>
      <c r="X7" s="491" t="s">
        <v>420</v>
      </c>
      <c r="Y7" s="265" t="s">
        <v>421</v>
      </c>
      <c r="Z7" s="265" t="s">
        <v>423</v>
      </c>
      <c r="AA7" s="265" t="s">
        <v>424</v>
      </c>
      <c r="AB7" s="491" t="s">
        <v>425</v>
      </c>
      <c r="AC7" s="222"/>
      <c r="AD7" s="491" t="s">
        <v>420</v>
      </c>
      <c r="AE7" s="491" t="s">
        <v>421</v>
      </c>
      <c r="AF7" s="491" t="s">
        <v>420</v>
      </c>
      <c r="AG7" s="265" t="s">
        <v>421</v>
      </c>
      <c r="AH7" s="265" t="s">
        <v>423</v>
      </c>
      <c r="AI7" s="265" t="s">
        <v>424</v>
      </c>
      <c r="AJ7" s="265" t="s">
        <v>426</v>
      </c>
      <c r="AK7" s="265" t="s">
        <v>427</v>
      </c>
      <c r="AL7" s="265" t="s">
        <v>446</v>
      </c>
      <c r="AM7" s="491" t="s">
        <v>66</v>
      </c>
      <c r="AN7" s="267"/>
      <c r="AO7" s="265" t="s">
        <v>200</v>
      </c>
      <c r="AP7" s="265" t="s">
        <v>200</v>
      </c>
      <c r="AQ7" s="268"/>
      <c r="AR7" s="268"/>
      <c r="AS7" s="265" t="s">
        <v>100</v>
      </c>
      <c r="AT7" s="429" t="s">
        <v>443</v>
      </c>
      <c r="AU7" s="500"/>
      <c r="AV7" s="265" t="s">
        <v>102</v>
      </c>
      <c r="AW7" s="222"/>
      <c r="AX7" s="491" t="s">
        <v>447</v>
      </c>
      <c r="AY7" s="491" t="s">
        <v>197</v>
      </c>
      <c r="AZ7" s="265" t="s">
        <v>448</v>
      </c>
      <c r="BA7" s="491" t="s">
        <v>449</v>
      </c>
      <c r="BB7" s="491" t="s">
        <v>450</v>
      </c>
      <c r="BC7" s="265" t="s">
        <v>451</v>
      </c>
      <c r="BD7" s="441" t="s">
        <v>471</v>
      </c>
      <c r="BE7" s="491" t="s">
        <v>472</v>
      </c>
      <c r="BF7" s="491" t="s">
        <v>473</v>
      </c>
      <c r="BG7" s="491" t="s">
        <v>474</v>
      </c>
      <c r="BH7" s="265" t="s">
        <v>451</v>
      </c>
      <c r="BI7" s="629" t="s">
        <v>475</v>
      </c>
      <c r="BJ7" s="630"/>
      <c r="BK7" s="514"/>
      <c r="BL7" s="496"/>
      <c r="BM7" s="223" t="s">
        <v>476</v>
      </c>
      <c r="BN7" s="268"/>
      <c r="BO7" s="223" t="s">
        <v>477</v>
      </c>
      <c r="BP7" s="223"/>
      <c r="BQ7" s="268"/>
      <c r="BR7" s="223" t="s">
        <v>478</v>
      </c>
      <c r="BS7" s="265" t="s">
        <v>479</v>
      </c>
      <c r="BT7" s="428" t="s">
        <v>479</v>
      </c>
    </row>
    <row r="8" spans="1:72" s="264" customFormat="1" ht="30" customHeight="1">
      <c r="A8" s="442" t="s">
        <v>392</v>
      </c>
      <c r="B8" s="222"/>
      <c r="C8" s="491" t="s">
        <v>393</v>
      </c>
      <c r="D8" s="222"/>
      <c r="E8" s="222"/>
      <c r="F8" s="269" t="s">
        <v>380</v>
      </c>
      <c r="G8" s="491" t="s">
        <v>394</v>
      </c>
      <c r="H8" s="498" t="s">
        <v>380</v>
      </c>
      <c r="I8" s="491"/>
      <c r="J8" s="265" t="s">
        <v>393</v>
      </c>
      <c r="K8" s="265" t="s">
        <v>395</v>
      </c>
      <c r="L8" s="268"/>
      <c r="M8" s="265" t="s">
        <v>396</v>
      </c>
      <c r="N8" s="491" t="s">
        <v>397</v>
      </c>
      <c r="O8" s="491" t="s">
        <v>398</v>
      </c>
      <c r="P8" s="491" t="s">
        <v>399</v>
      </c>
      <c r="Q8" s="499" t="s">
        <v>400</v>
      </c>
      <c r="R8" s="222"/>
      <c r="S8" s="520"/>
      <c r="T8" s="518"/>
      <c r="U8" s="491" t="s">
        <v>428</v>
      </c>
      <c r="V8" s="491" t="s">
        <v>339</v>
      </c>
      <c r="W8" s="491"/>
      <c r="X8" s="491" t="s">
        <v>428</v>
      </c>
      <c r="Y8" s="265" t="s">
        <v>429</v>
      </c>
      <c r="Z8" s="429"/>
      <c r="AA8" s="429"/>
      <c r="AB8" s="500"/>
      <c r="AC8" s="222"/>
      <c r="AD8" s="491" t="s">
        <v>428</v>
      </c>
      <c r="AE8" s="491" t="s">
        <v>339</v>
      </c>
      <c r="AF8" s="491" t="s">
        <v>428</v>
      </c>
      <c r="AG8" s="265" t="s">
        <v>429</v>
      </c>
      <c r="AH8" s="429"/>
      <c r="AI8" s="429"/>
      <c r="AJ8" s="429"/>
      <c r="AK8" s="265" t="s">
        <v>266</v>
      </c>
      <c r="AL8" s="429" t="s">
        <v>266</v>
      </c>
      <c r="AM8" s="267"/>
      <c r="AN8" s="267"/>
      <c r="AO8" s="266"/>
      <c r="AP8" s="491" t="s">
        <v>452</v>
      </c>
      <c r="AQ8" s="268"/>
      <c r="AR8" s="268"/>
      <c r="AS8" s="265"/>
      <c r="AT8" s="429"/>
      <c r="AU8" s="500"/>
      <c r="AV8" s="265"/>
      <c r="AW8" s="222"/>
      <c r="AX8" s="267"/>
      <c r="AY8" s="491"/>
      <c r="AZ8" s="429"/>
      <c r="BA8" s="491"/>
      <c r="BB8" s="491" t="s">
        <v>453</v>
      </c>
      <c r="BC8" s="429"/>
      <c r="BD8" s="522"/>
      <c r="BE8" s="491"/>
      <c r="BF8" s="491"/>
      <c r="BG8" s="491" t="s">
        <v>453</v>
      </c>
      <c r="BH8" s="265" t="s">
        <v>453</v>
      </c>
      <c r="BI8" s="491" t="s">
        <v>480</v>
      </c>
      <c r="BJ8" s="265" t="s">
        <v>481</v>
      </c>
      <c r="BK8" s="629" t="s">
        <v>482</v>
      </c>
      <c r="BL8" s="631"/>
      <c r="BM8" s="223" t="s">
        <v>483</v>
      </c>
      <c r="BN8" s="268"/>
      <c r="BO8" s="268"/>
      <c r="BP8" s="268"/>
      <c r="BQ8" s="268"/>
      <c r="BR8" s="222"/>
      <c r="BS8" s="222"/>
      <c r="BT8" s="270"/>
    </row>
    <row r="9" spans="1:72" s="264" customFormat="1" ht="30" customHeight="1">
      <c r="A9" s="495"/>
      <c r="B9" s="222"/>
      <c r="C9" s="491"/>
      <c r="D9" s="491"/>
      <c r="E9" s="491"/>
      <c r="F9" s="500" t="s">
        <v>401</v>
      </c>
      <c r="G9" s="267" t="s">
        <v>402</v>
      </c>
      <c r="H9" s="501" t="s">
        <v>403</v>
      </c>
      <c r="I9" s="491"/>
      <c r="J9" s="266"/>
      <c r="K9" s="265" t="s">
        <v>404</v>
      </c>
      <c r="L9" s="268"/>
      <c r="M9" s="265" t="s">
        <v>405</v>
      </c>
      <c r="N9" s="491" t="s">
        <v>266</v>
      </c>
      <c r="O9" s="267" t="s">
        <v>402</v>
      </c>
      <c r="P9" s="222"/>
      <c r="Q9" s="499" t="s">
        <v>406</v>
      </c>
      <c r="R9" s="222"/>
      <c r="S9" s="520"/>
      <c r="T9" s="518"/>
      <c r="U9" s="491" t="s">
        <v>430</v>
      </c>
      <c r="V9" s="491"/>
      <c r="W9" s="491"/>
      <c r="X9" s="491" t="s">
        <v>430</v>
      </c>
      <c r="Y9" s="265"/>
      <c r="Z9" s="265"/>
      <c r="AA9" s="265"/>
      <c r="AB9" s="491"/>
      <c r="AC9" s="222"/>
      <c r="AD9" s="491" t="s">
        <v>430</v>
      </c>
      <c r="AE9" s="491"/>
      <c r="AF9" s="491" t="s">
        <v>430</v>
      </c>
      <c r="AG9" s="266"/>
      <c r="AH9" s="266"/>
      <c r="AI9" s="266"/>
      <c r="AJ9" s="266"/>
      <c r="AK9" s="265" t="s">
        <v>431</v>
      </c>
      <c r="AL9" s="265" t="s">
        <v>454</v>
      </c>
      <c r="AM9" s="267"/>
      <c r="AN9" s="491"/>
      <c r="AO9" s="265"/>
      <c r="AP9" s="491" t="s">
        <v>394</v>
      </c>
      <c r="AQ9" s="268"/>
      <c r="AR9" s="268"/>
      <c r="AS9" s="265"/>
      <c r="AT9" s="429"/>
      <c r="AU9" s="500"/>
      <c r="AV9" s="265"/>
      <c r="AW9" s="222"/>
      <c r="AX9" s="491"/>
      <c r="AY9" s="491"/>
      <c r="AZ9" s="265"/>
      <c r="BA9" s="491"/>
      <c r="BB9" s="491"/>
      <c r="BC9" s="265"/>
      <c r="BD9" s="441"/>
      <c r="BE9" s="491"/>
      <c r="BF9" s="491"/>
      <c r="BG9" s="491"/>
      <c r="BH9" s="265"/>
      <c r="BI9" s="491" t="s">
        <v>484</v>
      </c>
      <c r="BJ9" s="265" t="s">
        <v>485</v>
      </c>
      <c r="BK9" s="491" t="s">
        <v>64</v>
      </c>
      <c r="BL9" s="491" t="s">
        <v>486</v>
      </c>
      <c r="BM9" s="268"/>
      <c r="BN9" s="268"/>
      <c r="BO9" s="268"/>
      <c r="BP9" s="268"/>
      <c r="BQ9" s="268"/>
      <c r="BR9" s="222"/>
      <c r="BS9" s="222"/>
      <c r="BT9" s="270"/>
    </row>
    <row r="10" spans="1:72" s="264" customFormat="1" ht="30" customHeight="1">
      <c r="A10" s="495"/>
      <c r="B10" s="222"/>
      <c r="C10" s="491"/>
      <c r="D10" s="500"/>
      <c r="E10" s="500"/>
      <c r="F10" s="500"/>
      <c r="G10" s="491"/>
      <c r="H10" s="502" t="s">
        <v>407</v>
      </c>
      <c r="I10" s="491"/>
      <c r="J10" s="265"/>
      <c r="K10" s="265"/>
      <c r="L10" s="268"/>
      <c r="M10" s="265" t="s">
        <v>408</v>
      </c>
      <c r="N10" s="491" t="s">
        <v>409</v>
      </c>
      <c r="O10" s="491"/>
      <c r="P10" s="222"/>
      <c r="Q10" s="503"/>
      <c r="R10" s="222"/>
      <c r="S10" s="520"/>
      <c r="T10" s="518"/>
      <c r="U10" s="491" t="s">
        <v>432</v>
      </c>
      <c r="V10" s="491"/>
      <c r="W10" s="500"/>
      <c r="X10" s="491" t="s">
        <v>433</v>
      </c>
      <c r="Y10" s="265"/>
      <c r="Z10" s="429"/>
      <c r="AA10" s="429"/>
      <c r="AB10" s="500"/>
      <c r="AC10" s="222"/>
      <c r="AD10" s="491" t="s">
        <v>432</v>
      </c>
      <c r="AE10" s="491"/>
      <c r="AF10" s="491" t="s">
        <v>433</v>
      </c>
      <c r="AG10" s="265"/>
      <c r="AH10" s="429"/>
      <c r="AI10" s="429"/>
      <c r="AJ10" s="429"/>
      <c r="AK10" s="265"/>
      <c r="AL10" s="429"/>
      <c r="AM10" s="266"/>
      <c r="AN10" s="267"/>
      <c r="AO10" s="429"/>
      <c r="AP10" s="267" t="s">
        <v>455</v>
      </c>
      <c r="AQ10" s="268"/>
      <c r="AR10" s="268"/>
      <c r="AS10" s="265"/>
      <c r="AT10" s="429"/>
      <c r="AU10" s="500"/>
      <c r="AV10" s="265"/>
      <c r="AW10" s="222"/>
      <c r="AX10" s="500"/>
      <c r="AY10" s="491"/>
      <c r="AZ10" s="429"/>
      <c r="BA10" s="491"/>
      <c r="BB10" s="491"/>
      <c r="BC10" s="429"/>
      <c r="BD10" s="523"/>
      <c r="BE10" s="491"/>
      <c r="BF10" s="491"/>
      <c r="BG10" s="491"/>
      <c r="BH10" s="265"/>
      <c r="BI10" s="500"/>
      <c r="BJ10" s="266" t="s">
        <v>455</v>
      </c>
      <c r="BK10" s="500"/>
      <c r="BL10" s="266" t="s">
        <v>455</v>
      </c>
      <c r="BM10" s="268"/>
      <c r="BN10" s="268"/>
      <c r="BO10" s="268"/>
      <c r="BP10" s="515"/>
      <c r="BQ10" s="515"/>
      <c r="BR10" s="515"/>
      <c r="BS10" s="222"/>
      <c r="BT10" s="270"/>
    </row>
    <row r="11" spans="1:72" s="264" customFormat="1" ht="30" customHeight="1">
      <c r="A11" s="504"/>
      <c r="B11" s="273"/>
      <c r="C11" s="273"/>
      <c r="D11" s="272"/>
      <c r="E11" s="272"/>
      <c r="F11" s="222"/>
      <c r="G11" s="491"/>
      <c r="H11" s="505" t="s">
        <v>402</v>
      </c>
      <c r="I11" s="272"/>
      <c r="J11" s="274"/>
      <c r="K11" s="506"/>
      <c r="L11" s="271"/>
      <c r="M11" s="271"/>
      <c r="N11" s="507"/>
      <c r="O11" s="507"/>
      <c r="P11" s="272"/>
      <c r="Q11" s="508"/>
      <c r="R11" s="272"/>
      <c r="S11" s="274" t="s">
        <v>103</v>
      </c>
      <c r="T11" s="519"/>
      <c r="U11" s="506"/>
      <c r="V11" s="507"/>
      <c r="W11" s="273"/>
      <c r="X11" s="506"/>
      <c r="Y11" s="274"/>
      <c r="Z11" s="274"/>
      <c r="AA11" s="274"/>
      <c r="AB11" s="273"/>
      <c r="AC11" s="272"/>
      <c r="AD11" s="506"/>
      <c r="AE11" s="507"/>
      <c r="AF11" s="506"/>
      <c r="AG11" s="274"/>
      <c r="AH11" s="274"/>
      <c r="AI11" s="274"/>
      <c r="AJ11" s="274"/>
      <c r="AK11" s="506"/>
      <c r="AL11" s="506"/>
      <c r="AM11" s="274"/>
      <c r="AN11" s="273"/>
      <c r="AO11" s="506"/>
      <c r="AP11" s="491"/>
      <c r="AQ11" s="274" t="s">
        <v>456</v>
      </c>
      <c r="AR11" s="271"/>
      <c r="AS11" s="271"/>
      <c r="AT11" s="271"/>
      <c r="AU11" s="272"/>
      <c r="AV11" s="271"/>
      <c r="AW11" s="272"/>
      <c r="AX11" s="273"/>
      <c r="AY11" s="271"/>
      <c r="AZ11" s="271"/>
      <c r="BA11" s="272"/>
      <c r="BB11" s="272"/>
      <c r="BC11" s="271"/>
      <c r="BD11" s="524"/>
      <c r="BE11" s="271"/>
      <c r="BF11" s="272"/>
      <c r="BG11" s="272"/>
      <c r="BH11" s="271"/>
      <c r="BI11" s="424"/>
      <c r="BJ11" s="265"/>
      <c r="BK11" s="424"/>
      <c r="BL11" s="265"/>
      <c r="BM11" s="274"/>
      <c r="BN11" s="274" t="s">
        <v>487</v>
      </c>
      <c r="BO11" s="274" t="s">
        <v>488</v>
      </c>
      <c r="BP11" s="516"/>
      <c r="BQ11" s="516"/>
      <c r="BR11" s="516"/>
      <c r="BS11" s="272"/>
      <c r="BT11" s="275"/>
    </row>
    <row r="12" spans="1:72" s="219" customFormat="1" ht="30" customHeight="1">
      <c r="A12" s="175" t="s">
        <v>22</v>
      </c>
      <c r="B12" s="224">
        <v>51001346</v>
      </c>
      <c r="C12" s="224">
        <v>50946276</v>
      </c>
      <c r="D12" s="224">
        <v>3592902</v>
      </c>
      <c r="E12" s="224">
        <v>89211553</v>
      </c>
      <c r="F12" s="224">
        <v>0</v>
      </c>
      <c r="G12" s="224">
        <v>42352102</v>
      </c>
      <c r="H12" s="224">
        <v>0</v>
      </c>
      <c r="I12" s="224">
        <v>493923</v>
      </c>
      <c r="J12" s="224">
        <v>5011</v>
      </c>
      <c r="K12" s="224">
        <v>50059</v>
      </c>
      <c r="L12" s="224">
        <v>5254335</v>
      </c>
      <c r="M12" s="224">
        <v>4027071</v>
      </c>
      <c r="N12" s="224">
        <v>1011583</v>
      </c>
      <c r="O12" s="224">
        <v>0</v>
      </c>
      <c r="P12" s="224">
        <v>43845</v>
      </c>
      <c r="Q12" s="224">
        <v>0</v>
      </c>
      <c r="R12" s="224">
        <v>0</v>
      </c>
      <c r="S12" s="224">
        <v>56255681</v>
      </c>
      <c r="T12" s="224">
        <v>15964953</v>
      </c>
      <c r="U12" s="224">
        <v>14536571</v>
      </c>
      <c r="V12" s="224">
        <v>0</v>
      </c>
      <c r="W12" s="224">
        <v>0</v>
      </c>
      <c r="X12" s="224">
        <v>0</v>
      </c>
      <c r="Y12" s="224">
        <v>0</v>
      </c>
      <c r="Z12" s="224">
        <v>1428382</v>
      </c>
      <c r="AA12" s="224">
        <v>0</v>
      </c>
      <c r="AB12" s="224">
        <v>0</v>
      </c>
      <c r="AC12" s="224">
        <v>2698571</v>
      </c>
      <c r="AD12" s="224">
        <v>1609672</v>
      </c>
      <c r="AE12" s="224">
        <v>0</v>
      </c>
      <c r="AF12" s="224">
        <v>0</v>
      </c>
      <c r="AG12" s="224">
        <v>0</v>
      </c>
      <c r="AH12" s="224">
        <v>78870</v>
      </c>
      <c r="AI12" s="224">
        <v>0</v>
      </c>
      <c r="AJ12" s="224">
        <v>0</v>
      </c>
      <c r="AK12" s="224">
        <v>641219</v>
      </c>
      <c r="AL12" s="224">
        <v>9022</v>
      </c>
      <c r="AM12" s="224">
        <v>359788</v>
      </c>
      <c r="AN12" s="224">
        <v>10513914</v>
      </c>
      <c r="AO12" s="224">
        <v>20233806</v>
      </c>
      <c r="AP12" s="224">
        <v>9719892</v>
      </c>
      <c r="AQ12" s="224">
        <v>29177438</v>
      </c>
      <c r="AR12" s="224">
        <v>13414032</v>
      </c>
      <c r="AS12" s="224">
        <v>705136</v>
      </c>
      <c r="AT12" s="224">
        <v>0</v>
      </c>
      <c r="AU12" s="224">
        <v>6300804</v>
      </c>
      <c r="AV12" s="224">
        <v>6408092</v>
      </c>
      <c r="AW12" s="224">
        <v>13664211</v>
      </c>
      <c r="AX12" s="224">
        <v>889804</v>
      </c>
      <c r="AY12" s="224">
        <v>546973</v>
      </c>
      <c r="AZ12" s="224">
        <v>116428</v>
      </c>
      <c r="BA12" s="224">
        <v>0</v>
      </c>
      <c r="BB12" s="224">
        <v>0</v>
      </c>
      <c r="BC12" s="224">
        <v>226403</v>
      </c>
      <c r="BD12" s="224">
        <v>12774407</v>
      </c>
      <c r="BE12" s="224">
        <v>0</v>
      </c>
      <c r="BF12" s="224">
        <v>19017</v>
      </c>
      <c r="BG12" s="224">
        <v>2716508</v>
      </c>
      <c r="BH12" s="224">
        <v>0</v>
      </c>
      <c r="BI12" s="224">
        <v>10038882</v>
      </c>
      <c r="BJ12" s="224">
        <v>0</v>
      </c>
      <c r="BK12" s="224">
        <v>0</v>
      </c>
      <c r="BL12" s="224">
        <v>274520</v>
      </c>
      <c r="BM12" s="224">
        <v>0</v>
      </c>
      <c r="BN12" s="224">
        <v>27078243</v>
      </c>
      <c r="BO12" s="224">
        <v>56255681</v>
      </c>
      <c r="BP12" s="224">
        <v>0</v>
      </c>
      <c r="BQ12" s="224">
        <v>0</v>
      </c>
      <c r="BR12" s="126">
        <v>0</v>
      </c>
      <c r="BS12" s="116">
        <v>0</v>
      </c>
      <c r="BT12" s="276">
        <v>0</v>
      </c>
    </row>
    <row r="13" spans="1:72" s="219" customFormat="1" ht="30" customHeight="1">
      <c r="A13" s="175" t="s">
        <v>24</v>
      </c>
      <c r="B13" s="226">
        <v>28938147</v>
      </c>
      <c r="C13" s="226">
        <v>28938147</v>
      </c>
      <c r="D13" s="226">
        <v>888886</v>
      </c>
      <c r="E13" s="226">
        <v>52505706</v>
      </c>
      <c r="F13" s="226">
        <v>0</v>
      </c>
      <c r="G13" s="226">
        <v>24590113</v>
      </c>
      <c r="H13" s="226">
        <v>0</v>
      </c>
      <c r="I13" s="226">
        <v>133668</v>
      </c>
      <c r="J13" s="226">
        <v>0</v>
      </c>
      <c r="K13" s="226">
        <v>0</v>
      </c>
      <c r="L13" s="226">
        <v>4049031</v>
      </c>
      <c r="M13" s="226">
        <v>3532957</v>
      </c>
      <c r="N13" s="226">
        <v>465925</v>
      </c>
      <c r="O13" s="226">
        <v>4534</v>
      </c>
      <c r="P13" s="226">
        <v>24051</v>
      </c>
      <c r="Q13" s="226">
        <v>270</v>
      </c>
      <c r="R13" s="226">
        <v>0</v>
      </c>
      <c r="S13" s="226">
        <v>32987178</v>
      </c>
      <c r="T13" s="226">
        <v>10698928</v>
      </c>
      <c r="U13" s="226">
        <v>10520027</v>
      </c>
      <c r="V13" s="226">
        <v>0</v>
      </c>
      <c r="W13" s="226">
        <v>0</v>
      </c>
      <c r="X13" s="226">
        <v>0</v>
      </c>
      <c r="Y13" s="226">
        <v>0</v>
      </c>
      <c r="Z13" s="226">
        <v>178901</v>
      </c>
      <c r="AA13" s="226">
        <v>0</v>
      </c>
      <c r="AB13" s="226">
        <v>0</v>
      </c>
      <c r="AC13" s="226">
        <v>2136069</v>
      </c>
      <c r="AD13" s="226">
        <v>1177778</v>
      </c>
      <c r="AE13" s="226">
        <v>0</v>
      </c>
      <c r="AF13" s="226">
        <v>0</v>
      </c>
      <c r="AG13" s="226">
        <v>0</v>
      </c>
      <c r="AH13" s="226">
        <v>69144</v>
      </c>
      <c r="AI13" s="226">
        <v>0</v>
      </c>
      <c r="AJ13" s="226">
        <v>0</v>
      </c>
      <c r="AK13" s="226">
        <v>667988</v>
      </c>
      <c r="AL13" s="226">
        <v>0</v>
      </c>
      <c r="AM13" s="226">
        <v>221159</v>
      </c>
      <c r="AN13" s="226">
        <v>2810956</v>
      </c>
      <c r="AO13" s="226">
        <v>5055700</v>
      </c>
      <c r="AP13" s="226">
        <v>2244744</v>
      </c>
      <c r="AQ13" s="226">
        <v>15645953</v>
      </c>
      <c r="AR13" s="226">
        <v>14214791</v>
      </c>
      <c r="AS13" s="226">
        <v>621469</v>
      </c>
      <c r="AT13" s="226">
        <v>0</v>
      </c>
      <c r="AU13" s="226">
        <v>8953206</v>
      </c>
      <c r="AV13" s="226">
        <v>4640116</v>
      </c>
      <c r="AW13" s="226">
        <v>3126434</v>
      </c>
      <c r="AX13" s="226">
        <v>91637</v>
      </c>
      <c r="AY13" s="226">
        <v>19277</v>
      </c>
      <c r="AZ13" s="226">
        <v>0</v>
      </c>
      <c r="BA13" s="226">
        <v>64849</v>
      </c>
      <c r="BB13" s="226">
        <v>0</v>
      </c>
      <c r="BC13" s="226">
        <v>7511</v>
      </c>
      <c r="BD13" s="226">
        <v>3034797</v>
      </c>
      <c r="BE13" s="226">
        <v>450000</v>
      </c>
      <c r="BF13" s="226">
        <v>0</v>
      </c>
      <c r="BG13" s="226">
        <v>1440000</v>
      </c>
      <c r="BH13" s="226">
        <v>0</v>
      </c>
      <c r="BI13" s="226">
        <v>1144797</v>
      </c>
      <c r="BJ13" s="226">
        <v>0</v>
      </c>
      <c r="BK13" s="226">
        <v>471798</v>
      </c>
      <c r="BL13" s="226">
        <v>0</v>
      </c>
      <c r="BM13" s="226">
        <v>0</v>
      </c>
      <c r="BN13" s="226">
        <v>17341225</v>
      </c>
      <c r="BO13" s="226">
        <v>32987178</v>
      </c>
      <c r="BP13" s="226">
        <v>0</v>
      </c>
      <c r="BQ13" s="226">
        <v>0</v>
      </c>
      <c r="BR13" s="126">
        <v>0</v>
      </c>
      <c r="BS13" s="116">
        <v>0</v>
      </c>
      <c r="BT13" s="124">
        <v>0</v>
      </c>
    </row>
    <row r="14" spans="1:78" s="219" customFormat="1" ht="30" customHeight="1">
      <c r="A14" s="175" t="s">
        <v>25</v>
      </c>
      <c r="B14" s="226">
        <v>43884284</v>
      </c>
      <c r="C14" s="226">
        <v>43883037</v>
      </c>
      <c r="D14" s="226">
        <v>3298282</v>
      </c>
      <c r="E14" s="226">
        <v>71207813</v>
      </c>
      <c r="F14" s="226">
        <v>0</v>
      </c>
      <c r="G14" s="226">
        <v>30702351</v>
      </c>
      <c r="H14" s="226">
        <v>0</v>
      </c>
      <c r="I14" s="226">
        <v>79293</v>
      </c>
      <c r="J14" s="226">
        <v>1129</v>
      </c>
      <c r="K14" s="226">
        <v>118</v>
      </c>
      <c r="L14" s="226">
        <v>2996970</v>
      </c>
      <c r="M14" s="226">
        <v>2386675</v>
      </c>
      <c r="N14" s="226">
        <v>615118</v>
      </c>
      <c r="O14" s="226">
        <v>4823</v>
      </c>
      <c r="P14" s="226">
        <v>0</v>
      </c>
      <c r="Q14" s="226">
        <v>0</v>
      </c>
      <c r="R14" s="226">
        <v>0</v>
      </c>
      <c r="S14" s="226">
        <v>46881254</v>
      </c>
      <c r="T14" s="226">
        <v>14708620</v>
      </c>
      <c r="U14" s="226">
        <v>14148363</v>
      </c>
      <c r="V14" s="226">
        <v>57569</v>
      </c>
      <c r="W14" s="226">
        <v>0</v>
      </c>
      <c r="X14" s="226">
        <v>0</v>
      </c>
      <c r="Y14" s="226">
        <v>0</v>
      </c>
      <c r="Z14" s="226">
        <v>502688</v>
      </c>
      <c r="AA14" s="226">
        <v>0</v>
      </c>
      <c r="AB14" s="226">
        <v>0</v>
      </c>
      <c r="AC14" s="226">
        <v>1697505</v>
      </c>
      <c r="AD14" s="226">
        <v>1086666</v>
      </c>
      <c r="AE14" s="226">
        <v>12265</v>
      </c>
      <c r="AF14" s="226">
        <v>0</v>
      </c>
      <c r="AG14" s="226">
        <v>0</v>
      </c>
      <c r="AH14" s="226">
        <v>65337</v>
      </c>
      <c r="AI14" s="226">
        <v>0</v>
      </c>
      <c r="AJ14" s="226">
        <v>0</v>
      </c>
      <c r="AK14" s="226">
        <v>521213</v>
      </c>
      <c r="AL14" s="226">
        <v>0</v>
      </c>
      <c r="AM14" s="226">
        <v>12024</v>
      </c>
      <c r="AN14" s="226">
        <v>10241590</v>
      </c>
      <c r="AO14" s="226">
        <v>16988173</v>
      </c>
      <c r="AP14" s="226">
        <v>6746583</v>
      </c>
      <c r="AQ14" s="226">
        <v>26647715</v>
      </c>
      <c r="AR14" s="226">
        <v>17347467</v>
      </c>
      <c r="AS14" s="226">
        <v>12162050</v>
      </c>
      <c r="AT14" s="226">
        <v>0</v>
      </c>
      <c r="AU14" s="226">
        <v>3292513</v>
      </c>
      <c r="AV14" s="226">
        <v>1892904</v>
      </c>
      <c r="AW14" s="226">
        <v>2886072</v>
      </c>
      <c r="AX14" s="226">
        <v>386068</v>
      </c>
      <c r="AY14" s="226">
        <v>343776</v>
      </c>
      <c r="AZ14" s="226">
        <v>0</v>
      </c>
      <c r="BA14" s="226">
        <v>0</v>
      </c>
      <c r="BB14" s="226">
        <v>0</v>
      </c>
      <c r="BC14" s="226">
        <v>42292</v>
      </c>
      <c r="BD14" s="226">
        <v>2500004</v>
      </c>
      <c r="BE14" s="226">
        <v>0</v>
      </c>
      <c r="BF14" s="226">
        <v>0</v>
      </c>
      <c r="BG14" s="226">
        <v>0</v>
      </c>
      <c r="BH14" s="226">
        <v>0</v>
      </c>
      <c r="BI14" s="226">
        <v>2500004</v>
      </c>
      <c r="BJ14" s="226">
        <v>0</v>
      </c>
      <c r="BK14" s="226">
        <v>739469</v>
      </c>
      <c r="BL14" s="226">
        <v>0</v>
      </c>
      <c r="BM14" s="226">
        <v>0</v>
      </c>
      <c r="BN14" s="226">
        <v>20233539</v>
      </c>
      <c r="BO14" s="226">
        <v>46881254</v>
      </c>
      <c r="BP14" s="226">
        <v>0</v>
      </c>
      <c r="BQ14" s="226">
        <v>0</v>
      </c>
      <c r="BR14" s="126">
        <v>0</v>
      </c>
      <c r="BS14" s="116">
        <v>0</v>
      </c>
      <c r="BT14" s="124">
        <v>0</v>
      </c>
      <c r="BZ14" s="277"/>
    </row>
    <row r="15" spans="1:72" s="219" customFormat="1" ht="30" customHeight="1">
      <c r="A15" s="175" t="s">
        <v>27</v>
      </c>
      <c r="B15" s="226">
        <v>5044643</v>
      </c>
      <c r="C15" s="226">
        <v>4915586</v>
      </c>
      <c r="D15" s="226">
        <v>74246</v>
      </c>
      <c r="E15" s="226">
        <v>9216497</v>
      </c>
      <c r="F15" s="226">
        <v>0</v>
      </c>
      <c r="G15" s="226">
        <v>4375157</v>
      </c>
      <c r="H15" s="226">
        <v>0</v>
      </c>
      <c r="I15" s="226">
        <v>0</v>
      </c>
      <c r="J15" s="226">
        <v>129057</v>
      </c>
      <c r="K15" s="226">
        <v>0</v>
      </c>
      <c r="L15" s="226">
        <v>1199692</v>
      </c>
      <c r="M15" s="226">
        <v>1010670</v>
      </c>
      <c r="N15" s="226">
        <v>178281</v>
      </c>
      <c r="O15" s="226">
        <v>1261</v>
      </c>
      <c r="P15" s="226">
        <v>12002</v>
      </c>
      <c r="Q15" s="226">
        <v>0</v>
      </c>
      <c r="R15" s="226">
        <v>0</v>
      </c>
      <c r="S15" s="226">
        <v>6244335</v>
      </c>
      <c r="T15" s="226">
        <v>2894312</v>
      </c>
      <c r="U15" s="226">
        <v>2511849</v>
      </c>
      <c r="V15" s="226">
        <v>0</v>
      </c>
      <c r="W15" s="226">
        <v>0</v>
      </c>
      <c r="X15" s="226">
        <v>0</v>
      </c>
      <c r="Y15" s="226">
        <v>0</v>
      </c>
      <c r="Z15" s="226">
        <v>382463</v>
      </c>
      <c r="AA15" s="226">
        <v>0</v>
      </c>
      <c r="AB15" s="226">
        <v>0</v>
      </c>
      <c r="AC15" s="226">
        <v>288063</v>
      </c>
      <c r="AD15" s="226">
        <v>135202</v>
      </c>
      <c r="AE15" s="226">
        <v>0</v>
      </c>
      <c r="AF15" s="226">
        <v>0</v>
      </c>
      <c r="AG15" s="226">
        <v>0</v>
      </c>
      <c r="AH15" s="226">
        <v>13243</v>
      </c>
      <c r="AI15" s="226">
        <v>0</v>
      </c>
      <c r="AJ15" s="226">
        <v>0</v>
      </c>
      <c r="AK15" s="226">
        <v>92866</v>
      </c>
      <c r="AL15" s="226">
        <v>68</v>
      </c>
      <c r="AM15" s="226">
        <v>46684</v>
      </c>
      <c r="AN15" s="226">
        <v>1472745</v>
      </c>
      <c r="AO15" s="226">
        <v>2401716</v>
      </c>
      <c r="AP15" s="226">
        <v>928971</v>
      </c>
      <c r="AQ15" s="226">
        <v>4655120</v>
      </c>
      <c r="AR15" s="226">
        <v>585281</v>
      </c>
      <c r="AS15" s="226">
        <v>46795</v>
      </c>
      <c r="AT15" s="226">
        <v>50657</v>
      </c>
      <c r="AU15" s="226">
        <v>213249</v>
      </c>
      <c r="AV15" s="226">
        <v>274580</v>
      </c>
      <c r="AW15" s="226">
        <v>1003934</v>
      </c>
      <c r="AX15" s="226">
        <v>92692</v>
      </c>
      <c r="AY15" s="226">
        <v>14702</v>
      </c>
      <c r="AZ15" s="226">
        <v>7994</v>
      </c>
      <c r="BA15" s="226">
        <v>0</v>
      </c>
      <c r="BB15" s="226">
        <v>0</v>
      </c>
      <c r="BC15" s="226">
        <v>69996</v>
      </c>
      <c r="BD15" s="226">
        <v>911242</v>
      </c>
      <c r="BE15" s="226">
        <v>0</v>
      </c>
      <c r="BF15" s="226">
        <v>0</v>
      </c>
      <c r="BG15" s="226">
        <v>40000</v>
      </c>
      <c r="BH15" s="226">
        <v>0</v>
      </c>
      <c r="BI15" s="226">
        <v>871242</v>
      </c>
      <c r="BJ15" s="226">
        <v>0</v>
      </c>
      <c r="BK15" s="226">
        <v>0</v>
      </c>
      <c r="BL15" s="226">
        <v>5890</v>
      </c>
      <c r="BM15" s="226">
        <v>0</v>
      </c>
      <c r="BN15" s="226">
        <v>1589215</v>
      </c>
      <c r="BO15" s="226">
        <v>6244335</v>
      </c>
      <c r="BP15" s="226">
        <v>0</v>
      </c>
      <c r="BQ15" s="226">
        <v>0</v>
      </c>
      <c r="BR15" s="126">
        <v>0</v>
      </c>
      <c r="BS15" s="116">
        <v>0</v>
      </c>
      <c r="BT15" s="124">
        <v>0</v>
      </c>
    </row>
    <row r="16" spans="1:72" s="219" customFormat="1" ht="30" customHeight="1">
      <c r="A16" s="175" t="s">
        <v>29</v>
      </c>
      <c r="B16" s="226">
        <v>20766590</v>
      </c>
      <c r="C16" s="226">
        <v>19736614</v>
      </c>
      <c r="D16" s="226">
        <v>1424176</v>
      </c>
      <c r="E16" s="226">
        <v>32873590</v>
      </c>
      <c r="F16" s="226">
        <v>0</v>
      </c>
      <c r="G16" s="226">
        <v>14646663</v>
      </c>
      <c r="H16" s="226">
        <v>0</v>
      </c>
      <c r="I16" s="226">
        <v>85511</v>
      </c>
      <c r="J16" s="226">
        <v>1024976</v>
      </c>
      <c r="K16" s="226">
        <v>5000</v>
      </c>
      <c r="L16" s="226">
        <v>2663978</v>
      </c>
      <c r="M16" s="226">
        <v>2195340</v>
      </c>
      <c r="N16" s="226">
        <v>384801</v>
      </c>
      <c r="O16" s="226">
        <v>5076</v>
      </c>
      <c r="P16" s="226">
        <v>10609</v>
      </c>
      <c r="Q16" s="226">
        <v>0</v>
      </c>
      <c r="R16" s="226">
        <v>0</v>
      </c>
      <c r="S16" s="226">
        <v>23430568</v>
      </c>
      <c r="T16" s="226">
        <v>10026808</v>
      </c>
      <c r="U16" s="226">
        <v>9301920</v>
      </c>
      <c r="V16" s="226">
        <v>0</v>
      </c>
      <c r="W16" s="226">
        <v>0</v>
      </c>
      <c r="X16" s="226">
        <v>0</v>
      </c>
      <c r="Y16" s="226">
        <v>0</v>
      </c>
      <c r="Z16" s="226">
        <v>724888</v>
      </c>
      <c r="AA16" s="226">
        <v>0</v>
      </c>
      <c r="AB16" s="226">
        <v>0</v>
      </c>
      <c r="AC16" s="226">
        <v>940886</v>
      </c>
      <c r="AD16" s="226">
        <v>684683</v>
      </c>
      <c r="AE16" s="226">
        <v>0</v>
      </c>
      <c r="AF16" s="226">
        <v>0</v>
      </c>
      <c r="AG16" s="226">
        <v>0</v>
      </c>
      <c r="AH16" s="226">
        <v>15622</v>
      </c>
      <c r="AI16" s="226">
        <v>0</v>
      </c>
      <c r="AJ16" s="226">
        <v>0</v>
      </c>
      <c r="AK16" s="226">
        <v>234050</v>
      </c>
      <c r="AL16" s="226">
        <v>0</v>
      </c>
      <c r="AM16" s="226">
        <v>6531</v>
      </c>
      <c r="AN16" s="226">
        <v>3644659</v>
      </c>
      <c r="AO16" s="226">
        <v>6053854</v>
      </c>
      <c r="AP16" s="226">
        <v>2409195</v>
      </c>
      <c r="AQ16" s="226">
        <v>14612353</v>
      </c>
      <c r="AR16" s="226">
        <v>5855839</v>
      </c>
      <c r="AS16" s="226">
        <v>0</v>
      </c>
      <c r="AT16" s="226">
        <v>0</v>
      </c>
      <c r="AU16" s="226">
        <v>1295341</v>
      </c>
      <c r="AV16" s="226">
        <v>4560498</v>
      </c>
      <c r="AW16" s="226">
        <v>2962376</v>
      </c>
      <c r="AX16" s="226">
        <v>147006</v>
      </c>
      <c r="AY16" s="226">
        <v>4908</v>
      </c>
      <c r="AZ16" s="226">
        <v>0</v>
      </c>
      <c r="BA16" s="226">
        <v>7266</v>
      </c>
      <c r="BB16" s="226">
        <v>0</v>
      </c>
      <c r="BC16" s="226">
        <v>134832</v>
      </c>
      <c r="BD16" s="226">
        <v>2815370</v>
      </c>
      <c r="BE16" s="226">
        <v>0</v>
      </c>
      <c r="BF16" s="226">
        <v>0</v>
      </c>
      <c r="BG16" s="226">
        <v>274080</v>
      </c>
      <c r="BH16" s="226">
        <v>0</v>
      </c>
      <c r="BI16" s="226">
        <v>2541290</v>
      </c>
      <c r="BJ16" s="226">
        <v>0</v>
      </c>
      <c r="BK16" s="226">
        <v>378908</v>
      </c>
      <c r="BL16" s="226">
        <v>0</v>
      </c>
      <c r="BM16" s="226">
        <v>0</v>
      </c>
      <c r="BN16" s="226">
        <v>8818215</v>
      </c>
      <c r="BO16" s="226">
        <v>23430568</v>
      </c>
      <c r="BP16" s="226">
        <v>0</v>
      </c>
      <c r="BQ16" s="226">
        <v>0</v>
      </c>
      <c r="BR16" s="126">
        <v>0</v>
      </c>
      <c r="BS16" s="116">
        <v>0</v>
      </c>
      <c r="BT16" s="124">
        <v>0</v>
      </c>
    </row>
    <row r="17" spans="1:72" s="219" customFormat="1" ht="30" customHeight="1">
      <c r="A17" s="175" t="s">
        <v>31</v>
      </c>
      <c r="B17" s="226">
        <v>13761208</v>
      </c>
      <c r="C17" s="226">
        <v>13599826</v>
      </c>
      <c r="D17" s="226">
        <v>782837</v>
      </c>
      <c r="E17" s="226">
        <v>25817902</v>
      </c>
      <c r="F17" s="226">
        <v>0</v>
      </c>
      <c r="G17" s="226">
        <v>13013532</v>
      </c>
      <c r="H17" s="226">
        <v>0</v>
      </c>
      <c r="I17" s="226">
        <v>12619</v>
      </c>
      <c r="J17" s="226">
        <v>161382</v>
      </c>
      <c r="K17" s="226">
        <v>0</v>
      </c>
      <c r="L17" s="226">
        <v>1213685</v>
      </c>
      <c r="M17" s="226">
        <v>939121</v>
      </c>
      <c r="N17" s="226">
        <v>174637</v>
      </c>
      <c r="O17" s="226">
        <v>1211</v>
      </c>
      <c r="P17" s="226">
        <v>13577</v>
      </c>
      <c r="Q17" s="226">
        <v>0</v>
      </c>
      <c r="R17" s="226">
        <v>11143</v>
      </c>
      <c r="S17" s="226">
        <v>14986036</v>
      </c>
      <c r="T17" s="226">
        <v>3523516</v>
      </c>
      <c r="U17" s="226">
        <v>3268807</v>
      </c>
      <c r="V17" s="226">
        <v>0</v>
      </c>
      <c r="W17" s="226">
        <v>0</v>
      </c>
      <c r="X17" s="226">
        <v>0</v>
      </c>
      <c r="Y17" s="226">
        <v>0</v>
      </c>
      <c r="Z17" s="226">
        <v>254709</v>
      </c>
      <c r="AA17" s="226">
        <v>0</v>
      </c>
      <c r="AB17" s="226">
        <v>0</v>
      </c>
      <c r="AC17" s="226">
        <v>541654</v>
      </c>
      <c r="AD17" s="226">
        <v>402065</v>
      </c>
      <c r="AE17" s="226">
        <v>0</v>
      </c>
      <c r="AF17" s="226">
        <v>0</v>
      </c>
      <c r="AG17" s="226">
        <v>0</v>
      </c>
      <c r="AH17" s="226">
        <v>14181</v>
      </c>
      <c r="AI17" s="226">
        <v>0</v>
      </c>
      <c r="AJ17" s="226">
        <v>0</v>
      </c>
      <c r="AK17" s="226">
        <v>74487</v>
      </c>
      <c r="AL17" s="226">
        <v>0</v>
      </c>
      <c r="AM17" s="226">
        <v>50921</v>
      </c>
      <c r="AN17" s="226">
        <v>4259518</v>
      </c>
      <c r="AO17" s="226">
        <v>9132096</v>
      </c>
      <c r="AP17" s="226">
        <v>4872578</v>
      </c>
      <c r="AQ17" s="226">
        <v>8324688</v>
      </c>
      <c r="AR17" s="226">
        <v>5369354</v>
      </c>
      <c r="AS17" s="226">
        <v>0</v>
      </c>
      <c r="AT17" s="226">
        <v>0</v>
      </c>
      <c r="AU17" s="226">
        <v>1723972</v>
      </c>
      <c r="AV17" s="226">
        <v>3645382</v>
      </c>
      <c r="AW17" s="226">
        <v>1291994</v>
      </c>
      <c r="AX17" s="226">
        <v>54667</v>
      </c>
      <c r="AY17" s="226">
        <v>0</v>
      </c>
      <c r="AZ17" s="226">
        <v>0</v>
      </c>
      <c r="BA17" s="226">
        <v>24365</v>
      </c>
      <c r="BB17" s="226">
        <v>0</v>
      </c>
      <c r="BC17" s="226">
        <v>30302</v>
      </c>
      <c r="BD17" s="226">
        <v>1237327</v>
      </c>
      <c r="BE17" s="226">
        <v>0</v>
      </c>
      <c r="BF17" s="226">
        <v>30000</v>
      </c>
      <c r="BG17" s="226">
        <v>118874</v>
      </c>
      <c r="BH17" s="226">
        <v>0</v>
      </c>
      <c r="BI17" s="226">
        <v>1088453</v>
      </c>
      <c r="BJ17" s="226">
        <v>0</v>
      </c>
      <c r="BK17" s="226">
        <v>164909</v>
      </c>
      <c r="BL17" s="226">
        <v>0</v>
      </c>
      <c r="BM17" s="226">
        <v>0</v>
      </c>
      <c r="BN17" s="226">
        <v>6661348</v>
      </c>
      <c r="BO17" s="226">
        <v>14986036</v>
      </c>
      <c r="BP17" s="226">
        <v>0</v>
      </c>
      <c r="BQ17" s="226">
        <v>0</v>
      </c>
      <c r="BR17" s="126">
        <v>0</v>
      </c>
      <c r="BS17" s="116">
        <v>0</v>
      </c>
      <c r="BT17" s="124">
        <v>0</v>
      </c>
    </row>
    <row r="18" spans="1:72" s="219" customFormat="1" ht="30" customHeight="1">
      <c r="A18" s="175" t="s">
        <v>32</v>
      </c>
      <c r="B18" s="226">
        <v>14414686</v>
      </c>
      <c r="C18" s="226">
        <v>14410312</v>
      </c>
      <c r="D18" s="226">
        <v>938292</v>
      </c>
      <c r="E18" s="226">
        <v>22992550</v>
      </c>
      <c r="F18" s="226">
        <v>0</v>
      </c>
      <c r="G18" s="226">
        <v>10996200</v>
      </c>
      <c r="H18" s="226">
        <v>0</v>
      </c>
      <c r="I18" s="226">
        <v>1467651</v>
      </c>
      <c r="J18" s="226">
        <v>4374</v>
      </c>
      <c r="K18" s="226">
        <v>0</v>
      </c>
      <c r="L18" s="226">
        <v>2174618</v>
      </c>
      <c r="M18" s="226">
        <v>1670583</v>
      </c>
      <c r="N18" s="226">
        <v>497583</v>
      </c>
      <c r="O18" s="226">
        <v>495</v>
      </c>
      <c r="P18" s="226">
        <v>5153</v>
      </c>
      <c r="Q18" s="226">
        <v>0</v>
      </c>
      <c r="R18" s="226">
        <v>0</v>
      </c>
      <c r="S18" s="226">
        <v>16589304</v>
      </c>
      <c r="T18" s="226">
        <v>4188351</v>
      </c>
      <c r="U18" s="226">
        <v>3927215</v>
      </c>
      <c r="V18" s="226">
        <v>0</v>
      </c>
      <c r="W18" s="226">
        <v>0</v>
      </c>
      <c r="X18" s="226">
        <v>0</v>
      </c>
      <c r="Y18" s="226">
        <v>0</v>
      </c>
      <c r="Z18" s="226">
        <v>261136</v>
      </c>
      <c r="AA18" s="226">
        <v>0</v>
      </c>
      <c r="AB18" s="226">
        <v>0</v>
      </c>
      <c r="AC18" s="226">
        <v>915510</v>
      </c>
      <c r="AD18" s="226">
        <v>230154</v>
      </c>
      <c r="AE18" s="226">
        <v>0</v>
      </c>
      <c r="AF18" s="226">
        <v>0</v>
      </c>
      <c r="AG18" s="226">
        <v>0</v>
      </c>
      <c r="AH18" s="226">
        <v>44786</v>
      </c>
      <c r="AI18" s="226">
        <v>0</v>
      </c>
      <c r="AJ18" s="226">
        <v>0</v>
      </c>
      <c r="AK18" s="226">
        <v>631358</v>
      </c>
      <c r="AL18" s="226">
        <v>97</v>
      </c>
      <c r="AM18" s="226">
        <v>9115</v>
      </c>
      <c r="AN18" s="226">
        <v>3652838</v>
      </c>
      <c r="AO18" s="226">
        <v>3779622</v>
      </c>
      <c r="AP18" s="226">
        <v>126784</v>
      </c>
      <c r="AQ18" s="226">
        <v>8756699</v>
      </c>
      <c r="AR18" s="226">
        <v>4423653</v>
      </c>
      <c r="AS18" s="226">
        <v>90508</v>
      </c>
      <c r="AT18" s="226">
        <v>98</v>
      </c>
      <c r="AU18" s="226">
        <v>1409184</v>
      </c>
      <c r="AV18" s="226">
        <v>2923863</v>
      </c>
      <c r="AW18" s="226">
        <v>3408952</v>
      </c>
      <c r="AX18" s="226">
        <v>274435</v>
      </c>
      <c r="AY18" s="226">
        <v>104712</v>
      </c>
      <c r="AZ18" s="226">
        <v>0</v>
      </c>
      <c r="BA18" s="226">
        <v>6189</v>
      </c>
      <c r="BB18" s="226">
        <v>0</v>
      </c>
      <c r="BC18" s="226">
        <v>163534</v>
      </c>
      <c r="BD18" s="226">
        <v>3134517</v>
      </c>
      <c r="BE18" s="226">
        <v>0</v>
      </c>
      <c r="BF18" s="226">
        <v>0</v>
      </c>
      <c r="BG18" s="226">
        <v>426149</v>
      </c>
      <c r="BH18" s="226">
        <v>0</v>
      </c>
      <c r="BI18" s="226">
        <v>2708368</v>
      </c>
      <c r="BJ18" s="226">
        <v>0</v>
      </c>
      <c r="BK18" s="226">
        <v>200597</v>
      </c>
      <c r="BL18" s="226">
        <v>0</v>
      </c>
      <c r="BM18" s="226">
        <v>0</v>
      </c>
      <c r="BN18" s="226">
        <v>7832605</v>
      </c>
      <c r="BO18" s="226">
        <v>16589304</v>
      </c>
      <c r="BP18" s="226">
        <v>0</v>
      </c>
      <c r="BQ18" s="226">
        <v>0</v>
      </c>
      <c r="BR18" s="126">
        <v>0</v>
      </c>
      <c r="BS18" s="116">
        <v>0</v>
      </c>
      <c r="BT18" s="124">
        <v>0</v>
      </c>
    </row>
    <row r="19" spans="1:72" s="219" customFormat="1" ht="30" customHeight="1">
      <c r="A19" s="175" t="s">
        <v>34</v>
      </c>
      <c r="B19" s="226">
        <v>9242260</v>
      </c>
      <c r="C19" s="226">
        <v>9227055</v>
      </c>
      <c r="D19" s="226">
        <v>114706</v>
      </c>
      <c r="E19" s="226">
        <v>14746639</v>
      </c>
      <c r="F19" s="226">
        <v>0</v>
      </c>
      <c r="G19" s="226">
        <v>5634290</v>
      </c>
      <c r="H19" s="226">
        <v>0</v>
      </c>
      <c r="I19" s="226">
        <v>0</v>
      </c>
      <c r="J19" s="226">
        <v>15205</v>
      </c>
      <c r="K19" s="226">
        <v>0</v>
      </c>
      <c r="L19" s="226">
        <v>1524295</v>
      </c>
      <c r="M19" s="226">
        <v>770574</v>
      </c>
      <c r="N19" s="226">
        <v>741625</v>
      </c>
      <c r="O19" s="226">
        <v>413</v>
      </c>
      <c r="P19" s="226">
        <v>12509</v>
      </c>
      <c r="Q19" s="226">
        <v>0</v>
      </c>
      <c r="R19" s="226">
        <v>0</v>
      </c>
      <c r="S19" s="226">
        <v>10766555</v>
      </c>
      <c r="T19" s="226">
        <v>6065139</v>
      </c>
      <c r="U19" s="226">
        <v>5614947</v>
      </c>
      <c r="V19" s="226">
        <v>0</v>
      </c>
      <c r="W19" s="226">
        <v>0</v>
      </c>
      <c r="X19" s="226">
        <v>0</v>
      </c>
      <c r="Y19" s="226">
        <v>0</v>
      </c>
      <c r="Z19" s="226">
        <v>450192</v>
      </c>
      <c r="AA19" s="226">
        <v>0</v>
      </c>
      <c r="AB19" s="226">
        <v>0</v>
      </c>
      <c r="AC19" s="226">
        <v>827036</v>
      </c>
      <c r="AD19" s="226">
        <v>254167</v>
      </c>
      <c r="AE19" s="226">
        <v>0</v>
      </c>
      <c r="AF19" s="226">
        <v>0</v>
      </c>
      <c r="AG19" s="226">
        <v>0</v>
      </c>
      <c r="AH19" s="226">
        <v>23588</v>
      </c>
      <c r="AI19" s="226">
        <v>0</v>
      </c>
      <c r="AJ19" s="226">
        <v>0</v>
      </c>
      <c r="AK19" s="226">
        <v>468132</v>
      </c>
      <c r="AL19" s="226">
        <v>0</v>
      </c>
      <c r="AM19" s="226">
        <v>81149</v>
      </c>
      <c r="AN19" s="226">
        <v>898153</v>
      </c>
      <c r="AO19" s="226">
        <v>929520</v>
      </c>
      <c r="AP19" s="226">
        <v>31367</v>
      </c>
      <c r="AQ19" s="226">
        <v>7790328</v>
      </c>
      <c r="AR19" s="226">
        <v>2708379</v>
      </c>
      <c r="AS19" s="226">
        <v>493805</v>
      </c>
      <c r="AT19" s="226">
        <v>0</v>
      </c>
      <c r="AU19" s="226">
        <v>990761</v>
      </c>
      <c r="AV19" s="226">
        <v>1223813</v>
      </c>
      <c r="AW19" s="226">
        <v>267848</v>
      </c>
      <c r="AX19" s="226">
        <v>15941</v>
      </c>
      <c r="AY19" s="226">
        <v>183</v>
      </c>
      <c r="AZ19" s="226">
        <v>0</v>
      </c>
      <c r="BA19" s="226">
        <v>569</v>
      </c>
      <c r="BB19" s="226">
        <v>0</v>
      </c>
      <c r="BC19" s="226">
        <v>15189</v>
      </c>
      <c r="BD19" s="226">
        <v>251907</v>
      </c>
      <c r="BE19" s="226">
        <v>70652</v>
      </c>
      <c r="BF19" s="226">
        <v>0</v>
      </c>
      <c r="BG19" s="226">
        <v>0</v>
      </c>
      <c r="BH19" s="226">
        <v>0</v>
      </c>
      <c r="BI19" s="226">
        <v>181255</v>
      </c>
      <c r="BJ19" s="226">
        <v>0</v>
      </c>
      <c r="BK19" s="226">
        <v>0</v>
      </c>
      <c r="BL19" s="226">
        <v>87846</v>
      </c>
      <c r="BM19" s="226">
        <v>0</v>
      </c>
      <c r="BN19" s="226">
        <v>2976227</v>
      </c>
      <c r="BO19" s="226">
        <v>10766555</v>
      </c>
      <c r="BP19" s="226">
        <v>0</v>
      </c>
      <c r="BQ19" s="226">
        <v>0</v>
      </c>
      <c r="BR19" s="126">
        <v>0</v>
      </c>
      <c r="BS19" s="116">
        <v>0</v>
      </c>
      <c r="BT19" s="124">
        <v>0</v>
      </c>
    </row>
    <row r="20" spans="1:72" s="219" customFormat="1" ht="30" customHeight="1">
      <c r="A20" s="175" t="s">
        <v>36</v>
      </c>
      <c r="B20" s="226">
        <v>8305273</v>
      </c>
      <c r="C20" s="226">
        <v>8304973</v>
      </c>
      <c r="D20" s="226">
        <v>76176</v>
      </c>
      <c r="E20" s="226">
        <v>11229274</v>
      </c>
      <c r="F20" s="226">
        <v>0</v>
      </c>
      <c r="G20" s="226">
        <v>4513939</v>
      </c>
      <c r="H20" s="226">
        <v>0</v>
      </c>
      <c r="I20" s="226">
        <v>1513462</v>
      </c>
      <c r="J20" s="226">
        <v>0</v>
      </c>
      <c r="K20" s="226">
        <v>300</v>
      </c>
      <c r="L20" s="226">
        <v>703661</v>
      </c>
      <c r="M20" s="226">
        <v>428057</v>
      </c>
      <c r="N20" s="226">
        <v>272781</v>
      </c>
      <c r="O20" s="226">
        <v>0</v>
      </c>
      <c r="P20" s="226">
        <v>2041</v>
      </c>
      <c r="Q20" s="226">
        <v>100</v>
      </c>
      <c r="R20" s="226">
        <v>0</v>
      </c>
      <c r="S20" s="226">
        <v>9008934</v>
      </c>
      <c r="T20" s="226">
        <v>3501424</v>
      </c>
      <c r="U20" s="226">
        <v>3501424</v>
      </c>
      <c r="V20" s="226">
        <v>0</v>
      </c>
      <c r="W20" s="226">
        <v>0</v>
      </c>
      <c r="X20" s="226">
        <v>0</v>
      </c>
      <c r="Y20" s="226">
        <v>0</v>
      </c>
      <c r="Z20" s="226">
        <v>0</v>
      </c>
      <c r="AA20" s="226">
        <v>0</v>
      </c>
      <c r="AB20" s="226">
        <v>0</v>
      </c>
      <c r="AC20" s="226">
        <v>359814</v>
      </c>
      <c r="AD20" s="226">
        <v>211487</v>
      </c>
      <c r="AE20" s="226">
        <v>0</v>
      </c>
      <c r="AF20" s="226">
        <v>0</v>
      </c>
      <c r="AG20" s="226">
        <v>0</v>
      </c>
      <c r="AH20" s="226">
        <v>8643</v>
      </c>
      <c r="AI20" s="226">
        <v>0</v>
      </c>
      <c r="AJ20" s="226">
        <v>0</v>
      </c>
      <c r="AK20" s="226">
        <v>84453</v>
      </c>
      <c r="AL20" s="226">
        <v>6</v>
      </c>
      <c r="AM20" s="226">
        <v>55225</v>
      </c>
      <c r="AN20" s="226">
        <v>2291927</v>
      </c>
      <c r="AO20" s="226">
        <v>2431027</v>
      </c>
      <c r="AP20" s="226">
        <v>139100</v>
      </c>
      <c r="AQ20" s="226">
        <v>6153165</v>
      </c>
      <c r="AR20" s="226">
        <v>2171876</v>
      </c>
      <c r="AS20" s="226">
        <v>2154726</v>
      </c>
      <c r="AT20" s="226">
        <v>0</v>
      </c>
      <c r="AU20" s="226">
        <v>17150</v>
      </c>
      <c r="AV20" s="226">
        <v>0</v>
      </c>
      <c r="AW20" s="226">
        <v>683893</v>
      </c>
      <c r="AX20" s="226">
        <v>482638</v>
      </c>
      <c r="AY20" s="226">
        <v>482638</v>
      </c>
      <c r="AZ20" s="226">
        <v>0</v>
      </c>
      <c r="BA20" s="226">
        <v>0</v>
      </c>
      <c r="BB20" s="226">
        <v>0</v>
      </c>
      <c r="BC20" s="226">
        <v>0</v>
      </c>
      <c r="BD20" s="226">
        <v>201255</v>
      </c>
      <c r="BE20" s="226">
        <v>11530</v>
      </c>
      <c r="BF20" s="226">
        <v>0</v>
      </c>
      <c r="BG20" s="226">
        <v>0</v>
      </c>
      <c r="BH20" s="226">
        <v>0</v>
      </c>
      <c r="BI20" s="226">
        <v>189725</v>
      </c>
      <c r="BJ20" s="226">
        <v>0</v>
      </c>
      <c r="BK20" s="226">
        <v>6586</v>
      </c>
      <c r="BL20" s="226">
        <v>0</v>
      </c>
      <c r="BM20" s="226">
        <v>0</v>
      </c>
      <c r="BN20" s="226">
        <v>2855769</v>
      </c>
      <c r="BO20" s="226">
        <v>9008934</v>
      </c>
      <c r="BP20" s="226">
        <v>0</v>
      </c>
      <c r="BQ20" s="226">
        <v>0</v>
      </c>
      <c r="BR20" s="126">
        <v>0</v>
      </c>
      <c r="BS20" s="116">
        <v>0</v>
      </c>
      <c r="BT20" s="124">
        <v>0</v>
      </c>
    </row>
    <row r="21" spans="1:72" s="219" customFormat="1" ht="30" customHeight="1">
      <c r="A21" s="175" t="s">
        <v>37</v>
      </c>
      <c r="B21" s="226">
        <v>3981186</v>
      </c>
      <c r="C21" s="226">
        <v>2820518</v>
      </c>
      <c r="D21" s="226">
        <v>95901</v>
      </c>
      <c r="E21" s="226">
        <v>5027395</v>
      </c>
      <c r="F21" s="226">
        <v>0</v>
      </c>
      <c r="G21" s="226">
        <v>2376125</v>
      </c>
      <c r="H21" s="226">
        <v>0</v>
      </c>
      <c r="I21" s="226">
        <v>73347</v>
      </c>
      <c r="J21" s="226">
        <v>1160668</v>
      </c>
      <c r="K21" s="226">
        <v>0</v>
      </c>
      <c r="L21" s="226">
        <v>987256</v>
      </c>
      <c r="M21" s="226">
        <v>917674</v>
      </c>
      <c r="N21" s="226">
        <v>69858</v>
      </c>
      <c r="O21" s="226">
        <v>2688</v>
      </c>
      <c r="P21" s="226">
        <v>2236</v>
      </c>
      <c r="Q21" s="226">
        <v>0</v>
      </c>
      <c r="R21" s="226">
        <v>0</v>
      </c>
      <c r="S21" s="226">
        <v>4968442</v>
      </c>
      <c r="T21" s="226">
        <v>2199659</v>
      </c>
      <c r="U21" s="226">
        <v>1879166</v>
      </c>
      <c r="V21" s="226">
        <v>0</v>
      </c>
      <c r="W21" s="226">
        <v>0</v>
      </c>
      <c r="X21" s="226">
        <v>0</v>
      </c>
      <c r="Y21" s="226">
        <v>0</v>
      </c>
      <c r="Z21" s="226">
        <v>320493</v>
      </c>
      <c r="AA21" s="226">
        <v>0</v>
      </c>
      <c r="AB21" s="226">
        <v>0</v>
      </c>
      <c r="AC21" s="226">
        <v>339113</v>
      </c>
      <c r="AD21" s="226">
        <v>132797</v>
      </c>
      <c r="AE21" s="226">
        <v>0</v>
      </c>
      <c r="AF21" s="226">
        <v>0</v>
      </c>
      <c r="AG21" s="226">
        <v>0</v>
      </c>
      <c r="AH21" s="226">
        <v>9564</v>
      </c>
      <c r="AI21" s="226">
        <v>0</v>
      </c>
      <c r="AJ21" s="226">
        <v>0</v>
      </c>
      <c r="AK21" s="226">
        <v>196327</v>
      </c>
      <c r="AL21" s="226">
        <v>75</v>
      </c>
      <c r="AM21" s="226">
        <v>350</v>
      </c>
      <c r="AN21" s="226">
        <v>886648</v>
      </c>
      <c r="AO21" s="226">
        <v>1657960</v>
      </c>
      <c r="AP21" s="226">
        <v>771312</v>
      </c>
      <c r="AQ21" s="226">
        <v>3425420</v>
      </c>
      <c r="AR21" s="226">
        <v>1267197</v>
      </c>
      <c r="AS21" s="226">
        <v>38174</v>
      </c>
      <c r="AT21" s="226">
        <v>37075</v>
      </c>
      <c r="AU21" s="226">
        <v>967801</v>
      </c>
      <c r="AV21" s="226">
        <v>224147</v>
      </c>
      <c r="AW21" s="226">
        <v>275825</v>
      </c>
      <c r="AX21" s="226">
        <v>8292</v>
      </c>
      <c r="AY21" s="226">
        <v>0</v>
      </c>
      <c r="AZ21" s="226">
        <v>0</v>
      </c>
      <c r="BA21" s="226">
        <v>2937</v>
      </c>
      <c r="BB21" s="226">
        <v>0</v>
      </c>
      <c r="BC21" s="226">
        <v>5355</v>
      </c>
      <c r="BD21" s="226">
        <v>267533</v>
      </c>
      <c r="BE21" s="226">
        <v>195174</v>
      </c>
      <c r="BF21" s="226">
        <v>0</v>
      </c>
      <c r="BG21" s="226">
        <v>91363</v>
      </c>
      <c r="BH21" s="226">
        <v>0</v>
      </c>
      <c r="BI21" s="226">
        <v>0</v>
      </c>
      <c r="BJ21" s="226">
        <v>19004</v>
      </c>
      <c r="BK21" s="226">
        <v>0</v>
      </c>
      <c r="BL21" s="226">
        <v>111557</v>
      </c>
      <c r="BM21" s="226">
        <v>0</v>
      </c>
      <c r="BN21" s="226">
        <v>1543022</v>
      </c>
      <c r="BO21" s="226">
        <v>4968442</v>
      </c>
      <c r="BP21" s="226">
        <v>19004</v>
      </c>
      <c r="BQ21" s="226">
        <v>0</v>
      </c>
      <c r="BR21" s="278">
        <v>0</v>
      </c>
      <c r="BS21" s="510">
        <v>2.9319106788567337</v>
      </c>
      <c r="BT21" s="124">
        <v>0</v>
      </c>
    </row>
    <row r="22" spans="1:72" s="219" customFormat="1" ht="30" customHeight="1">
      <c r="A22" s="175" t="s">
        <v>38</v>
      </c>
      <c r="B22" s="226">
        <v>6762248</v>
      </c>
      <c r="C22" s="226">
        <v>6762248</v>
      </c>
      <c r="D22" s="226">
        <v>63968</v>
      </c>
      <c r="E22" s="226">
        <v>9703971</v>
      </c>
      <c r="F22" s="226">
        <v>0</v>
      </c>
      <c r="G22" s="226">
        <v>3545382</v>
      </c>
      <c r="H22" s="226">
        <v>0</v>
      </c>
      <c r="I22" s="226">
        <v>539691</v>
      </c>
      <c r="J22" s="226">
        <v>0</v>
      </c>
      <c r="K22" s="226">
        <v>0</v>
      </c>
      <c r="L22" s="226">
        <v>515725</v>
      </c>
      <c r="M22" s="226">
        <v>464314</v>
      </c>
      <c r="N22" s="226">
        <v>45335</v>
      </c>
      <c r="O22" s="226">
        <v>888</v>
      </c>
      <c r="P22" s="226">
        <v>6964</v>
      </c>
      <c r="Q22" s="226">
        <v>0</v>
      </c>
      <c r="R22" s="226">
        <v>0</v>
      </c>
      <c r="S22" s="226">
        <v>7277973</v>
      </c>
      <c r="T22" s="226">
        <v>2465916</v>
      </c>
      <c r="U22" s="226">
        <v>2463232</v>
      </c>
      <c r="V22" s="226">
        <v>0</v>
      </c>
      <c r="W22" s="226">
        <v>0</v>
      </c>
      <c r="X22" s="226">
        <v>0</v>
      </c>
      <c r="Y22" s="226">
        <v>0</v>
      </c>
      <c r="Z22" s="226">
        <v>2684</v>
      </c>
      <c r="AA22" s="226">
        <v>0</v>
      </c>
      <c r="AB22" s="226">
        <v>0</v>
      </c>
      <c r="AC22" s="226">
        <v>266319</v>
      </c>
      <c r="AD22" s="226">
        <v>216096</v>
      </c>
      <c r="AE22" s="226">
        <v>0</v>
      </c>
      <c r="AF22" s="226">
        <v>0</v>
      </c>
      <c r="AG22" s="226">
        <v>0</v>
      </c>
      <c r="AH22" s="226">
        <v>5750</v>
      </c>
      <c r="AI22" s="226">
        <v>0</v>
      </c>
      <c r="AJ22" s="226">
        <v>0</v>
      </c>
      <c r="AK22" s="226">
        <v>41181</v>
      </c>
      <c r="AL22" s="226">
        <v>0</v>
      </c>
      <c r="AM22" s="226">
        <v>3292</v>
      </c>
      <c r="AN22" s="226">
        <v>2761592</v>
      </c>
      <c r="AO22" s="226">
        <v>4172591</v>
      </c>
      <c r="AP22" s="226">
        <v>1410999</v>
      </c>
      <c r="AQ22" s="226">
        <v>5493827</v>
      </c>
      <c r="AR22" s="226">
        <v>570169</v>
      </c>
      <c r="AS22" s="226">
        <v>398281</v>
      </c>
      <c r="AT22" s="226">
        <v>19888</v>
      </c>
      <c r="AU22" s="226">
        <v>152000</v>
      </c>
      <c r="AV22" s="226">
        <v>0</v>
      </c>
      <c r="AW22" s="226">
        <v>1213977</v>
      </c>
      <c r="AX22" s="226">
        <v>18297</v>
      </c>
      <c r="AY22" s="226">
        <v>3008</v>
      </c>
      <c r="AZ22" s="226">
        <v>0</v>
      </c>
      <c r="BA22" s="226">
        <v>7656</v>
      </c>
      <c r="BB22" s="226">
        <v>0</v>
      </c>
      <c r="BC22" s="226">
        <v>7633</v>
      </c>
      <c r="BD22" s="226">
        <v>1195680</v>
      </c>
      <c r="BE22" s="226">
        <v>82782</v>
      </c>
      <c r="BF22" s="226">
        <v>0</v>
      </c>
      <c r="BG22" s="226">
        <v>76500</v>
      </c>
      <c r="BH22" s="226">
        <v>0</v>
      </c>
      <c r="BI22" s="226">
        <v>1036398</v>
      </c>
      <c r="BJ22" s="226">
        <v>0</v>
      </c>
      <c r="BK22" s="226">
        <v>78351</v>
      </c>
      <c r="BL22" s="226">
        <v>0</v>
      </c>
      <c r="BM22" s="226">
        <v>0</v>
      </c>
      <c r="BN22" s="226">
        <v>1784146</v>
      </c>
      <c r="BO22" s="226">
        <v>7277973</v>
      </c>
      <c r="BP22" s="226">
        <v>0</v>
      </c>
      <c r="BQ22" s="226">
        <v>0</v>
      </c>
      <c r="BR22" s="126">
        <v>0</v>
      </c>
      <c r="BS22" s="116">
        <v>0</v>
      </c>
      <c r="BT22" s="124">
        <v>0</v>
      </c>
    </row>
    <row r="23" spans="1:72" s="219" customFormat="1" ht="30" customHeight="1">
      <c r="A23" s="175" t="s">
        <v>51</v>
      </c>
      <c r="B23" s="226">
        <v>24865790</v>
      </c>
      <c r="C23" s="226">
        <v>24536748</v>
      </c>
      <c r="D23" s="226">
        <v>1431738</v>
      </c>
      <c r="E23" s="226">
        <v>48032307</v>
      </c>
      <c r="F23" s="226">
        <v>0</v>
      </c>
      <c r="G23" s="226">
        <v>25117586</v>
      </c>
      <c r="H23" s="226">
        <v>0</v>
      </c>
      <c r="I23" s="226">
        <v>190237</v>
      </c>
      <c r="J23" s="226">
        <v>329042</v>
      </c>
      <c r="K23" s="226">
        <v>0</v>
      </c>
      <c r="L23" s="226">
        <v>3244507</v>
      </c>
      <c r="M23" s="226">
        <v>2655038</v>
      </c>
      <c r="N23" s="226">
        <v>612394</v>
      </c>
      <c r="O23" s="226">
        <v>39601</v>
      </c>
      <c r="P23" s="226">
        <v>16676</v>
      </c>
      <c r="Q23" s="226">
        <v>0</v>
      </c>
      <c r="R23" s="226">
        <v>0</v>
      </c>
      <c r="S23" s="226">
        <v>28110297</v>
      </c>
      <c r="T23" s="226">
        <v>10769134</v>
      </c>
      <c r="U23" s="226">
        <v>10384640</v>
      </c>
      <c r="V23" s="226">
        <v>0</v>
      </c>
      <c r="W23" s="226">
        <v>0</v>
      </c>
      <c r="X23" s="226">
        <v>0</v>
      </c>
      <c r="Y23" s="226">
        <v>0</v>
      </c>
      <c r="Z23" s="226">
        <v>384494</v>
      </c>
      <c r="AA23" s="226">
        <v>0</v>
      </c>
      <c r="AB23" s="226">
        <v>0</v>
      </c>
      <c r="AC23" s="226">
        <v>1415510</v>
      </c>
      <c r="AD23" s="226">
        <v>895387</v>
      </c>
      <c r="AE23" s="226">
        <v>0</v>
      </c>
      <c r="AF23" s="226">
        <v>0</v>
      </c>
      <c r="AG23" s="226">
        <v>0</v>
      </c>
      <c r="AH23" s="226">
        <v>33769</v>
      </c>
      <c r="AI23" s="226">
        <v>0</v>
      </c>
      <c r="AJ23" s="226">
        <v>0</v>
      </c>
      <c r="AK23" s="226">
        <v>482044</v>
      </c>
      <c r="AL23" s="226">
        <v>0</v>
      </c>
      <c r="AM23" s="226">
        <v>4310</v>
      </c>
      <c r="AN23" s="226">
        <v>4925700</v>
      </c>
      <c r="AO23" s="226">
        <v>10446567</v>
      </c>
      <c r="AP23" s="226">
        <v>5520867</v>
      </c>
      <c r="AQ23" s="226">
        <v>17110344</v>
      </c>
      <c r="AR23" s="226">
        <v>5295013</v>
      </c>
      <c r="AS23" s="226">
        <v>25907</v>
      </c>
      <c r="AT23" s="226">
        <v>0</v>
      </c>
      <c r="AU23" s="226">
        <v>3478175</v>
      </c>
      <c r="AV23" s="226">
        <v>1790931</v>
      </c>
      <c r="AW23" s="226">
        <v>5704940</v>
      </c>
      <c r="AX23" s="226">
        <v>188961</v>
      </c>
      <c r="AY23" s="226">
        <v>8253</v>
      </c>
      <c r="AZ23" s="226">
        <v>0</v>
      </c>
      <c r="BA23" s="226">
        <v>0</v>
      </c>
      <c r="BB23" s="226">
        <v>0</v>
      </c>
      <c r="BC23" s="226">
        <v>180708</v>
      </c>
      <c r="BD23" s="226">
        <v>5515979</v>
      </c>
      <c r="BE23" s="226">
        <v>327986</v>
      </c>
      <c r="BF23" s="226">
        <v>17760</v>
      </c>
      <c r="BG23" s="226">
        <v>246696</v>
      </c>
      <c r="BH23" s="226">
        <v>0</v>
      </c>
      <c r="BI23" s="226">
        <v>4923537</v>
      </c>
      <c r="BJ23" s="226">
        <v>0</v>
      </c>
      <c r="BK23" s="226">
        <v>227651</v>
      </c>
      <c r="BL23" s="226">
        <v>0</v>
      </c>
      <c r="BM23" s="226">
        <v>0</v>
      </c>
      <c r="BN23" s="226">
        <v>10999953</v>
      </c>
      <c r="BO23" s="226">
        <v>28110297</v>
      </c>
      <c r="BP23" s="226">
        <v>0</v>
      </c>
      <c r="BQ23" s="226">
        <v>0</v>
      </c>
      <c r="BR23" s="126">
        <v>0</v>
      </c>
      <c r="BS23" s="116">
        <v>0</v>
      </c>
      <c r="BT23" s="124">
        <v>0</v>
      </c>
    </row>
    <row r="24" spans="1:72" s="219" customFormat="1" ht="30" customHeight="1">
      <c r="A24" s="175" t="s">
        <v>53</v>
      </c>
      <c r="B24" s="226">
        <v>9237635</v>
      </c>
      <c r="C24" s="226">
        <v>9234638</v>
      </c>
      <c r="D24" s="226">
        <v>547424</v>
      </c>
      <c r="E24" s="226">
        <v>18695070</v>
      </c>
      <c r="F24" s="226">
        <v>0</v>
      </c>
      <c r="G24" s="226">
        <v>10302233</v>
      </c>
      <c r="H24" s="226">
        <v>0</v>
      </c>
      <c r="I24" s="226">
        <v>294377</v>
      </c>
      <c r="J24" s="226">
        <v>2997</v>
      </c>
      <c r="K24" s="226">
        <v>0</v>
      </c>
      <c r="L24" s="226">
        <v>1798765</v>
      </c>
      <c r="M24" s="226">
        <v>1597724</v>
      </c>
      <c r="N24" s="226">
        <v>177302</v>
      </c>
      <c r="O24" s="226">
        <v>11196</v>
      </c>
      <c r="P24" s="226">
        <v>18390</v>
      </c>
      <c r="Q24" s="226">
        <v>150</v>
      </c>
      <c r="R24" s="226">
        <v>0</v>
      </c>
      <c r="S24" s="226">
        <v>11036400</v>
      </c>
      <c r="T24" s="226">
        <v>4223710</v>
      </c>
      <c r="U24" s="226">
        <v>3528200</v>
      </c>
      <c r="V24" s="226">
        <v>0</v>
      </c>
      <c r="W24" s="226">
        <v>0</v>
      </c>
      <c r="X24" s="226">
        <v>0</v>
      </c>
      <c r="Y24" s="226">
        <v>0</v>
      </c>
      <c r="Z24" s="226">
        <v>695510</v>
      </c>
      <c r="AA24" s="226">
        <v>0</v>
      </c>
      <c r="AB24" s="226">
        <v>0</v>
      </c>
      <c r="AC24" s="226">
        <v>633576</v>
      </c>
      <c r="AD24" s="226">
        <v>274560</v>
      </c>
      <c r="AE24" s="226">
        <v>0</v>
      </c>
      <c r="AF24" s="226">
        <v>0</v>
      </c>
      <c r="AG24" s="226">
        <v>0</v>
      </c>
      <c r="AH24" s="226">
        <v>27653</v>
      </c>
      <c r="AI24" s="226">
        <v>0</v>
      </c>
      <c r="AJ24" s="226">
        <v>0</v>
      </c>
      <c r="AK24" s="226">
        <v>274443</v>
      </c>
      <c r="AL24" s="226">
        <v>10</v>
      </c>
      <c r="AM24" s="226">
        <v>56910</v>
      </c>
      <c r="AN24" s="226">
        <v>1419082</v>
      </c>
      <c r="AO24" s="226">
        <v>2691676</v>
      </c>
      <c r="AP24" s="226">
        <v>1272594</v>
      </c>
      <c r="AQ24" s="226">
        <v>6276368</v>
      </c>
      <c r="AR24" s="226">
        <v>2367528</v>
      </c>
      <c r="AS24" s="226">
        <v>991288</v>
      </c>
      <c r="AT24" s="226">
        <v>61225</v>
      </c>
      <c r="AU24" s="226">
        <v>175862</v>
      </c>
      <c r="AV24" s="226">
        <v>1139153</v>
      </c>
      <c r="AW24" s="226">
        <v>2392504</v>
      </c>
      <c r="AX24" s="226">
        <v>467831</v>
      </c>
      <c r="AY24" s="226">
        <v>134297</v>
      </c>
      <c r="AZ24" s="226">
        <v>0</v>
      </c>
      <c r="BA24" s="226">
        <v>227450</v>
      </c>
      <c r="BB24" s="226">
        <v>0</v>
      </c>
      <c r="BC24" s="226">
        <v>106084</v>
      </c>
      <c r="BD24" s="226">
        <v>1924673</v>
      </c>
      <c r="BE24" s="226">
        <v>386005</v>
      </c>
      <c r="BF24" s="226">
        <v>0</v>
      </c>
      <c r="BG24" s="226">
        <v>121421</v>
      </c>
      <c r="BH24" s="226">
        <v>30188</v>
      </c>
      <c r="BI24" s="226">
        <v>1387059</v>
      </c>
      <c r="BJ24" s="226">
        <v>0</v>
      </c>
      <c r="BK24" s="226">
        <v>176910</v>
      </c>
      <c r="BL24" s="226">
        <v>0</v>
      </c>
      <c r="BM24" s="226">
        <v>0</v>
      </c>
      <c r="BN24" s="226">
        <v>4760032</v>
      </c>
      <c r="BO24" s="226">
        <v>11036400</v>
      </c>
      <c r="BP24" s="226">
        <v>0</v>
      </c>
      <c r="BQ24" s="226">
        <v>0</v>
      </c>
      <c r="BR24" s="126">
        <v>0</v>
      </c>
      <c r="BS24" s="116">
        <v>0</v>
      </c>
      <c r="BT24" s="124">
        <v>0</v>
      </c>
    </row>
    <row r="25" spans="1:72" s="219" customFormat="1" ht="30" customHeight="1">
      <c r="A25" s="415" t="s">
        <v>46</v>
      </c>
      <c r="B25" s="230">
        <v>4764547</v>
      </c>
      <c r="C25" s="230">
        <v>4764447</v>
      </c>
      <c r="D25" s="230">
        <v>210815</v>
      </c>
      <c r="E25" s="230">
        <v>8142939</v>
      </c>
      <c r="F25" s="230">
        <v>0</v>
      </c>
      <c r="G25" s="230">
        <v>3589307</v>
      </c>
      <c r="H25" s="230">
        <v>0</v>
      </c>
      <c r="I25" s="230">
        <v>0</v>
      </c>
      <c r="J25" s="230">
        <v>0</v>
      </c>
      <c r="K25" s="230">
        <v>100</v>
      </c>
      <c r="L25" s="230">
        <v>239762</v>
      </c>
      <c r="M25" s="230">
        <v>220532</v>
      </c>
      <c r="N25" s="230">
        <v>12989</v>
      </c>
      <c r="O25" s="230">
        <v>0</v>
      </c>
      <c r="P25" s="230">
        <v>6241</v>
      </c>
      <c r="Q25" s="230">
        <v>0</v>
      </c>
      <c r="R25" s="230">
        <v>0</v>
      </c>
      <c r="S25" s="230">
        <v>5004309</v>
      </c>
      <c r="T25" s="230">
        <v>3080991</v>
      </c>
      <c r="U25" s="230">
        <v>3080991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v>0</v>
      </c>
      <c r="AC25" s="230">
        <v>245602</v>
      </c>
      <c r="AD25" s="230">
        <v>203317</v>
      </c>
      <c r="AE25" s="230">
        <v>0</v>
      </c>
      <c r="AF25" s="230">
        <v>0</v>
      </c>
      <c r="AG25" s="230">
        <v>0</v>
      </c>
      <c r="AH25" s="230">
        <v>3534</v>
      </c>
      <c r="AI25" s="230">
        <v>0</v>
      </c>
      <c r="AJ25" s="230">
        <v>0</v>
      </c>
      <c r="AK25" s="230">
        <v>17536</v>
      </c>
      <c r="AL25" s="230">
        <v>0</v>
      </c>
      <c r="AM25" s="230">
        <v>21215</v>
      </c>
      <c r="AN25" s="230">
        <v>1217555</v>
      </c>
      <c r="AO25" s="230">
        <v>1749276</v>
      </c>
      <c r="AP25" s="230">
        <v>531721</v>
      </c>
      <c r="AQ25" s="230">
        <v>4544148</v>
      </c>
      <c r="AR25" s="230">
        <v>576551</v>
      </c>
      <c r="AS25" s="230">
        <v>280437</v>
      </c>
      <c r="AT25" s="230">
        <v>0</v>
      </c>
      <c r="AU25" s="230">
        <v>49880</v>
      </c>
      <c r="AV25" s="230">
        <v>246234</v>
      </c>
      <c r="AW25" s="230">
        <v>-116390</v>
      </c>
      <c r="AX25" s="230">
        <v>0</v>
      </c>
      <c r="AY25" s="230"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-116390</v>
      </c>
      <c r="BE25" s="230">
        <v>0</v>
      </c>
      <c r="BF25" s="230">
        <v>0</v>
      </c>
      <c r="BG25" s="230">
        <v>0</v>
      </c>
      <c r="BH25" s="230">
        <v>0</v>
      </c>
      <c r="BI25" s="230">
        <v>0</v>
      </c>
      <c r="BJ25" s="230">
        <v>116390</v>
      </c>
      <c r="BK25" s="230">
        <v>48704</v>
      </c>
      <c r="BL25" s="230">
        <v>0</v>
      </c>
      <c r="BM25" s="230">
        <v>0</v>
      </c>
      <c r="BN25" s="230">
        <v>460161</v>
      </c>
      <c r="BO25" s="230">
        <v>5004309</v>
      </c>
      <c r="BP25" s="230">
        <v>116390</v>
      </c>
      <c r="BQ25" s="230">
        <v>0</v>
      </c>
      <c r="BR25" s="279">
        <v>0</v>
      </c>
      <c r="BS25" s="511">
        <v>21.120958727116996</v>
      </c>
      <c r="BT25" s="280">
        <v>0</v>
      </c>
    </row>
    <row r="26" spans="1:72" s="219" customFormat="1" ht="30" customHeight="1">
      <c r="A26" s="416" t="s">
        <v>47</v>
      </c>
      <c r="B26" s="226">
        <v>38745397</v>
      </c>
      <c r="C26" s="226">
        <v>28708520</v>
      </c>
      <c r="D26" s="226">
        <v>944969</v>
      </c>
      <c r="E26" s="226">
        <v>40798599</v>
      </c>
      <c r="F26" s="226">
        <v>0</v>
      </c>
      <c r="G26" s="226">
        <v>13035048</v>
      </c>
      <c r="H26" s="226">
        <v>0</v>
      </c>
      <c r="I26" s="226">
        <v>0</v>
      </c>
      <c r="J26" s="226">
        <v>10036877</v>
      </c>
      <c r="K26" s="226">
        <v>0</v>
      </c>
      <c r="L26" s="226">
        <v>2134237</v>
      </c>
      <c r="M26" s="226">
        <v>1644925</v>
      </c>
      <c r="N26" s="226">
        <v>486083</v>
      </c>
      <c r="O26" s="226">
        <v>0</v>
      </c>
      <c r="P26" s="226">
        <v>3216</v>
      </c>
      <c r="Q26" s="226">
        <v>0</v>
      </c>
      <c r="R26" s="226">
        <v>0</v>
      </c>
      <c r="S26" s="226">
        <v>40879634</v>
      </c>
      <c r="T26" s="226">
        <v>8183664</v>
      </c>
      <c r="U26" s="226">
        <v>8011378</v>
      </c>
      <c r="V26" s="226">
        <v>0</v>
      </c>
      <c r="W26" s="226">
        <v>0</v>
      </c>
      <c r="X26" s="226">
        <v>0</v>
      </c>
      <c r="Y26" s="226">
        <v>0</v>
      </c>
      <c r="Z26" s="226">
        <v>172286</v>
      </c>
      <c r="AA26" s="226">
        <v>0</v>
      </c>
      <c r="AB26" s="226">
        <v>0</v>
      </c>
      <c r="AC26" s="226">
        <v>897591</v>
      </c>
      <c r="AD26" s="226">
        <v>826094</v>
      </c>
      <c r="AE26" s="226">
        <v>0</v>
      </c>
      <c r="AF26" s="226">
        <v>0</v>
      </c>
      <c r="AG26" s="226">
        <v>0</v>
      </c>
      <c r="AH26" s="226">
        <v>3776</v>
      </c>
      <c r="AI26" s="226">
        <v>0</v>
      </c>
      <c r="AJ26" s="226">
        <v>0</v>
      </c>
      <c r="AK26" s="226">
        <v>67721</v>
      </c>
      <c r="AL26" s="226">
        <v>0</v>
      </c>
      <c r="AM26" s="226">
        <v>0</v>
      </c>
      <c r="AN26" s="226">
        <v>14346185</v>
      </c>
      <c r="AO26" s="226">
        <v>20997499</v>
      </c>
      <c r="AP26" s="226">
        <v>6651314</v>
      </c>
      <c r="AQ26" s="226">
        <v>23427440</v>
      </c>
      <c r="AR26" s="226">
        <v>16603254</v>
      </c>
      <c r="AS26" s="226">
        <v>0</v>
      </c>
      <c r="AT26" s="226">
        <v>0</v>
      </c>
      <c r="AU26" s="226">
        <v>16589954</v>
      </c>
      <c r="AV26" s="226">
        <v>13300</v>
      </c>
      <c r="AW26" s="226">
        <v>848940</v>
      </c>
      <c r="AX26" s="226">
        <v>281629</v>
      </c>
      <c r="AY26" s="226">
        <v>281629</v>
      </c>
      <c r="AZ26" s="226">
        <v>0</v>
      </c>
      <c r="BA26" s="226">
        <v>0</v>
      </c>
      <c r="BB26" s="226">
        <v>0</v>
      </c>
      <c r="BC26" s="226">
        <v>0</v>
      </c>
      <c r="BD26" s="226">
        <v>567311</v>
      </c>
      <c r="BE26" s="226">
        <v>0</v>
      </c>
      <c r="BF26" s="226">
        <v>0</v>
      </c>
      <c r="BG26" s="226">
        <v>0</v>
      </c>
      <c r="BH26" s="226">
        <v>0</v>
      </c>
      <c r="BI26" s="226">
        <v>567311</v>
      </c>
      <c r="BJ26" s="226">
        <v>0</v>
      </c>
      <c r="BK26" s="226">
        <v>173533</v>
      </c>
      <c r="BL26" s="226">
        <v>0</v>
      </c>
      <c r="BM26" s="226">
        <v>0</v>
      </c>
      <c r="BN26" s="226">
        <v>17452194</v>
      </c>
      <c r="BO26" s="226">
        <v>40879634</v>
      </c>
      <c r="BP26" s="226">
        <v>0</v>
      </c>
      <c r="BQ26" s="226">
        <v>0</v>
      </c>
      <c r="BR26" s="278">
        <v>0</v>
      </c>
      <c r="BS26" s="510">
        <v>0</v>
      </c>
      <c r="BT26" s="124">
        <v>0</v>
      </c>
    </row>
    <row r="27" spans="1:72" s="219" customFormat="1" ht="30" customHeight="1">
      <c r="A27" s="417" t="s">
        <v>48</v>
      </c>
      <c r="B27" s="232">
        <v>0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0</v>
      </c>
      <c r="BI27" s="232">
        <v>0</v>
      </c>
      <c r="BJ27" s="232">
        <v>0</v>
      </c>
      <c r="BK27" s="232">
        <v>0</v>
      </c>
      <c r="BL27" s="232">
        <v>0</v>
      </c>
      <c r="BM27" s="232">
        <v>0</v>
      </c>
      <c r="BN27" s="232">
        <v>0</v>
      </c>
      <c r="BO27" s="232">
        <v>0</v>
      </c>
      <c r="BP27" s="232">
        <v>0</v>
      </c>
      <c r="BQ27" s="232">
        <v>0</v>
      </c>
      <c r="BR27" s="232">
        <v>0</v>
      </c>
      <c r="BS27" s="512">
        <v>0</v>
      </c>
      <c r="BT27" s="281">
        <v>0</v>
      </c>
    </row>
    <row r="28" spans="1:72" s="219" customFormat="1" ht="30" customHeight="1" thickBot="1">
      <c r="A28" s="578" t="s">
        <v>18</v>
      </c>
      <c r="B28" s="234">
        <f aca="true" t="shared" si="0" ref="B28:BC28">SUM(B12:B27)</f>
        <v>283715240</v>
      </c>
      <c r="C28" s="234">
        <f t="shared" si="0"/>
        <v>270788945</v>
      </c>
      <c r="D28" s="234">
        <f t="shared" si="0"/>
        <v>14485318</v>
      </c>
      <c r="E28" s="234">
        <f t="shared" si="0"/>
        <v>460201805</v>
      </c>
      <c r="F28" s="234">
        <f t="shared" si="0"/>
        <v>0</v>
      </c>
      <c r="G28" s="234">
        <f t="shared" si="0"/>
        <v>208790028</v>
      </c>
      <c r="H28" s="234">
        <f t="shared" si="0"/>
        <v>0</v>
      </c>
      <c r="I28" s="234">
        <f t="shared" si="0"/>
        <v>4883779</v>
      </c>
      <c r="J28" s="234">
        <f t="shared" si="0"/>
        <v>12870718</v>
      </c>
      <c r="K28" s="234">
        <f t="shared" si="0"/>
        <v>55577</v>
      </c>
      <c r="L28" s="234">
        <f t="shared" si="0"/>
        <v>30700517</v>
      </c>
      <c r="M28" s="234">
        <f t="shared" si="0"/>
        <v>24461255</v>
      </c>
      <c r="N28" s="234">
        <f t="shared" si="0"/>
        <v>5746295</v>
      </c>
      <c r="O28" s="234">
        <f t="shared" si="0"/>
        <v>72186</v>
      </c>
      <c r="P28" s="234">
        <f t="shared" si="0"/>
        <v>177510</v>
      </c>
      <c r="Q28" s="234">
        <f t="shared" si="0"/>
        <v>520</v>
      </c>
      <c r="R28" s="234">
        <f t="shared" si="0"/>
        <v>11143</v>
      </c>
      <c r="S28" s="234">
        <f t="shared" si="0"/>
        <v>314426900</v>
      </c>
      <c r="T28" s="234">
        <f t="shared" si="0"/>
        <v>102495125</v>
      </c>
      <c r="U28" s="234">
        <f t="shared" si="0"/>
        <v>96678730</v>
      </c>
      <c r="V28" s="234">
        <f t="shared" si="0"/>
        <v>57569</v>
      </c>
      <c r="W28" s="234">
        <f t="shared" si="0"/>
        <v>0</v>
      </c>
      <c r="X28" s="234">
        <f t="shared" si="0"/>
        <v>0</v>
      </c>
      <c r="Y28" s="234">
        <f t="shared" si="0"/>
        <v>0</v>
      </c>
      <c r="Z28" s="234">
        <f t="shared" si="0"/>
        <v>5758826</v>
      </c>
      <c r="AA28" s="234">
        <f t="shared" si="0"/>
        <v>0</v>
      </c>
      <c r="AB28" s="234">
        <f t="shared" si="0"/>
        <v>0</v>
      </c>
      <c r="AC28" s="234">
        <f t="shared" si="0"/>
        <v>14202819</v>
      </c>
      <c r="AD28" s="234">
        <f t="shared" si="0"/>
        <v>8340125</v>
      </c>
      <c r="AE28" s="234">
        <f t="shared" si="0"/>
        <v>12265</v>
      </c>
      <c r="AF28" s="234">
        <f t="shared" si="0"/>
        <v>0</v>
      </c>
      <c r="AG28" s="234">
        <f t="shared" si="0"/>
        <v>0</v>
      </c>
      <c r="AH28" s="234">
        <f t="shared" si="0"/>
        <v>417460</v>
      </c>
      <c r="AI28" s="234">
        <f t="shared" si="0"/>
        <v>0</v>
      </c>
      <c r="AJ28" s="234">
        <f t="shared" si="0"/>
        <v>0</v>
      </c>
      <c r="AK28" s="234">
        <f t="shared" si="0"/>
        <v>4495018</v>
      </c>
      <c r="AL28" s="234">
        <f t="shared" si="0"/>
        <v>9278</v>
      </c>
      <c r="AM28" s="234">
        <f t="shared" si="0"/>
        <v>928673</v>
      </c>
      <c r="AN28" s="234">
        <f t="shared" si="0"/>
        <v>65343062</v>
      </c>
      <c r="AO28" s="234">
        <f t="shared" si="0"/>
        <v>108721083</v>
      </c>
      <c r="AP28" s="234">
        <f t="shared" si="0"/>
        <v>43378021</v>
      </c>
      <c r="AQ28" s="234">
        <f t="shared" si="0"/>
        <v>182041006</v>
      </c>
      <c r="AR28" s="234">
        <f t="shared" si="0"/>
        <v>92770384</v>
      </c>
      <c r="AS28" s="234">
        <f t="shared" si="0"/>
        <v>18008576</v>
      </c>
      <c r="AT28" s="234">
        <f t="shared" si="0"/>
        <v>168943</v>
      </c>
      <c r="AU28" s="234">
        <f t="shared" si="0"/>
        <v>45609852</v>
      </c>
      <c r="AV28" s="234">
        <f t="shared" si="0"/>
        <v>28983013</v>
      </c>
      <c r="AW28" s="234">
        <f t="shared" si="0"/>
        <v>39615510</v>
      </c>
      <c r="AX28" s="234">
        <f t="shared" si="0"/>
        <v>3399898</v>
      </c>
      <c r="AY28" s="234">
        <f t="shared" si="0"/>
        <v>1944356</v>
      </c>
      <c r="AZ28" s="234">
        <f t="shared" si="0"/>
        <v>124422</v>
      </c>
      <c r="BA28" s="234">
        <f t="shared" si="0"/>
        <v>341281</v>
      </c>
      <c r="BB28" s="234">
        <f t="shared" si="0"/>
        <v>0</v>
      </c>
      <c r="BC28" s="234">
        <f t="shared" si="0"/>
        <v>989839</v>
      </c>
      <c r="BD28" s="234">
        <f aca="true" t="shared" si="1" ref="BD28:BR28">SUM(BD12:BD27)</f>
        <v>36215612</v>
      </c>
      <c r="BE28" s="234">
        <f t="shared" si="1"/>
        <v>1524129</v>
      </c>
      <c r="BF28" s="234">
        <f t="shared" si="1"/>
        <v>66777</v>
      </c>
      <c r="BG28" s="234">
        <f t="shared" si="1"/>
        <v>5551591</v>
      </c>
      <c r="BH28" s="234">
        <f t="shared" si="1"/>
        <v>30188</v>
      </c>
      <c r="BI28" s="234">
        <f t="shared" si="1"/>
        <v>29178321</v>
      </c>
      <c r="BJ28" s="234">
        <f t="shared" si="1"/>
        <v>135394</v>
      </c>
      <c r="BK28" s="234">
        <f t="shared" si="1"/>
        <v>2667416</v>
      </c>
      <c r="BL28" s="234">
        <f t="shared" si="1"/>
        <v>479813</v>
      </c>
      <c r="BM28" s="234">
        <f t="shared" si="1"/>
        <v>0</v>
      </c>
      <c r="BN28" s="234">
        <f t="shared" si="1"/>
        <v>132385894</v>
      </c>
      <c r="BO28" s="234">
        <f t="shared" si="1"/>
        <v>314426900</v>
      </c>
      <c r="BP28" s="234">
        <f t="shared" si="1"/>
        <v>135394</v>
      </c>
      <c r="BQ28" s="234">
        <f t="shared" si="1"/>
        <v>0</v>
      </c>
      <c r="BR28" s="234">
        <f t="shared" si="1"/>
        <v>0</v>
      </c>
      <c r="BS28" s="282">
        <v>0.4989459392071184</v>
      </c>
      <c r="BT28" s="283">
        <v>0</v>
      </c>
    </row>
    <row r="29" spans="1:72" s="264" customFormat="1" ht="30" customHeight="1">
      <c r="A29" s="284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6"/>
      <c r="BS29" s="286"/>
      <c r="BT29" s="286"/>
    </row>
    <row r="30" spans="1:72" s="264" customFormat="1" ht="30" customHeight="1" thickBot="1">
      <c r="A30" s="284"/>
      <c r="B30" s="439" t="s">
        <v>104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326" t="s">
        <v>489</v>
      </c>
      <c r="T30" s="327" t="s">
        <v>490</v>
      </c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326" t="s">
        <v>491</v>
      </c>
      <c r="AL30" s="327" t="s">
        <v>272</v>
      </c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326" t="s">
        <v>492</v>
      </c>
      <c r="BD30" s="327" t="s">
        <v>493</v>
      </c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6"/>
      <c r="BS30" s="286"/>
      <c r="BT30" s="286"/>
    </row>
    <row r="31" spans="1:72" s="219" customFormat="1" ht="30" customHeight="1">
      <c r="A31" s="196" t="s">
        <v>31</v>
      </c>
      <c r="B31" s="160">
        <v>216101</v>
      </c>
      <c r="C31" s="160">
        <v>212757</v>
      </c>
      <c r="D31" s="160">
        <v>5398</v>
      </c>
      <c r="E31" s="160">
        <v>278214</v>
      </c>
      <c r="F31" s="160">
        <v>0</v>
      </c>
      <c r="G31" s="160">
        <v>70855</v>
      </c>
      <c r="H31" s="160">
        <v>0</v>
      </c>
      <c r="I31" s="160">
        <v>0</v>
      </c>
      <c r="J31" s="160">
        <v>3344</v>
      </c>
      <c r="K31" s="160">
        <v>0</v>
      </c>
      <c r="L31" s="160">
        <v>41179</v>
      </c>
      <c r="M31" s="160">
        <v>36659</v>
      </c>
      <c r="N31" s="160">
        <v>4485</v>
      </c>
      <c r="O31" s="160">
        <v>0</v>
      </c>
      <c r="P31" s="160">
        <v>28</v>
      </c>
      <c r="Q31" s="160">
        <v>0</v>
      </c>
      <c r="R31" s="160">
        <v>0</v>
      </c>
      <c r="S31" s="160">
        <v>257280</v>
      </c>
      <c r="T31" s="160">
        <v>155602</v>
      </c>
      <c r="U31" s="160">
        <v>153330</v>
      </c>
      <c r="V31" s="160">
        <v>0</v>
      </c>
      <c r="W31" s="160">
        <v>0</v>
      </c>
      <c r="X31" s="160">
        <v>0</v>
      </c>
      <c r="Y31" s="160">
        <v>0</v>
      </c>
      <c r="Z31" s="160">
        <v>2272</v>
      </c>
      <c r="AA31" s="160">
        <v>0</v>
      </c>
      <c r="AB31" s="160">
        <v>0</v>
      </c>
      <c r="AC31" s="160">
        <v>1889</v>
      </c>
      <c r="AD31" s="160">
        <v>1170</v>
      </c>
      <c r="AE31" s="160">
        <v>0</v>
      </c>
      <c r="AF31" s="160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719</v>
      </c>
      <c r="AL31" s="160">
        <v>0</v>
      </c>
      <c r="AM31" s="160">
        <v>0</v>
      </c>
      <c r="AN31" s="160">
        <v>19297</v>
      </c>
      <c r="AO31" s="160">
        <v>46927</v>
      </c>
      <c r="AP31" s="160">
        <v>27630</v>
      </c>
      <c r="AQ31" s="160">
        <v>176788</v>
      </c>
      <c r="AR31" s="160">
        <v>55867</v>
      </c>
      <c r="AS31" s="160">
        <v>0</v>
      </c>
      <c r="AT31" s="160">
        <v>0</v>
      </c>
      <c r="AU31" s="160">
        <v>47551</v>
      </c>
      <c r="AV31" s="160">
        <v>8316</v>
      </c>
      <c r="AW31" s="160">
        <v>24625</v>
      </c>
      <c r="AX31" s="160">
        <v>11919</v>
      </c>
      <c r="AY31" s="160">
        <v>10633</v>
      </c>
      <c r="AZ31" s="160">
        <v>0</v>
      </c>
      <c r="BA31" s="160">
        <v>1286</v>
      </c>
      <c r="BB31" s="160">
        <v>0</v>
      </c>
      <c r="BC31" s="160">
        <v>0</v>
      </c>
      <c r="BD31" s="160">
        <v>12706</v>
      </c>
      <c r="BE31" s="160">
        <v>2437</v>
      </c>
      <c r="BF31" s="160">
        <v>193</v>
      </c>
      <c r="BG31" s="160">
        <v>0</v>
      </c>
      <c r="BH31" s="160">
        <v>0</v>
      </c>
      <c r="BI31" s="160">
        <v>10076</v>
      </c>
      <c r="BJ31" s="160">
        <v>0</v>
      </c>
      <c r="BK31" s="160">
        <v>10038</v>
      </c>
      <c r="BL31" s="160">
        <v>0</v>
      </c>
      <c r="BM31" s="160">
        <v>0</v>
      </c>
      <c r="BN31" s="160">
        <v>80492</v>
      </c>
      <c r="BO31" s="160">
        <v>257280</v>
      </c>
      <c r="BP31" s="160">
        <v>0</v>
      </c>
      <c r="BQ31" s="160">
        <v>0</v>
      </c>
      <c r="BR31" s="161">
        <v>0</v>
      </c>
      <c r="BS31" s="513">
        <v>0</v>
      </c>
      <c r="BT31" s="287">
        <v>0</v>
      </c>
    </row>
    <row r="32" spans="1:72" s="219" customFormat="1" ht="30" customHeight="1" thickBot="1">
      <c r="A32" s="579" t="s">
        <v>18</v>
      </c>
      <c r="B32" s="184">
        <f aca="true" t="shared" si="2" ref="B32:BC32">SUM(B31)</f>
        <v>216101</v>
      </c>
      <c r="C32" s="184">
        <f t="shared" si="2"/>
        <v>212757</v>
      </c>
      <c r="D32" s="184">
        <f t="shared" si="2"/>
        <v>5398</v>
      </c>
      <c r="E32" s="184">
        <f t="shared" si="2"/>
        <v>278214</v>
      </c>
      <c r="F32" s="184">
        <f t="shared" si="2"/>
        <v>0</v>
      </c>
      <c r="G32" s="184">
        <f t="shared" si="2"/>
        <v>70855</v>
      </c>
      <c r="H32" s="184">
        <f t="shared" si="2"/>
        <v>0</v>
      </c>
      <c r="I32" s="184">
        <f t="shared" si="2"/>
        <v>0</v>
      </c>
      <c r="J32" s="184">
        <f t="shared" si="2"/>
        <v>3344</v>
      </c>
      <c r="K32" s="184">
        <f t="shared" si="2"/>
        <v>0</v>
      </c>
      <c r="L32" s="184">
        <f t="shared" si="2"/>
        <v>41179</v>
      </c>
      <c r="M32" s="184">
        <f t="shared" si="2"/>
        <v>36659</v>
      </c>
      <c r="N32" s="184">
        <f t="shared" si="2"/>
        <v>4485</v>
      </c>
      <c r="O32" s="184">
        <f t="shared" si="2"/>
        <v>0</v>
      </c>
      <c r="P32" s="184">
        <f t="shared" si="2"/>
        <v>28</v>
      </c>
      <c r="Q32" s="184">
        <f t="shared" si="2"/>
        <v>0</v>
      </c>
      <c r="R32" s="184">
        <f t="shared" si="2"/>
        <v>0</v>
      </c>
      <c r="S32" s="184">
        <f t="shared" si="2"/>
        <v>257280</v>
      </c>
      <c r="T32" s="184">
        <f t="shared" si="2"/>
        <v>155602</v>
      </c>
      <c r="U32" s="184">
        <f t="shared" si="2"/>
        <v>153330</v>
      </c>
      <c r="V32" s="184">
        <f t="shared" si="2"/>
        <v>0</v>
      </c>
      <c r="W32" s="184">
        <f t="shared" si="2"/>
        <v>0</v>
      </c>
      <c r="X32" s="184">
        <f t="shared" si="2"/>
        <v>0</v>
      </c>
      <c r="Y32" s="184">
        <f t="shared" si="2"/>
        <v>0</v>
      </c>
      <c r="Z32" s="184">
        <f t="shared" si="2"/>
        <v>2272</v>
      </c>
      <c r="AA32" s="184">
        <f t="shared" si="2"/>
        <v>0</v>
      </c>
      <c r="AB32" s="184">
        <f t="shared" si="2"/>
        <v>0</v>
      </c>
      <c r="AC32" s="184">
        <f t="shared" si="2"/>
        <v>1889</v>
      </c>
      <c r="AD32" s="184">
        <f t="shared" si="2"/>
        <v>1170</v>
      </c>
      <c r="AE32" s="184">
        <f t="shared" si="2"/>
        <v>0</v>
      </c>
      <c r="AF32" s="184">
        <f t="shared" si="2"/>
        <v>0</v>
      </c>
      <c r="AG32" s="184">
        <f t="shared" si="2"/>
        <v>0</v>
      </c>
      <c r="AH32" s="184">
        <f t="shared" si="2"/>
        <v>0</v>
      </c>
      <c r="AI32" s="184">
        <f t="shared" si="2"/>
        <v>0</v>
      </c>
      <c r="AJ32" s="184">
        <f t="shared" si="2"/>
        <v>0</v>
      </c>
      <c r="AK32" s="184">
        <f t="shared" si="2"/>
        <v>719</v>
      </c>
      <c r="AL32" s="184">
        <f t="shared" si="2"/>
        <v>0</v>
      </c>
      <c r="AM32" s="184">
        <f t="shared" si="2"/>
        <v>0</v>
      </c>
      <c r="AN32" s="184">
        <f t="shared" si="2"/>
        <v>19297</v>
      </c>
      <c r="AO32" s="184">
        <f t="shared" si="2"/>
        <v>46927</v>
      </c>
      <c r="AP32" s="184">
        <f t="shared" si="2"/>
        <v>27630</v>
      </c>
      <c r="AQ32" s="184">
        <f t="shared" si="2"/>
        <v>176788</v>
      </c>
      <c r="AR32" s="184">
        <f t="shared" si="2"/>
        <v>55867</v>
      </c>
      <c r="AS32" s="184">
        <f t="shared" si="2"/>
        <v>0</v>
      </c>
      <c r="AT32" s="184">
        <f t="shared" si="2"/>
        <v>0</v>
      </c>
      <c r="AU32" s="184">
        <f t="shared" si="2"/>
        <v>47551</v>
      </c>
      <c r="AV32" s="184">
        <f t="shared" si="2"/>
        <v>8316</v>
      </c>
      <c r="AW32" s="184">
        <f t="shared" si="2"/>
        <v>24625</v>
      </c>
      <c r="AX32" s="184">
        <f t="shared" si="2"/>
        <v>11919</v>
      </c>
      <c r="AY32" s="184">
        <f t="shared" si="2"/>
        <v>10633</v>
      </c>
      <c r="AZ32" s="184">
        <f t="shared" si="2"/>
        <v>0</v>
      </c>
      <c r="BA32" s="184">
        <f t="shared" si="2"/>
        <v>1286</v>
      </c>
      <c r="BB32" s="184">
        <f t="shared" si="2"/>
        <v>0</v>
      </c>
      <c r="BC32" s="184">
        <f t="shared" si="2"/>
        <v>0</v>
      </c>
      <c r="BD32" s="184">
        <f aca="true" t="shared" si="3" ref="BD32:BR32">SUM(BD31)</f>
        <v>12706</v>
      </c>
      <c r="BE32" s="184">
        <f t="shared" si="3"/>
        <v>2437</v>
      </c>
      <c r="BF32" s="184">
        <f t="shared" si="3"/>
        <v>193</v>
      </c>
      <c r="BG32" s="184">
        <f t="shared" si="3"/>
        <v>0</v>
      </c>
      <c r="BH32" s="184">
        <f t="shared" si="3"/>
        <v>0</v>
      </c>
      <c r="BI32" s="184">
        <f t="shared" si="3"/>
        <v>10076</v>
      </c>
      <c r="BJ32" s="184">
        <f t="shared" si="3"/>
        <v>0</v>
      </c>
      <c r="BK32" s="184">
        <f t="shared" si="3"/>
        <v>10038</v>
      </c>
      <c r="BL32" s="184">
        <f t="shared" si="3"/>
        <v>0</v>
      </c>
      <c r="BM32" s="184">
        <f t="shared" si="3"/>
        <v>0</v>
      </c>
      <c r="BN32" s="184">
        <f t="shared" si="3"/>
        <v>80492</v>
      </c>
      <c r="BO32" s="184">
        <f t="shared" si="3"/>
        <v>257280</v>
      </c>
      <c r="BP32" s="184">
        <f t="shared" si="3"/>
        <v>0</v>
      </c>
      <c r="BQ32" s="184">
        <f t="shared" si="3"/>
        <v>0</v>
      </c>
      <c r="BR32" s="184">
        <f t="shared" si="3"/>
        <v>0</v>
      </c>
      <c r="BS32" s="288">
        <v>0</v>
      </c>
      <c r="BT32" s="289">
        <v>0</v>
      </c>
    </row>
    <row r="33" spans="70:72" ht="14.25">
      <c r="BR33" s="291"/>
      <c r="BS33" s="291"/>
      <c r="BT33" s="291"/>
    </row>
    <row r="34" spans="70:72" s="292" customFormat="1" ht="12">
      <c r="BR34" s="293"/>
      <c r="BS34" s="293"/>
      <c r="BT34" s="293"/>
    </row>
    <row r="35" spans="70:72" ht="14.25">
      <c r="BR35" s="291"/>
      <c r="BS35" s="291"/>
      <c r="BT35" s="291"/>
    </row>
    <row r="36" spans="70:72" ht="14.25">
      <c r="BR36" s="291"/>
      <c r="BS36" s="291"/>
      <c r="BT36" s="291"/>
    </row>
    <row r="37" spans="70:72" ht="14.25">
      <c r="BR37" s="291"/>
      <c r="BS37" s="291"/>
      <c r="BT37" s="291"/>
    </row>
    <row r="38" spans="70:72" ht="14.25">
      <c r="BR38" s="291"/>
      <c r="BS38" s="291"/>
      <c r="BT38" s="291"/>
    </row>
    <row r="39" spans="70:72" ht="14.25">
      <c r="BR39" s="291"/>
      <c r="BS39" s="291"/>
      <c r="BT39" s="291"/>
    </row>
    <row r="40" spans="70:72" ht="14.25">
      <c r="BR40" s="291"/>
      <c r="BS40" s="291"/>
      <c r="BT40" s="291"/>
    </row>
    <row r="41" spans="70:72" ht="14.25">
      <c r="BR41" s="291"/>
      <c r="BS41" s="291"/>
      <c r="BT41" s="291"/>
    </row>
    <row r="42" spans="70:72" ht="14.25">
      <c r="BR42" s="291"/>
      <c r="BS42" s="291"/>
      <c r="BT42" s="291"/>
    </row>
    <row r="43" spans="70:72" ht="14.25">
      <c r="BR43" s="291"/>
      <c r="BS43" s="291"/>
      <c r="BT43" s="291"/>
    </row>
    <row r="44" spans="70:72" ht="14.25">
      <c r="BR44" s="291"/>
      <c r="BS44" s="291"/>
      <c r="BT44" s="291"/>
    </row>
    <row r="45" spans="70:72" ht="14.25">
      <c r="BR45" s="291"/>
      <c r="BS45" s="291"/>
      <c r="BT45" s="291"/>
    </row>
    <row r="46" spans="70:72" ht="14.25">
      <c r="BR46" s="291"/>
      <c r="BS46" s="291"/>
      <c r="BT46" s="291"/>
    </row>
    <row r="47" spans="70:72" ht="14.25">
      <c r="BR47" s="291"/>
      <c r="BS47" s="291"/>
      <c r="BT47" s="291"/>
    </row>
    <row r="48" spans="70:72" ht="14.25">
      <c r="BR48" s="291"/>
      <c r="BS48" s="291"/>
      <c r="BT48" s="291"/>
    </row>
  </sheetData>
  <sheetProtection/>
  <mergeCells count="5">
    <mergeCell ref="M6:Q6"/>
    <mergeCell ref="BI7:BJ7"/>
    <mergeCell ref="BK8:BL8"/>
    <mergeCell ref="AL5:AM5"/>
    <mergeCell ref="BD5:BL5"/>
  </mergeCells>
  <printOptions horizontalCentered="1"/>
  <pageMargins left="0.5905511811023623" right="0.5905511811023623" top="0.7874015748031497" bottom="0.7874015748031497" header="0.5118110236220472" footer="0.5118110236220472"/>
  <pageSetup fitToWidth="4" fitToHeight="1" horizontalDpi="300" verticalDpi="300" orientation="landscape" paperSize="9" scale="52" r:id="rId1"/>
  <colBreaks count="1" manualBreakCount="1">
    <brk id="37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30" customWidth="1"/>
    <col min="2" max="11" width="14.25390625" style="30" customWidth="1"/>
    <col min="12" max="16384" width="9.125" style="30" customWidth="1"/>
  </cols>
  <sheetData>
    <row r="1" ht="30" customHeight="1">
      <c r="B1" s="313" t="s">
        <v>41</v>
      </c>
    </row>
    <row r="2" spans="1:2" s="12" customFormat="1" ht="30" customHeight="1">
      <c r="A2" s="32"/>
      <c r="B2" s="314" t="s">
        <v>496</v>
      </c>
    </row>
    <row r="3" spans="1:2" s="12" customFormat="1" ht="30" customHeight="1">
      <c r="A3" s="32"/>
      <c r="B3" s="173"/>
    </row>
    <row r="4" spans="2:11" s="12" customFormat="1" ht="30" customHeight="1" thickBot="1">
      <c r="B4" s="438" t="s">
        <v>42</v>
      </c>
      <c r="K4" s="526" t="s">
        <v>495</v>
      </c>
    </row>
    <row r="5" spans="1:11" s="12" customFormat="1" ht="30" customHeight="1">
      <c r="A5" s="632" t="s">
        <v>65</v>
      </c>
      <c r="B5" s="527" t="s">
        <v>80</v>
      </c>
      <c r="C5" s="527" t="s">
        <v>70</v>
      </c>
      <c r="D5" s="528" t="s">
        <v>497</v>
      </c>
      <c r="E5" s="527" t="s">
        <v>72</v>
      </c>
      <c r="F5" s="528" t="s">
        <v>498</v>
      </c>
      <c r="G5" s="528" t="s">
        <v>499</v>
      </c>
      <c r="H5" s="635" t="s">
        <v>500</v>
      </c>
      <c r="I5" s="636"/>
      <c r="J5" s="636"/>
      <c r="K5" s="637"/>
    </row>
    <row r="6" spans="1:11" s="12" customFormat="1" ht="30" customHeight="1">
      <c r="A6" s="633"/>
      <c r="B6" s="529" t="s">
        <v>501</v>
      </c>
      <c r="C6" s="530" t="s">
        <v>502</v>
      </c>
      <c r="D6" s="531" t="s">
        <v>503</v>
      </c>
      <c r="E6" s="532" t="s">
        <v>504</v>
      </c>
      <c r="F6" s="532" t="s">
        <v>605</v>
      </c>
      <c r="G6" s="533" t="s">
        <v>505</v>
      </c>
      <c r="H6" s="534" t="s">
        <v>75</v>
      </c>
      <c r="I6" s="535" t="s">
        <v>76</v>
      </c>
      <c r="J6" s="534" t="s">
        <v>77</v>
      </c>
      <c r="K6" s="536" t="s">
        <v>506</v>
      </c>
    </row>
    <row r="7" spans="1:11" s="12" customFormat="1" ht="30" customHeight="1">
      <c r="A7" s="633"/>
      <c r="B7" s="530" t="s">
        <v>507</v>
      </c>
      <c r="C7" s="530" t="s">
        <v>508</v>
      </c>
      <c r="D7" s="531"/>
      <c r="E7" s="530" t="s">
        <v>509</v>
      </c>
      <c r="F7" s="530" t="s">
        <v>479</v>
      </c>
      <c r="G7" s="533" t="s">
        <v>510</v>
      </c>
      <c r="H7" s="531" t="s">
        <v>505</v>
      </c>
      <c r="I7" s="531" t="s">
        <v>511</v>
      </c>
      <c r="J7" s="531" t="s">
        <v>607</v>
      </c>
      <c r="K7" s="537" t="s">
        <v>251</v>
      </c>
    </row>
    <row r="8" spans="1:11" s="12" customFormat="1" ht="30" customHeight="1">
      <c r="A8" s="634"/>
      <c r="B8" s="538"/>
      <c r="C8" s="538" t="s">
        <v>509</v>
      </c>
      <c r="D8" s="539"/>
      <c r="E8" s="538"/>
      <c r="F8" s="538"/>
      <c r="G8" s="540" t="s">
        <v>512</v>
      </c>
      <c r="H8" s="541" t="s">
        <v>606</v>
      </c>
      <c r="I8" s="542"/>
      <c r="J8" s="541" t="s">
        <v>608</v>
      </c>
      <c r="K8" s="543"/>
    </row>
    <row r="9" spans="1:11" s="19" customFormat="1" ht="30" customHeight="1">
      <c r="A9" s="13" t="s">
        <v>22</v>
      </c>
      <c r="B9" s="50">
        <v>66.82375243133222</v>
      </c>
      <c r="C9" s="50">
        <v>95.2279650638356</v>
      </c>
      <c r="D9" s="50">
        <v>194.70805103886462</v>
      </c>
      <c r="E9" s="50">
        <v>122.8989936072273</v>
      </c>
      <c r="F9" s="50">
        <v>114.79769748361865</v>
      </c>
      <c r="G9" s="50">
        <v>76.41120633148017</v>
      </c>
      <c r="H9" s="50">
        <v>27.49956576699179</v>
      </c>
      <c r="I9" s="2">
        <v>5.514304875956142</v>
      </c>
      <c r="J9" s="50">
        <v>33.013870642947936</v>
      </c>
      <c r="K9" s="54">
        <v>44.232337201065086</v>
      </c>
    </row>
    <row r="10" spans="1:11" s="19" customFormat="1" ht="30" customHeight="1">
      <c r="A10" s="13" t="s">
        <v>24</v>
      </c>
      <c r="B10" s="50">
        <v>61.09095176313657</v>
      </c>
      <c r="C10" s="50">
        <v>93.7993736302964</v>
      </c>
      <c r="D10" s="50">
        <v>189.55525313086795</v>
      </c>
      <c r="E10" s="50">
        <v>116.54335062660162</v>
      </c>
      <c r="F10" s="50">
        <v>118.9105247667263</v>
      </c>
      <c r="G10" s="50">
        <v>116.27242595148257</v>
      </c>
      <c r="H10" s="50">
        <v>33.67804339852065</v>
      </c>
      <c r="I10" s="2">
        <v>8.08701077020388</v>
      </c>
      <c r="J10" s="50">
        <v>41.76505416872453</v>
      </c>
      <c r="K10" s="54">
        <v>31.72253944598002</v>
      </c>
    </row>
    <row r="11" spans="1:11" s="19" customFormat="1" ht="30" customHeight="1">
      <c r="A11" s="13" t="s">
        <v>25</v>
      </c>
      <c r="B11" s="50">
        <v>65.00493566149062</v>
      </c>
      <c r="C11" s="50">
        <v>97.12404342543599</v>
      </c>
      <c r="D11" s="50">
        <v>176.55146818418797</v>
      </c>
      <c r="E11" s="50">
        <v>115.5992680695334</v>
      </c>
      <c r="F11" s="50">
        <v>110.87135734380857</v>
      </c>
      <c r="G11" s="50">
        <v>87.62291549002705</v>
      </c>
      <c r="H11" s="50">
        <v>38.09744908526173</v>
      </c>
      <c r="I11" s="2">
        <v>10.677143159019156</v>
      </c>
      <c r="J11" s="50">
        <v>48.77459224428088</v>
      </c>
      <c r="K11" s="54">
        <v>20.325506659441945</v>
      </c>
    </row>
    <row r="12" spans="1:11" s="19" customFormat="1" ht="30" customHeight="1">
      <c r="A12" s="13" t="s">
        <v>27</v>
      </c>
      <c r="B12" s="50">
        <v>49.035806054607896</v>
      </c>
      <c r="C12" s="50">
        <v>84.6946378540134</v>
      </c>
      <c r="D12" s="50">
        <v>416.46861971166027</v>
      </c>
      <c r="E12" s="50">
        <v>111.19518437452453</v>
      </c>
      <c r="F12" s="50">
        <v>96.08010836678598</v>
      </c>
      <c r="G12" s="50">
        <v>55.67197259721942</v>
      </c>
      <c r="H12" s="50">
        <v>22.429283116360576</v>
      </c>
      <c r="I12" s="2">
        <v>9.569742756251092</v>
      </c>
      <c r="J12" s="50">
        <v>31.999025872611668</v>
      </c>
      <c r="K12" s="54">
        <v>44.91627269213868</v>
      </c>
    </row>
    <row r="13" spans="1:11" s="19" customFormat="1" ht="30" customHeight="1">
      <c r="A13" s="13" t="s">
        <v>29</v>
      </c>
      <c r="B13" s="50">
        <v>53.190661020253536</v>
      </c>
      <c r="C13" s="50">
        <v>92.33829984790358</v>
      </c>
      <c r="D13" s="50">
        <v>283.13504505327955</v>
      </c>
      <c r="E13" s="50">
        <v>122.87193737961859</v>
      </c>
      <c r="F13" s="50">
        <v>134.0455123942112</v>
      </c>
      <c r="G13" s="50">
        <v>86.45462960883678</v>
      </c>
      <c r="H13" s="50">
        <v>36.53433515991653</v>
      </c>
      <c r="I13" s="2">
        <v>13.914736488046723</v>
      </c>
      <c r="J13" s="50">
        <v>50.44907164796325</v>
      </c>
      <c r="K13" s="54">
        <v>12.111174492646043</v>
      </c>
    </row>
    <row r="14" spans="1:11" s="19" customFormat="1" ht="30" customHeight="1">
      <c r="A14" s="13" t="s">
        <v>31</v>
      </c>
      <c r="B14" s="50">
        <v>72.8736138095491</v>
      </c>
      <c r="C14" s="50">
        <v>95.27031339935485</v>
      </c>
      <c r="D14" s="50">
        <v>224.070162871501</v>
      </c>
      <c r="E14" s="50">
        <v>127.77457049422371</v>
      </c>
      <c r="F14" s="50">
        <v>108.70017132248051</v>
      </c>
      <c r="G14" s="50">
        <v>81.27560846836262</v>
      </c>
      <c r="H14" s="50">
        <v>41.21786483337041</v>
      </c>
      <c r="I14" s="2">
        <v>11.027778511062756</v>
      </c>
      <c r="J14" s="50">
        <v>52.24564334443317</v>
      </c>
      <c r="K14" s="54">
        <v>29.487232670485614</v>
      </c>
    </row>
    <row r="15" spans="1:11" s="19" customFormat="1" ht="30" customHeight="1">
      <c r="A15" s="13" t="s">
        <v>32</v>
      </c>
      <c r="B15" s="50">
        <v>69.23402573127842</v>
      </c>
      <c r="C15" s="50">
        <v>91.96679502103959</v>
      </c>
      <c r="D15" s="50">
        <v>237.53077519633865</v>
      </c>
      <c r="E15" s="50">
        <v>113.07152307555953</v>
      </c>
      <c r="F15" s="50">
        <v>101.2316640389533</v>
      </c>
      <c r="G15" s="50">
        <v>45.07030596025244</v>
      </c>
      <c r="H15" s="50">
        <v>13.303594084799059</v>
      </c>
      <c r="I15" s="2">
        <v>4.2067488549334335</v>
      </c>
      <c r="J15" s="50">
        <v>17.51034293973249</v>
      </c>
      <c r="K15" s="54">
        <v>37.295716182293376</v>
      </c>
    </row>
    <row r="16" spans="1:11" s="19" customFormat="1" ht="30" customHeight="1">
      <c r="A16" s="13" t="s">
        <v>34</v>
      </c>
      <c r="B16" s="50">
        <v>35.985326782800996</v>
      </c>
      <c r="C16" s="50">
        <v>92.98498247249188</v>
      </c>
      <c r="D16" s="50">
        <v>184.30818005503994</v>
      </c>
      <c r="E16" s="50">
        <v>108.73773620299674</v>
      </c>
      <c r="F16" s="50">
        <v>128.57526811698875</v>
      </c>
      <c r="G16" s="50">
        <v>65.35469513950741</v>
      </c>
      <c r="H16" s="50">
        <v>23.486255033245527</v>
      </c>
      <c r="I16" s="2">
        <v>11.975933253652366</v>
      </c>
      <c r="J16" s="50">
        <v>35.46218828689789</v>
      </c>
      <c r="K16" s="54">
        <v>46.83142447133999</v>
      </c>
    </row>
    <row r="17" spans="1:11" s="19" customFormat="1" ht="30" customHeight="1">
      <c r="A17" s="13" t="s">
        <v>36</v>
      </c>
      <c r="B17" s="50">
        <v>57.13990134681861</v>
      </c>
      <c r="C17" s="50">
        <v>96.02448572802783</v>
      </c>
      <c r="D17" s="50">
        <v>195.56242947745224</v>
      </c>
      <c r="E17" s="50">
        <v>102.23740801946461</v>
      </c>
      <c r="F17" s="50">
        <v>80.97773519761007</v>
      </c>
      <c r="G17" s="50">
        <v>72.78545908682895</v>
      </c>
      <c r="H17" s="50">
        <v>38.832018413919464</v>
      </c>
      <c r="I17" s="2">
        <v>16.516119751048656</v>
      </c>
      <c r="J17" s="50">
        <v>55.34813816496812</v>
      </c>
      <c r="K17" s="54">
        <v>22.14516104608023</v>
      </c>
    </row>
    <row r="18" spans="1:11" s="19" customFormat="1" ht="30" customHeight="1">
      <c r="A18" s="13" t="s">
        <v>37</v>
      </c>
      <c r="B18" s="50">
        <v>48.902050179915555</v>
      </c>
      <c r="C18" s="50">
        <v>85.99920204418395</v>
      </c>
      <c r="D18" s="50">
        <v>291.1289157301548</v>
      </c>
      <c r="E18" s="50">
        <v>96.22930389486993</v>
      </c>
      <c r="F18" s="50">
        <v>77.51090893653863</v>
      </c>
      <c r="G18" s="50">
        <v>94.00178385610228</v>
      </c>
      <c r="H18" s="50">
        <v>24.274302744353555</v>
      </c>
      <c r="I18" s="2">
        <v>8.769438007761245</v>
      </c>
      <c r="J18" s="50">
        <v>33.0437407521148</v>
      </c>
      <c r="K18" s="54">
        <v>32.135005164856636</v>
      </c>
    </row>
    <row r="19" spans="1:11" s="19" customFormat="1" ht="30" customHeight="1">
      <c r="A19" s="13" t="s">
        <v>38</v>
      </c>
      <c r="B19" s="50">
        <v>62.45884671460035</v>
      </c>
      <c r="C19" s="50">
        <v>96.44297907455217</v>
      </c>
      <c r="D19" s="50">
        <v>193.64934533397917</v>
      </c>
      <c r="E19" s="50">
        <v>113.05366470942442</v>
      </c>
      <c r="F19" s="50">
        <v>69.20190771504392</v>
      </c>
      <c r="G19" s="50">
        <v>70.8224429902581</v>
      </c>
      <c r="H19" s="50">
        <v>54.767119069966085</v>
      </c>
      <c r="I19" s="2">
        <v>14.989894174376396</v>
      </c>
      <c r="J19" s="50">
        <v>69.75701324434247</v>
      </c>
      <c r="K19" s="54">
        <v>17.727654206953403</v>
      </c>
    </row>
    <row r="20" spans="1:11" s="19" customFormat="1" ht="30" customHeight="1">
      <c r="A20" s="13" t="s">
        <v>51</v>
      </c>
      <c r="B20" s="50">
        <v>56.65416128474203</v>
      </c>
      <c r="C20" s="50">
        <v>93.14848625688603</v>
      </c>
      <c r="D20" s="50">
        <v>229.21116770633904</v>
      </c>
      <c r="E20" s="50">
        <v>111.45780404966624</v>
      </c>
      <c r="F20" s="50">
        <v>108.11123558108193</v>
      </c>
      <c r="G20" s="50">
        <v>78.61360742644166</v>
      </c>
      <c r="H20" s="50">
        <v>34.266335749288515</v>
      </c>
      <c r="I20" s="2">
        <v>9.167417742558497</v>
      </c>
      <c r="J20" s="50">
        <v>43.43375349184701</v>
      </c>
      <c r="K20" s="54">
        <v>24.17910062210476</v>
      </c>
    </row>
    <row r="21" spans="1:11" s="19" customFormat="1" ht="30" customHeight="1">
      <c r="A21" s="13" t="s">
        <v>53</v>
      </c>
      <c r="B21" s="55">
        <v>55.988492624406504</v>
      </c>
      <c r="C21" s="50">
        <v>88.79930103594947</v>
      </c>
      <c r="D21" s="50">
        <v>283.9067452049951</v>
      </c>
      <c r="E21" s="50">
        <v>123.18897147293009</v>
      </c>
      <c r="F21" s="50">
        <v>126.00985100566685</v>
      </c>
      <c r="G21" s="50">
        <v>70.16472693741032</v>
      </c>
      <c r="H21" s="50">
        <v>19.811747341792042</v>
      </c>
      <c r="I21" s="2">
        <v>6.6166518635380065</v>
      </c>
      <c r="J21" s="50">
        <v>26.42839920533005</v>
      </c>
      <c r="K21" s="54">
        <v>35.6706356512234</v>
      </c>
    </row>
    <row r="22" spans="1:11" s="19" customFormat="1" ht="30" customHeight="1">
      <c r="A22" s="415" t="s">
        <v>46</v>
      </c>
      <c r="B22" s="51">
        <v>33.525427786333736</v>
      </c>
      <c r="C22" s="51">
        <v>100.12272241178117</v>
      </c>
      <c r="D22" s="51">
        <v>97.62216920057655</v>
      </c>
      <c r="E22" s="51">
        <v>107.31291420481593</v>
      </c>
      <c r="F22" s="51">
        <v>83.81176026840983</v>
      </c>
      <c r="G22" s="51">
        <v>94.32671787302452</v>
      </c>
      <c r="H22" s="51">
        <v>37.64645185497866</v>
      </c>
      <c r="I22" s="11">
        <v>12.889451714272312</v>
      </c>
      <c r="J22" s="51">
        <v>50.535903569250976</v>
      </c>
      <c r="K22" s="56">
        <v>9.461094695370761</v>
      </c>
    </row>
    <row r="23" spans="1:11" s="19" customFormat="1" ht="30" customHeight="1">
      <c r="A23" s="416" t="s">
        <v>47</v>
      </c>
      <c r="B23" s="50">
        <v>77.78538085737264</v>
      </c>
      <c r="C23" s="50">
        <v>96.90699647339181</v>
      </c>
      <c r="D23" s="50">
        <v>237.7738858789805</v>
      </c>
      <c r="E23" s="50">
        <v>101.22889394911614</v>
      </c>
      <c r="F23" s="50">
        <v>80.95726218144543</v>
      </c>
      <c r="G23" s="50">
        <v>75.0266512044048</v>
      </c>
      <c r="H23" s="50">
        <v>71.85698745180441</v>
      </c>
      <c r="I23" s="2">
        <v>21.042801240439125</v>
      </c>
      <c r="J23" s="50">
        <v>92.89978869224353</v>
      </c>
      <c r="K23" s="54">
        <v>4.417330281298164</v>
      </c>
    </row>
    <row r="24" spans="1:11" s="19" customFormat="1" ht="30" customHeight="1">
      <c r="A24" s="417" t="s">
        <v>48</v>
      </c>
      <c r="B24" s="57">
        <v>0</v>
      </c>
      <c r="C24" s="57">
        <v>0</v>
      </c>
      <c r="D24" s="57">
        <v>0</v>
      </c>
      <c r="E24" s="57">
        <v>100</v>
      </c>
      <c r="F24" s="57">
        <v>0</v>
      </c>
      <c r="G24" s="57">
        <v>0</v>
      </c>
      <c r="H24" s="57">
        <v>0</v>
      </c>
      <c r="I24" s="7">
        <v>0</v>
      </c>
      <c r="J24" s="57">
        <v>0</v>
      </c>
      <c r="K24" s="58">
        <v>0</v>
      </c>
    </row>
    <row r="25" spans="1:11" s="19" customFormat="1" ht="30" customHeight="1" thickBot="1">
      <c r="A25" s="576" t="s">
        <v>18</v>
      </c>
      <c r="B25" s="59">
        <v>62.88550884164174</v>
      </c>
      <c r="C25" s="60">
        <v>94.50116028500724</v>
      </c>
      <c r="D25" s="60">
        <v>216.1579120314073</v>
      </c>
      <c r="E25" s="60">
        <v>115.12700510267817</v>
      </c>
      <c r="F25" s="60">
        <v>108.41540107161451</v>
      </c>
      <c r="G25" s="60">
        <v>81.89708303683348</v>
      </c>
      <c r="H25" s="60">
        <v>33.26375461228198</v>
      </c>
      <c r="I25" s="5">
        <v>9.423258875987672</v>
      </c>
      <c r="J25" s="60">
        <v>42.68701348826965</v>
      </c>
      <c r="K25" s="52">
        <v>30.229098744906917</v>
      </c>
    </row>
    <row r="26" spans="1:11" s="19" customFormat="1" ht="30" customHeight="1">
      <c r="A26" s="28"/>
      <c r="B26" s="61"/>
      <c r="C26" s="53"/>
      <c r="D26" s="53"/>
      <c r="E26" s="53"/>
      <c r="F26" s="53"/>
      <c r="G26" s="53"/>
      <c r="H26" s="53"/>
      <c r="I26" s="53"/>
      <c r="J26" s="53"/>
      <c r="K26" s="53"/>
    </row>
    <row r="27" spans="1:11" s="19" customFormat="1" ht="30" customHeight="1" thickBot="1">
      <c r="A27" s="28"/>
      <c r="B27" s="439" t="s">
        <v>104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s="19" customFormat="1" ht="30" customHeight="1">
      <c r="A28" s="42" t="s">
        <v>31</v>
      </c>
      <c r="B28" s="62">
        <v>38.7861473880597</v>
      </c>
      <c r="C28" s="62">
        <v>84.61574605213183</v>
      </c>
      <c r="D28" s="62">
        <v>2179.93647432504</v>
      </c>
      <c r="E28" s="62">
        <v>147.26433750823995</v>
      </c>
      <c r="F28" s="62">
        <v>13.8213931128181</v>
      </c>
      <c r="G28" s="62">
        <v>0</v>
      </c>
      <c r="H28" s="62">
        <v>0</v>
      </c>
      <c r="I28" s="9">
        <v>42.73277819833459</v>
      </c>
      <c r="J28" s="62">
        <v>42.73277819833459</v>
      </c>
      <c r="K28" s="63">
        <v>0</v>
      </c>
    </row>
    <row r="29" spans="1:11" s="19" customFormat="1" ht="30" customHeight="1" thickBot="1">
      <c r="A29" s="577" t="s">
        <v>18</v>
      </c>
      <c r="B29" s="59">
        <v>38.7861473880597</v>
      </c>
      <c r="C29" s="59">
        <v>84.61574605213183</v>
      </c>
      <c r="D29" s="59">
        <v>2179.93647432504</v>
      </c>
      <c r="E29" s="59">
        <v>147.26433750823995</v>
      </c>
      <c r="F29" s="59">
        <v>13.8213931128181</v>
      </c>
      <c r="G29" s="59">
        <v>0</v>
      </c>
      <c r="H29" s="59">
        <v>0</v>
      </c>
      <c r="I29" s="59">
        <v>42.73277819833459</v>
      </c>
      <c r="J29" s="59">
        <v>42.73277819833459</v>
      </c>
      <c r="K29" s="64">
        <v>0</v>
      </c>
    </row>
  </sheetData>
  <sheetProtection/>
  <mergeCells count="2">
    <mergeCell ref="A5:A8"/>
    <mergeCell ref="H5:K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30" customWidth="1"/>
    <col min="2" max="13" width="14.25390625" style="30" customWidth="1"/>
    <col min="14" max="14" width="14.25390625" style="82" customWidth="1"/>
    <col min="15" max="17" width="14.25390625" style="30" customWidth="1"/>
    <col min="18" max="16384" width="9.125" style="30" customWidth="1"/>
  </cols>
  <sheetData>
    <row r="1" spans="2:14" s="12" customFormat="1" ht="30" customHeight="1">
      <c r="B1" s="313" t="s">
        <v>41</v>
      </c>
      <c r="N1" s="65"/>
    </row>
    <row r="2" spans="2:14" s="12" customFormat="1" ht="30" customHeight="1">
      <c r="B2" s="314" t="s">
        <v>513</v>
      </c>
      <c r="N2" s="65"/>
    </row>
    <row r="3" spans="2:14" s="12" customFormat="1" ht="30" customHeight="1">
      <c r="B3" s="173"/>
      <c r="N3" s="65"/>
    </row>
    <row r="4" spans="2:14" s="12" customFormat="1" ht="30" customHeight="1" thickBot="1">
      <c r="B4" s="438" t="s">
        <v>42</v>
      </c>
      <c r="N4" s="65"/>
    </row>
    <row r="5" spans="1:17" s="19" customFormat="1" ht="30" customHeight="1">
      <c r="A5" s="638" t="s">
        <v>514</v>
      </c>
      <c r="B5" s="18" t="s">
        <v>80</v>
      </c>
      <c r="C5" s="18" t="s">
        <v>70</v>
      </c>
      <c r="D5" s="66" t="s">
        <v>71</v>
      </c>
      <c r="E5" s="18" t="s">
        <v>72</v>
      </c>
      <c r="F5" s="544" t="s">
        <v>344</v>
      </c>
      <c r="G5" s="641" t="s">
        <v>610</v>
      </c>
      <c r="H5" s="642"/>
      <c r="I5" s="643"/>
      <c r="J5" s="641" t="s">
        <v>611</v>
      </c>
      <c r="K5" s="642"/>
      <c r="L5" s="642"/>
      <c r="M5" s="642"/>
      <c r="N5" s="643"/>
      <c r="O5" s="641" t="s">
        <v>612</v>
      </c>
      <c r="P5" s="642"/>
      <c r="Q5" s="644"/>
    </row>
    <row r="6" spans="1:17" s="19" customFormat="1" ht="30" customHeight="1">
      <c r="A6" s="639"/>
      <c r="B6" s="71" t="s">
        <v>105</v>
      </c>
      <c r="C6" s="70" t="s">
        <v>106</v>
      </c>
      <c r="D6" s="70" t="s">
        <v>107</v>
      </c>
      <c r="E6" s="70" t="s">
        <v>9</v>
      </c>
      <c r="F6" s="47" t="s">
        <v>375</v>
      </c>
      <c r="G6" s="67" t="s">
        <v>376</v>
      </c>
      <c r="H6" s="68" t="s">
        <v>377</v>
      </c>
      <c r="I6" s="67" t="s">
        <v>378</v>
      </c>
      <c r="J6" s="67" t="s">
        <v>376</v>
      </c>
      <c r="K6" s="68" t="s">
        <v>377</v>
      </c>
      <c r="L6" s="645" t="s">
        <v>163</v>
      </c>
      <c r="M6" s="646"/>
      <c r="N6" s="69" t="s">
        <v>378</v>
      </c>
      <c r="O6" s="68" t="s">
        <v>376</v>
      </c>
      <c r="P6" s="68" t="s">
        <v>377</v>
      </c>
      <c r="Q6" s="547" t="s">
        <v>378</v>
      </c>
    </row>
    <row r="7" spans="1:17" s="19" customFormat="1" ht="30" customHeight="1">
      <c r="A7" s="639"/>
      <c r="B7" s="71"/>
      <c r="C7" s="70"/>
      <c r="D7" s="70"/>
      <c r="E7" s="70" t="s">
        <v>108</v>
      </c>
      <c r="F7" s="70" t="s">
        <v>108</v>
      </c>
      <c r="G7" s="47" t="s">
        <v>109</v>
      </c>
      <c r="H7" s="70" t="s">
        <v>110</v>
      </c>
      <c r="I7" s="70" t="s">
        <v>62</v>
      </c>
      <c r="J7" s="3" t="s">
        <v>111</v>
      </c>
      <c r="K7" s="3" t="s">
        <v>112</v>
      </c>
      <c r="L7" s="72" t="s">
        <v>113</v>
      </c>
      <c r="M7" s="72" t="s">
        <v>114</v>
      </c>
      <c r="N7" s="73" t="s">
        <v>115</v>
      </c>
      <c r="O7" s="72" t="s">
        <v>116</v>
      </c>
      <c r="P7" s="3" t="s">
        <v>521</v>
      </c>
      <c r="Q7" s="551" t="s">
        <v>522</v>
      </c>
    </row>
    <row r="8" spans="1:17" s="19" customFormat="1" ht="30" customHeight="1">
      <c r="A8" s="640"/>
      <c r="B8" s="545" t="s">
        <v>515</v>
      </c>
      <c r="C8" s="546" t="s">
        <v>515</v>
      </c>
      <c r="D8" s="546" t="s">
        <v>515</v>
      </c>
      <c r="E8" s="546" t="s">
        <v>516</v>
      </c>
      <c r="F8" s="546" t="s">
        <v>517</v>
      </c>
      <c r="G8" s="548" t="s">
        <v>518</v>
      </c>
      <c r="H8" s="546" t="s">
        <v>577</v>
      </c>
      <c r="I8" s="546" t="s">
        <v>519</v>
      </c>
      <c r="J8" s="74" t="s">
        <v>117</v>
      </c>
      <c r="K8" s="74" t="s">
        <v>117</v>
      </c>
      <c r="L8" s="549" t="s">
        <v>520</v>
      </c>
      <c r="M8" s="549" t="s">
        <v>520</v>
      </c>
      <c r="N8" s="550" t="s">
        <v>520</v>
      </c>
      <c r="O8" s="548" t="s">
        <v>135</v>
      </c>
      <c r="P8" s="548" t="s">
        <v>135</v>
      </c>
      <c r="Q8" s="654" t="s">
        <v>135</v>
      </c>
    </row>
    <row r="9" spans="1:17" s="19" customFormat="1" ht="30" customHeight="1">
      <c r="A9" s="13" t="s">
        <v>22</v>
      </c>
      <c r="B9" s="50">
        <v>76.62859560067682</v>
      </c>
      <c r="C9" s="50">
        <v>90.34771573604061</v>
      </c>
      <c r="D9" s="50">
        <v>84.81519978275323</v>
      </c>
      <c r="E9" s="33">
        <v>18.478031467456614</v>
      </c>
      <c r="F9" s="33">
        <v>6.482175980218247</v>
      </c>
      <c r="G9" s="20">
        <v>1921.927536231884</v>
      </c>
      <c r="H9" s="20">
        <v>212254.63768115942</v>
      </c>
      <c r="I9" s="20">
        <v>42909.09420289855</v>
      </c>
      <c r="J9" s="33">
        <v>195.37423261778136</v>
      </c>
      <c r="K9" s="33">
        <v>170.3444454534716</v>
      </c>
      <c r="L9" s="33">
        <v>60.86468467939452</v>
      </c>
      <c r="M9" s="33">
        <v>34.367013369913224</v>
      </c>
      <c r="N9" s="33">
        <v>25.029787164309766</v>
      </c>
      <c r="O9" s="1">
        <v>17.196326261115136</v>
      </c>
      <c r="P9" s="20">
        <v>8.099718891104956</v>
      </c>
      <c r="Q9" s="21">
        <v>0</v>
      </c>
    </row>
    <row r="10" spans="1:17" s="19" customFormat="1" ht="30" customHeight="1">
      <c r="A10" s="13" t="s">
        <v>24</v>
      </c>
      <c r="B10" s="50">
        <v>47.28583333333333</v>
      </c>
      <c r="C10" s="50">
        <v>52.849999999999994</v>
      </c>
      <c r="D10" s="50">
        <v>89.47177546515294</v>
      </c>
      <c r="E10" s="33">
        <v>18.868773003899275</v>
      </c>
      <c r="F10" s="33">
        <v>7.1570304760702195</v>
      </c>
      <c r="G10" s="20">
        <v>1466.8434782608695</v>
      </c>
      <c r="H10" s="20">
        <v>161873.65217391305</v>
      </c>
      <c r="I10" s="20">
        <v>30775.408695652175</v>
      </c>
      <c r="J10" s="33">
        <v>185.99208078012535</v>
      </c>
      <c r="K10" s="33">
        <v>170.041744849848</v>
      </c>
      <c r="L10" s="33">
        <v>51.3884419786339</v>
      </c>
      <c r="M10" s="33">
        <v>55.50598507585357</v>
      </c>
      <c r="N10" s="33">
        <v>15.950335930277362</v>
      </c>
      <c r="O10" s="1">
        <v>22.548450294298235</v>
      </c>
      <c r="P10" s="20">
        <v>11.960482330019063</v>
      </c>
      <c r="Q10" s="21">
        <v>0.7842939232799386</v>
      </c>
    </row>
    <row r="11" spans="1:17" s="19" customFormat="1" ht="30" customHeight="1">
      <c r="A11" s="13" t="s">
        <v>25</v>
      </c>
      <c r="B11" s="50">
        <v>59.472789115646265</v>
      </c>
      <c r="C11" s="50">
        <v>67.359410430839</v>
      </c>
      <c r="D11" s="50">
        <v>88.29173048762013</v>
      </c>
      <c r="E11" s="33">
        <v>15.772468901886484</v>
      </c>
      <c r="F11" s="33">
        <v>4.362883076775275</v>
      </c>
      <c r="G11" s="20">
        <v>3507.387755102041</v>
      </c>
      <c r="H11" s="20">
        <v>369897.7551020408</v>
      </c>
      <c r="I11" s="20">
        <v>63605.63265306123</v>
      </c>
      <c r="J11" s="33">
        <v>170.75479765781938</v>
      </c>
      <c r="K11" s="33">
        <v>154.94667859127094</v>
      </c>
      <c r="L11" s="33">
        <v>55.48438923276647</v>
      </c>
      <c r="M11" s="33">
        <v>21.077142663251124</v>
      </c>
      <c r="N11" s="33">
        <v>15.808119066548443</v>
      </c>
      <c r="O11" s="1">
        <v>9.867591651085046</v>
      </c>
      <c r="P11" s="20">
        <v>5.235864957718596</v>
      </c>
      <c r="Q11" s="21">
        <v>0</v>
      </c>
    </row>
    <row r="12" spans="1:17" s="19" customFormat="1" ht="30" customHeight="1">
      <c r="A12" s="13" t="s">
        <v>27</v>
      </c>
      <c r="B12" s="50">
        <v>69.87337319732677</v>
      </c>
      <c r="C12" s="50">
        <v>80.08705592683785</v>
      </c>
      <c r="D12" s="50">
        <v>87.24677463628878</v>
      </c>
      <c r="E12" s="33">
        <v>20.987987118717662</v>
      </c>
      <c r="F12" s="33">
        <v>11.498236842527804</v>
      </c>
      <c r="G12" s="20">
        <v>1811.6666666666667</v>
      </c>
      <c r="H12" s="20">
        <v>222228.09523809524</v>
      </c>
      <c r="I12" s="20">
        <v>27765.809523809523</v>
      </c>
      <c r="J12" s="33">
        <v>121.42414807608657</v>
      </c>
      <c r="K12" s="33">
        <v>129.401151540995</v>
      </c>
      <c r="L12" s="33">
        <v>36.114974104255815</v>
      </c>
      <c r="M12" s="33">
        <v>37.59350645732934</v>
      </c>
      <c r="N12" s="33">
        <v>-7.977003464908421</v>
      </c>
      <c r="O12" s="1">
        <v>16.42456592218634</v>
      </c>
      <c r="P12" s="20">
        <v>7.039099680937003</v>
      </c>
      <c r="Q12" s="21">
        <v>0</v>
      </c>
    </row>
    <row r="13" spans="1:17" s="19" customFormat="1" ht="30" customHeight="1">
      <c r="A13" s="13" t="s">
        <v>29</v>
      </c>
      <c r="B13" s="50">
        <v>53.15111111111111</v>
      </c>
      <c r="C13" s="50">
        <v>60.117037037037036</v>
      </c>
      <c r="D13" s="50">
        <v>88.41272579412997</v>
      </c>
      <c r="E13" s="33">
        <v>21.1875060673721</v>
      </c>
      <c r="F13" s="33">
        <v>6.305874002424086</v>
      </c>
      <c r="G13" s="20">
        <v>3748.137931034483</v>
      </c>
      <c r="H13" s="20">
        <v>411140.3448275862</v>
      </c>
      <c r="I13" s="20">
        <v>68461.89655172414</v>
      </c>
      <c r="J13" s="33">
        <v>159.0867117277681</v>
      </c>
      <c r="K13" s="33">
        <v>134.7621879264317</v>
      </c>
      <c r="L13" s="33">
        <v>55.558425808118216</v>
      </c>
      <c r="M13" s="33">
        <v>17.981526569918653</v>
      </c>
      <c r="N13" s="33">
        <v>24.324523801336397</v>
      </c>
      <c r="O13" s="1">
        <v>8.877747090304762</v>
      </c>
      <c r="P13" s="20">
        <v>4.285808940147127</v>
      </c>
      <c r="Q13" s="21">
        <v>0</v>
      </c>
    </row>
    <row r="14" spans="1:17" s="19" customFormat="1" ht="30" customHeight="1">
      <c r="A14" s="13" t="s">
        <v>31</v>
      </c>
      <c r="B14" s="50">
        <v>63.4546875</v>
      </c>
      <c r="C14" s="50">
        <v>82.05781250000001</v>
      </c>
      <c r="D14" s="50">
        <v>77.32924576803701</v>
      </c>
      <c r="E14" s="33">
        <v>50.54924294093575</v>
      </c>
      <c r="F14" s="33">
        <v>10.771627025766923</v>
      </c>
      <c r="G14" s="20">
        <v>2388.0434782608695</v>
      </c>
      <c r="H14" s="20">
        <v>587290</v>
      </c>
      <c r="I14" s="20">
        <v>46151.30434782609</v>
      </c>
      <c r="J14" s="33">
        <v>78.52397933914584</v>
      </c>
      <c r="K14" s="33">
        <v>67.84345486675348</v>
      </c>
      <c r="L14" s="33">
        <v>26.23605699576611</v>
      </c>
      <c r="M14" s="33">
        <v>12.839816193318315</v>
      </c>
      <c r="N14" s="33">
        <v>10.680524472392364</v>
      </c>
      <c r="O14" s="1">
        <v>6.214987484888216</v>
      </c>
      <c r="P14" s="20">
        <v>3.242602166028634</v>
      </c>
      <c r="Q14" s="21">
        <v>0</v>
      </c>
    </row>
    <row r="15" spans="1:17" s="19" customFormat="1" ht="30" customHeight="1">
      <c r="A15" s="13" t="s">
        <v>32</v>
      </c>
      <c r="B15" s="50">
        <v>48.37275093357474</v>
      </c>
      <c r="C15" s="50">
        <v>54.400814756138956</v>
      </c>
      <c r="D15" s="50">
        <v>88.91916628531014</v>
      </c>
      <c r="E15" s="33">
        <v>18.674023362696285</v>
      </c>
      <c r="F15" s="33">
        <v>10.824044311475117</v>
      </c>
      <c r="G15" s="20">
        <v>2018.5087719298247</v>
      </c>
      <c r="H15" s="20">
        <v>250915.9649122807</v>
      </c>
      <c r="I15" s="20">
        <v>31878.56140350877</v>
      </c>
      <c r="J15" s="33">
        <v>125.92368591986833</v>
      </c>
      <c r="K15" s="33">
        <v>121.8271162288905</v>
      </c>
      <c r="L15" s="33">
        <v>28.648719323796815</v>
      </c>
      <c r="M15" s="33">
        <v>43.881539985778424</v>
      </c>
      <c r="N15" s="33">
        <v>4.09656969097783</v>
      </c>
      <c r="O15" s="1">
        <v>14.54670292213581</v>
      </c>
      <c r="P15" s="20">
        <v>4.3384903451984</v>
      </c>
      <c r="Q15" s="21">
        <v>0</v>
      </c>
    </row>
    <row r="16" spans="1:17" s="19" customFormat="1" ht="30" customHeight="1">
      <c r="A16" s="13" t="s">
        <v>34</v>
      </c>
      <c r="B16" s="50">
        <v>54.023109243697476</v>
      </c>
      <c r="C16" s="50">
        <v>67.72899159663865</v>
      </c>
      <c r="D16" s="50">
        <v>79.76364031142406</v>
      </c>
      <c r="E16" s="33">
        <v>31.352886157135224</v>
      </c>
      <c r="F16" s="33">
        <v>10.155308333675963</v>
      </c>
      <c r="G16" s="20">
        <v>1549.3125</v>
      </c>
      <c r="H16" s="20">
        <v>264274.375</v>
      </c>
      <c r="I16" s="20">
        <v>58244.5</v>
      </c>
      <c r="J16" s="33">
        <v>122.28342229548362</v>
      </c>
      <c r="K16" s="33">
        <v>119.3758144352815</v>
      </c>
      <c r="L16" s="33">
        <v>40.227840856685404</v>
      </c>
      <c r="M16" s="33">
        <v>29.15234876631531</v>
      </c>
      <c r="N16" s="33">
        <v>2.90760786020212</v>
      </c>
      <c r="O16" s="1">
        <v>13.811403394672675</v>
      </c>
      <c r="P16" s="20">
        <v>6.905701697336338</v>
      </c>
      <c r="Q16" s="21">
        <v>0</v>
      </c>
    </row>
    <row r="17" spans="1:17" s="19" customFormat="1" ht="30" customHeight="1">
      <c r="A17" s="13" t="s">
        <v>36</v>
      </c>
      <c r="B17" s="50">
        <v>61.918089374008765</v>
      </c>
      <c r="C17" s="50">
        <v>73.63093572161581</v>
      </c>
      <c r="D17" s="50">
        <v>84.09249287298067</v>
      </c>
      <c r="E17" s="33">
        <v>9.965751311323666</v>
      </c>
      <c r="F17" s="33">
        <v>5.833462668837014</v>
      </c>
      <c r="G17" s="20">
        <v>2264.8</v>
      </c>
      <c r="H17" s="20">
        <v>259237.33333333334</v>
      </c>
      <c r="I17" s="20">
        <v>35274.333333333336</v>
      </c>
      <c r="J17" s="33">
        <v>135.85903264961837</v>
      </c>
      <c r="K17" s="33">
        <v>174.29125434608184</v>
      </c>
      <c r="L17" s="33">
        <v>55.67690867570515</v>
      </c>
      <c r="M17" s="33">
        <v>27.863527886929866</v>
      </c>
      <c r="N17" s="33">
        <v>-38.43222169646347</v>
      </c>
      <c r="O17" s="1">
        <v>14.079762174172444</v>
      </c>
      <c r="P17" s="20">
        <v>14.079762174172444</v>
      </c>
      <c r="Q17" s="21">
        <v>0</v>
      </c>
    </row>
    <row r="18" spans="1:17" s="19" customFormat="1" ht="30" customHeight="1">
      <c r="A18" s="13" t="s">
        <v>37</v>
      </c>
      <c r="B18" s="50">
        <v>45.92222222222222</v>
      </c>
      <c r="C18" s="50">
        <v>52.31666666666667</v>
      </c>
      <c r="D18" s="50">
        <v>87.77742380800679</v>
      </c>
      <c r="E18" s="33">
        <v>25.78149034353102</v>
      </c>
      <c r="F18" s="33">
        <v>7.578018208644358</v>
      </c>
      <c r="G18" s="20">
        <v>1307.8</v>
      </c>
      <c r="H18" s="20">
        <v>176557.33333333334</v>
      </c>
      <c r="I18" s="20">
        <v>43211.86666666667</v>
      </c>
      <c r="J18" s="33">
        <v>216.39958313824403</v>
      </c>
      <c r="K18" s="33">
        <v>321.8644746182543</v>
      </c>
      <c r="L18" s="33">
        <v>168.03984352580463</v>
      </c>
      <c r="M18" s="33">
        <v>48.6316059750185</v>
      </c>
      <c r="N18" s="33">
        <v>-105.46489148001027</v>
      </c>
      <c r="O18" s="1">
        <v>20.673171321119483</v>
      </c>
      <c r="P18" s="20">
        <v>9.647479949855759</v>
      </c>
      <c r="Q18" s="21">
        <v>0</v>
      </c>
    </row>
    <row r="19" spans="1:17" s="19" customFormat="1" ht="30" customHeight="1">
      <c r="A19" s="13" t="s">
        <v>38</v>
      </c>
      <c r="B19" s="50">
        <v>43.11882486666084</v>
      </c>
      <c r="C19" s="50">
        <v>69.66424761738217</v>
      </c>
      <c r="D19" s="50">
        <v>61.8951992469407</v>
      </c>
      <c r="E19" s="33">
        <v>6.958405813908539</v>
      </c>
      <c r="F19" s="33">
        <v>5.323880461053779</v>
      </c>
      <c r="G19" s="20">
        <v>2626</v>
      </c>
      <c r="H19" s="20">
        <v>313520</v>
      </c>
      <c r="I19" s="20">
        <v>45577.22222222222</v>
      </c>
      <c r="J19" s="33">
        <v>142.7298630603045</v>
      </c>
      <c r="K19" s="33">
        <v>177.58852881971026</v>
      </c>
      <c r="L19" s="33">
        <v>56.07085140767203</v>
      </c>
      <c r="M19" s="33">
        <v>23.378979898500187</v>
      </c>
      <c r="N19" s="33">
        <v>-34.85866575940577</v>
      </c>
      <c r="O19" s="1">
        <v>11.642000510334269</v>
      </c>
      <c r="P19" s="20">
        <v>6.467778061296816</v>
      </c>
      <c r="Q19" s="21">
        <v>0</v>
      </c>
    </row>
    <row r="20" spans="1:17" s="19" customFormat="1" ht="30" customHeight="1">
      <c r="A20" s="13" t="s">
        <v>51</v>
      </c>
      <c r="B20" s="50">
        <v>48.57433363216933</v>
      </c>
      <c r="C20" s="50">
        <v>52.3079614282903</v>
      </c>
      <c r="D20" s="50">
        <v>92.86221887802023</v>
      </c>
      <c r="E20" s="33">
        <v>24.158957169459963</v>
      </c>
      <c r="F20" s="33">
        <v>6.521691046212487</v>
      </c>
      <c r="G20" s="20">
        <v>2053.0169491525426</v>
      </c>
      <c r="H20" s="20">
        <v>244403.89830508476</v>
      </c>
      <c r="I20" s="20">
        <v>43657.64406779661</v>
      </c>
      <c r="J20" s="33">
        <v>171.81596454327132</v>
      </c>
      <c r="K20" s="33">
        <v>167.4327644639361</v>
      </c>
      <c r="L20" s="33">
        <v>63.07695721794224</v>
      </c>
      <c r="M20" s="33">
        <v>39.31107370891335</v>
      </c>
      <c r="N20" s="33">
        <v>4.383200079335211</v>
      </c>
      <c r="O20" s="1">
        <v>14.9342953419007</v>
      </c>
      <c r="P20" s="20">
        <v>10.378069644371674</v>
      </c>
      <c r="Q20" s="21">
        <v>0</v>
      </c>
    </row>
    <row r="21" spans="1:17" s="19" customFormat="1" ht="30" customHeight="1">
      <c r="A21" s="13" t="s">
        <v>53</v>
      </c>
      <c r="B21" s="50">
        <v>48.15075585007248</v>
      </c>
      <c r="C21" s="50">
        <v>62.58024435700973</v>
      </c>
      <c r="D21" s="50">
        <v>76.94242223692919</v>
      </c>
      <c r="E21" s="33">
        <v>20.18506362230943</v>
      </c>
      <c r="F21" s="33">
        <v>9.187210795836814</v>
      </c>
      <c r="G21" s="20">
        <v>1184.7777777777778</v>
      </c>
      <c r="H21" s="20">
        <v>136653.33333333334</v>
      </c>
      <c r="I21" s="20">
        <v>24758.722222222223</v>
      </c>
      <c r="J21" s="33">
        <v>175.9181112520463</v>
      </c>
      <c r="K21" s="33">
        <v>146.70564065870926</v>
      </c>
      <c r="L21" s="33">
        <v>45.33558829587711</v>
      </c>
      <c r="M21" s="33">
        <v>52.35727604861179</v>
      </c>
      <c r="N21" s="33">
        <v>29.21247059333703</v>
      </c>
      <c r="O21" s="1">
        <v>26.709922919309204</v>
      </c>
      <c r="P21" s="20">
        <v>16.322730672911177</v>
      </c>
      <c r="Q21" s="21">
        <v>0</v>
      </c>
    </row>
    <row r="22" spans="1:17" s="19" customFormat="1" ht="30" customHeight="1">
      <c r="A22" s="415" t="s">
        <v>46</v>
      </c>
      <c r="B22" s="51">
        <v>50.722186076772935</v>
      </c>
      <c r="C22" s="51">
        <v>57.234873129472994</v>
      </c>
      <c r="D22" s="51">
        <v>88.62112083664886</v>
      </c>
      <c r="E22" s="35">
        <v>10.326643925097983</v>
      </c>
      <c r="F22" s="35">
        <v>5.9724670572039695</v>
      </c>
      <c r="G22" s="22">
        <v>3302.6666666666665</v>
      </c>
      <c r="H22" s="22">
        <v>407488.3333333333</v>
      </c>
      <c r="I22" s="22">
        <v>91844</v>
      </c>
      <c r="J22" s="35">
        <v>218.01237663245985</v>
      </c>
      <c r="K22" s="35">
        <v>282.72138670636787</v>
      </c>
      <c r="L22" s="35">
        <v>145.26755367229327</v>
      </c>
      <c r="M22" s="35">
        <v>19.192778525356555</v>
      </c>
      <c r="N22" s="35">
        <v>-64.70901007390802</v>
      </c>
      <c r="O22" s="10">
        <v>8.957311661274556</v>
      </c>
      <c r="P22" s="22">
        <v>8.957311661274556</v>
      </c>
      <c r="Q22" s="23">
        <v>0</v>
      </c>
    </row>
    <row r="23" spans="1:17" s="19" customFormat="1" ht="30" customHeight="1">
      <c r="A23" s="416" t="s">
        <v>47</v>
      </c>
      <c r="B23" s="50">
        <v>69.16666666666667</v>
      </c>
      <c r="C23" s="50">
        <v>77.05</v>
      </c>
      <c r="D23" s="50">
        <v>89.76854856154013</v>
      </c>
      <c r="E23" s="33">
        <v>57.036147300248516</v>
      </c>
      <c r="F23" s="33">
        <v>1.9547689755250153</v>
      </c>
      <c r="G23" s="20">
        <v>8752</v>
      </c>
      <c r="H23" s="20">
        <v>1407335.7142857143</v>
      </c>
      <c r="I23" s="20">
        <v>170931.42857142858</v>
      </c>
      <c r="J23" s="33">
        <v>120</v>
      </c>
      <c r="K23" s="33">
        <v>128.99328518426407</v>
      </c>
      <c r="L23" s="33">
        <v>68.64247032132651</v>
      </c>
      <c r="M23" s="33">
        <v>4.932115902896557</v>
      </c>
      <c r="N23" s="33">
        <v>-8.993285184264067</v>
      </c>
      <c r="O23" s="1">
        <v>2.5935531678399406</v>
      </c>
      <c r="P23" s="20">
        <v>2.5935531678399406</v>
      </c>
      <c r="Q23" s="21">
        <v>0</v>
      </c>
    </row>
    <row r="24" spans="1:17" s="19" customFormat="1" ht="30" customHeight="1">
      <c r="A24" s="417" t="s">
        <v>48</v>
      </c>
      <c r="B24" s="57">
        <v>0</v>
      </c>
      <c r="C24" s="57">
        <v>0</v>
      </c>
      <c r="D24" s="57">
        <v>0</v>
      </c>
      <c r="E24" s="37">
        <v>0</v>
      </c>
      <c r="F24" s="84">
        <v>0</v>
      </c>
      <c r="G24" s="84">
        <v>0</v>
      </c>
      <c r="H24" s="84">
        <v>0</v>
      </c>
      <c r="I24" s="84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6">
        <v>0</v>
      </c>
      <c r="P24" s="24">
        <v>0</v>
      </c>
      <c r="Q24" s="25">
        <v>0</v>
      </c>
    </row>
    <row r="25" spans="1:17" s="19" customFormat="1" ht="30" customHeight="1" thickBot="1">
      <c r="A25" s="576" t="s">
        <v>18</v>
      </c>
      <c r="B25" s="60">
        <v>56.50643711258119</v>
      </c>
      <c r="C25" s="60">
        <v>66.24126788665498</v>
      </c>
      <c r="D25" s="60">
        <v>85.30397879652456</v>
      </c>
      <c r="E25" s="39">
        <v>19.70503237562805</v>
      </c>
      <c r="F25" s="39">
        <v>6.281268500063655</v>
      </c>
      <c r="G25" s="26">
        <v>1993.9888712241655</v>
      </c>
      <c r="H25" s="26">
        <v>258095.56438791731</v>
      </c>
      <c r="I25" s="26">
        <v>43141.503974562795</v>
      </c>
      <c r="J25" s="39">
        <v>157.90280168220065</v>
      </c>
      <c r="K25" s="39">
        <v>150.04756929671544</v>
      </c>
      <c r="L25" s="39">
        <v>54.05623962876915</v>
      </c>
      <c r="M25" s="39">
        <v>32.10007557496943</v>
      </c>
      <c r="N25" s="39">
        <v>7.855232385485209</v>
      </c>
      <c r="O25" s="4">
        <v>13.895039479681504</v>
      </c>
      <c r="P25" s="26">
        <v>7.5094502590855825</v>
      </c>
      <c r="Q25" s="27">
        <v>0.08836273119034344</v>
      </c>
    </row>
    <row r="26" spans="1:17" s="19" customFormat="1" ht="30" customHeight="1">
      <c r="A26" s="28"/>
      <c r="B26" s="75"/>
      <c r="C26" s="75"/>
      <c r="D26" s="75"/>
      <c r="E26" s="76"/>
      <c r="F26" s="76"/>
      <c r="G26" s="46"/>
      <c r="H26" s="46"/>
      <c r="I26" s="46"/>
      <c r="J26" s="76"/>
      <c r="K26" s="76"/>
      <c r="L26" s="76"/>
      <c r="M26" s="76"/>
      <c r="N26" s="76"/>
      <c r="O26" s="46"/>
      <c r="P26" s="46"/>
      <c r="Q26" s="46"/>
    </row>
    <row r="27" spans="1:17" s="19" customFormat="1" ht="30" customHeight="1" thickBot="1">
      <c r="A27" s="28"/>
      <c r="B27" s="439" t="s">
        <v>104</v>
      </c>
      <c r="C27" s="75"/>
      <c r="D27" s="75"/>
      <c r="E27" s="76"/>
      <c r="F27" s="76"/>
      <c r="G27" s="46"/>
      <c r="H27" s="46"/>
      <c r="I27" s="46"/>
      <c r="J27" s="76"/>
      <c r="K27" s="76"/>
      <c r="L27" s="76"/>
      <c r="M27" s="76"/>
      <c r="N27" s="76"/>
      <c r="O27" s="46"/>
      <c r="P27" s="46"/>
      <c r="Q27" s="46"/>
    </row>
    <row r="28" spans="1:17" s="19" customFormat="1" ht="30" customHeight="1">
      <c r="A28" s="42" t="s">
        <v>31</v>
      </c>
      <c r="B28" s="62">
        <v>68.75</v>
      </c>
      <c r="C28" s="62">
        <v>142.36111111111111</v>
      </c>
      <c r="D28" s="62">
        <v>48.292682926829265</v>
      </c>
      <c r="E28" s="43">
        <v>6.008291873963515</v>
      </c>
      <c r="F28" s="43">
        <v>1.6765308813934223</v>
      </c>
      <c r="G28" s="77">
        <v>0</v>
      </c>
      <c r="H28" s="77">
        <v>0</v>
      </c>
      <c r="I28" s="77">
        <v>0</v>
      </c>
      <c r="J28" s="43">
        <v>78.21195973949082</v>
      </c>
      <c r="K28" s="43">
        <v>555.9502664298401</v>
      </c>
      <c r="L28" s="43">
        <v>66.78507992895204</v>
      </c>
      <c r="M28" s="43">
        <v>0</v>
      </c>
      <c r="N28" s="43">
        <v>-477.7383066903493</v>
      </c>
      <c r="O28" s="8">
        <v>0</v>
      </c>
      <c r="P28" s="77">
        <v>0</v>
      </c>
      <c r="Q28" s="78">
        <v>0</v>
      </c>
    </row>
    <row r="29" spans="1:17" s="19" customFormat="1" ht="30" customHeight="1" thickBot="1">
      <c r="A29" s="577" t="s">
        <v>18</v>
      </c>
      <c r="B29" s="59">
        <v>68.75</v>
      </c>
      <c r="C29" s="59">
        <v>142.36111111111111</v>
      </c>
      <c r="D29" s="59">
        <v>48.292682926829265</v>
      </c>
      <c r="E29" s="79">
        <v>6.008291873963515</v>
      </c>
      <c r="F29" s="79">
        <v>1.6765308813934223</v>
      </c>
      <c r="G29" s="14">
        <v>0</v>
      </c>
      <c r="H29" s="14">
        <v>0</v>
      </c>
      <c r="I29" s="14">
        <v>0</v>
      </c>
      <c r="J29" s="79">
        <v>78.21195973949082</v>
      </c>
      <c r="K29" s="79">
        <v>555.9502664298401</v>
      </c>
      <c r="L29" s="79">
        <v>66.78507992895204</v>
      </c>
      <c r="M29" s="79">
        <v>0</v>
      </c>
      <c r="N29" s="79">
        <v>-477.7383066903493</v>
      </c>
      <c r="O29" s="14">
        <v>0</v>
      </c>
      <c r="P29" s="14">
        <v>0</v>
      </c>
      <c r="Q29" s="80">
        <v>0</v>
      </c>
    </row>
    <row r="30" spans="2:4" ht="14.25">
      <c r="B30" s="81"/>
      <c r="C30" s="81"/>
      <c r="D30" s="81"/>
    </row>
  </sheetData>
  <sheetProtection/>
  <mergeCells count="5">
    <mergeCell ref="A5:A8"/>
    <mergeCell ref="G5:I5"/>
    <mergeCell ref="J5:N5"/>
    <mergeCell ref="O5:Q5"/>
    <mergeCell ref="L6:M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94" customWidth="1"/>
    <col min="2" max="24" width="14.125" style="294" customWidth="1"/>
    <col min="25" max="25" width="15.625" style="294" bestFit="1" customWidth="1"/>
    <col min="26" max="26" width="13.00390625" style="294" bestFit="1" customWidth="1"/>
    <col min="27" max="16384" width="9.125" style="294" customWidth="1"/>
  </cols>
  <sheetData>
    <row r="1" ht="30.75" customHeight="1">
      <c r="B1" s="313" t="s">
        <v>41</v>
      </c>
    </row>
    <row r="2" spans="1:2" ht="30.75" customHeight="1">
      <c r="A2" s="295"/>
      <c r="B2" s="314" t="s">
        <v>523</v>
      </c>
    </row>
    <row r="3" spans="1:2" ht="30.75" customHeight="1">
      <c r="A3" s="295"/>
      <c r="B3" s="173"/>
    </row>
    <row r="4" spans="1:24" ht="30.75" customHeight="1" thickBot="1">
      <c r="A4" s="295"/>
      <c r="B4" s="438" t="s">
        <v>42</v>
      </c>
      <c r="M4" s="326" t="s">
        <v>149</v>
      </c>
      <c r="N4" s="327" t="s">
        <v>150</v>
      </c>
      <c r="X4" s="563" t="s">
        <v>128</v>
      </c>
    </row>
    <row r="5" spans="1:24" s="296" customFormat="1" ht="30.75" customHeight="1">
      <c r="A5" s="638" t="s">
        <v>524</v>
      </c>
      <c r="B5" s="66"/>
      <c r="C5" s="613" t="s">
        <v>525</v>
      </c>
      <c r="D5" s="652"/>
      <c r="E5" s="652"/>
      <c r="F5" s="652"/>
      <c r="G5" s="652"/>
      <c r="H5" s="652"/>
      <c r="I5" s="652"/>
      <c r="J5" s="652"/>
      <c r="K5" s="652"/>
      <c r="L5" s="652"/>
      <c r="M5" s="653"/>
      <c r="N5" s="649" t="s">
        <v>547</v>
      </c>
      <c r="O5" s="650"/>
      <c r="P5" s="650"/>
      <c r="Q5" s="650"/>
      <c r="R5" s="650"/>
      <c r="S5" s="650"/>
      <c r="T5" s="650"/>
      <c r="U5" s="650"/>
      <c r="V5" s="650"/>
      <c r="W5" s="650"/>
      <c r="X5" s="651"/>
    </row>
    <row r="6" spans="1:24" s="296" customFormat="1" ht="30.75" customHeight="1">
      <c r="A6" s="639"/>
      <c r="B6" s="454" t="s">
        <v>526</v>
      </c>
      <c r="C6" s="647" t="s">
        <v>527</v>
      </c>
      <c r="D6" s="648"/>
      <c r="E6" s="648"/>
      <c r="F6" s="552" t="s">
        <v>528</v>
      </c>
      <c r="G6" s="448" t="s">
        <v>529</v>
      </c>
      <c r="H6" s="448" t="s">
        <v>530</v>
      </c>
      <c r="I6" s="448" t="s">
        <v>531</v>
      </c>
      <c r="J6" s="448" t="s">
        <v>532</v>
      </c>
      <c r="K6" s="448" t="s">
        <v>533</v>
      </c>
      <c r="L6" s="448" t="s">
        <v>534</v>
      </c>
      <c r="M6" s="448" t="s">
        <v>535</v>
      </c>
      <c r="N6" s="454" t="s">
        <v>118</v>
      </c>
      <c r="O6" s="454" t="s">
        <v>548</v>
      </c>
      <c r="P6" s="454" t="s">
        <v>549</v>
      </c>
      <c r="Q6" s="454" t="s">
        <v>550</v>
      </c>
      <c r="R6" s="454" t="s">
        <v>551</v>
      </c>
      <c r="S6" s="454" t="s">
        <v>552</v>
      </c>
      <c r="T6" s="454" t="s">
        <v>553</v>
      </c>
      <c r="U6" s="454" t="s">
        <v>554</v>
      </c>
      <c r="V6" s="454" t="s">
        <v>555</v>
      </c>
      <c r="W6" s="454" t="s">
        <v>119</v>
      </c>
      <c r="X6" s="556" t="s">
        <v>556</v>
      </c>
    </row>
    <row r="7" spans="1:24" s="296" customFormat="1" ht="30.75" customHeight="1">
      <c r="A7" s="639"/>
      <c r="B7" s="454" t="s">
        <v>536</v>
      </c>
      <c r="C7" s="553" t="s">
        <v>120</v>
      </c>
      <c r="D7" s="553" t="s">
        <v>537</v>
      </c>
      <c r="E7" s="454" t="s">
        <v>564</v>
      </c>
      <c r="F7" s="554" t="s">
        <v>538</v>
      </c>
      <c r="G7" s="454" t="s">
        <v>539</v>
      </c>
      <c r="H7" s="555" t="s">
        <v>540</v>
      </c>
      <c r="I7" s="454" t="s">
        <v>541</v>
      </c>
      <c r="J7" s="454" t="s">
        <v>542</v>
      </c>
      <c r="K7" s="453" t="s">
        <v>543</v>
      </c>
      <c r="L7" s="454" t="s">
        <v>544</v>
      </c>
      <c r="M7" s="454" t="s">
        <v>226</v>
      </c>
      <c r="N7" s="450"/>
      <c r="O7" s="450"/>
      <c r="P7" s="454" t="s">
        <v>557</v>
      </c>
      <c r="Q7" s="454" t="s">
        <v>558</v>
      </c>
      <c r="R7" s="454" t="s">
        <v>559</v>
      </c>
      <c r="S7" s="454" t="s">
        <v>560</v>
      </c>
      <c r="T7" s="454" t="s">
        <v>561</v>
      </c>
      <c r="U7" s="454" t="s">
        <v>562</v>
      </c>
      <c r="V7" s="454" t="s">
        <v>123</v>
      </c>
      <c r="W7" s="454" t="s">
        <v>124</v>
      </c>
      <c r="X7" s="561"/>
    </row>
    <row r="8" spans="1:24" s="296" customFormat="1" ht="30.75" customHeight="1">
      <c r="A8" s="640"/>
      <c r="B8" s="470"/>
      <c r="C8" s="470"/>
      <c r="D8" s="470"/>
      <c r="E8" s="470" t="s">
        <v>545</v>
      </c>
      <c r="F8" s="557" t="s">
        <v>546</v>
      </c>
      <c r="G8" s="470"/>
      <c r="H8" s="558" t="s">
        <v>121</v>
      </c>
      <c r="I8" s="462"/>
      <c r="J8" s="462"/>
      <c r="K8" s="559" t="s">
        <v>122</v>
      </c>
      <c r="L8" s="462"/>
      <c r="M8" s="469"/>
      <c r="N8" s="469"/>
      <c r="O8" s="469"/>
      <c r="P8" s="470"/>
      <c r="Q8" s="470"/>
      <c r="R8" s="470"/>
      <c r="S8" s="470"/>
      <c r="T8" s="470"/>
      <c r="U8" s="470"/>
      <c r="V8" s="470"/>
      <c r="W8" s="470"/>
      <c r="X8" s="560"/>
    </row>
    <row r="9" spans="1:24" s="296" customFormat="1" ht="30.75" customHeight="1">
      <c r="A9" s="175" t="s">
        <v>22</v>
      </c>
      <c r="B9" s="297">
        <v>16146243</v>
      </c>
      <c r="C9" s="297">
        <v>9747825</v>
      </c>
      <c r="D9" s="297">
        <v>0</v>
      </c>
      <c r="E9" s="297">
        <v>0</v>
      </c>
      <c r="F9" s="297">
        <v>5262338</v>
      </c>
      <c r="G9" s="297">
        <v>1136080</v>
      </c>
      <c r="H9" s="297">
        <v>0</v>
      </c>
      <c r="I9" s="297">
        <v>0</v>
      </c>
      <c r="J9" s="298">
        <v>0</v>
      </c>
      <c r="K9" s="298">
        <v>0</v>
      </c>
      <c r="L9" s="298">
        <v>0</v>
      </c>
      <c r="M9" s="298">
        <v>0</v>
      </c>
      <c r="N9" s="298">
        <v>301300</v>
      </c>
      <c r="O9" s="298">
        <v>2717660</v>
      </c>
      <c r="P9" s="298">
        <v>7315974</v>
      </c>
      <c r="Q9" s="298">
        <v>3244342</v>
      </c>
      <c r="R9" s="298">
        <v>989783</v>
      </c>
      <c r="S9" s="298">
        <v>1577184</v>
      </c>
      <c r="T9" s="298">
        <v>0</v>
      </c>
      <c r="U9" s="298">
        <v>0</v>
      </c>
      <c r="V9" s="298">
        <v>0</v>
      </c>
      <c r="W9" s="298">
        <v>0</v>
      </c>
      <c r="X9" s="299">
        <v>0</v>
      </c>
    </row>
    <row r="10" spans="1:24" s="296" customFormat="1" ht="30.75" customHeight="1">
      <c r="A10" s="175" t="s">
        <v>24</v>
      </c>
      <c r="B10" s="297">
        <v>11697805</v>
      </c>
      <c r="C10" s="297">
        <v>7565844</v>
      </c>
      <c r="D10" s="297">
        <v>0</v>
      </c>
      <c r="E10" s="297">
        <v>0</v>
      </c>
      <c r="F10" s="297">
        <v>2497251</v>
      </c>
      <c r="G10" s="297">
        <v>1634710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297">
        <v>0</v>
      </c>
      <c r="N10" s="297">
        <v>0</v>
      </c>
      <c r="O10" s="297">
        <v>4091340</v>
      </c>
      <c r="P10" s="297">
        <v>2337478</v>
      </c>
      <c r="Q10" s="297">
        <v>1396663</v>
      </c>
      <c r="R10" s="297">
        <v>745504</v>
      </c>
      <c r="S10" s="297">
        <v>3126820</v>
      </c>
      <c r="T10" s="297">
        <v>0</v>
      </c>
      <c r="U10" s="297">
        <v>0</v>
      </c>
      <c r="V10" s="297">
        <v>0</v>
      </c>
      <c r="W10" s="297">
        <v>0</v>
      </c>
      <c r="X10" s="300">
        <v>0</v>
      </c>
    </row>
    <row r="11" spans="1:24" s="296" customFormat="1" ht="30.75" customHeight="1">
      <c r="A11" s="175" t="s">
        <v>25</v>
      </c>
      <c r="B11" s="297">
        <v>15304863</v>
      </c>
      <c r="C11" s="297">
        <v>9921012</v>
      </c>
      <c r="D11" s="297">
        <v>0</v>
      </c>
      <c r="E11" s="297">
        <v>0</v>
      </c>
      <c r="F11" s="297">
        <v>4676678</v>
      </c>
      <c r="G11" s="297">
        <v>707173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97">
        <v>0</v>
      </c>
      <c r="N11" s="297">
        <v>696600</v>
      </c>
      <c r="O11" s="297">
        <v>69834</v>
      </c>
      <c r="P11" s="297">
        <v>6396000</v>
      </c>
      <c r="Q11" s="297">
        <v>6307894</v>
      </c>
      <c r="R11" s="297">
        <v>834647</v>
      </c>
      <c r="S11" s="297">
        <v>999888</v>
      </c>
      <c r="T11" s="297">
        <v>0</v>
      </c>
      <c r="U11" s="297">
        <v>0</v>
      </c>
      <c r="V11" s="297">
        <v>0</v>
      </c>
      <c r="W11" s="297">
        <v>0</v>
      </c>
      <c r="X11" s="300">
        <v>0</v>
      </c>
    </row>
    <row r="12" spans="1:24" s="296" customFormat="1" ht="30.75" customHeight="1">
      <c r="A12" s="175" t="s">
        <v>27</v>
      </c>
      <c r="B12" s="297">
        <v>2647051</v>
      </c>
      <c r="C12" s="297">
        <v>1742304</v>
      </c>
      <c r="D12" s="297">
        <v>0</v>
      </c>
      <c r="E12" s="297">
        <v>0</v>
      </c>
      <c r="F12" s="297">
        <v>904747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297">
        <v>0</v>
      </c>
      <c r="M12" s="297">
        <v>0</v>
      </c>
      <c r="N12" s="297">
        <v>0</v>
      </c>
      <c r="O12" s="297">
        <v>142237</v>
      </c>
      <c r="P12" s="297">
        <v>669904</v>
      </c>
      <c r="Q12" s="297">
        <v>1698216</v>
      </c>
      <c r="R12" s="297">
        <v>50330</v>
      </c>
      <c r="S12" s="297">
        <v>86364</v>
      </c>
      <c r="T12" s="297">
        <v>0</v>
      </c>
      <c r="U12" s="297">
        <v>0</v>
      </c>
      <c r="V12" s="297">
        <v>0</v>
      </c>
      <c r="W12" s="297">
        <v>0</v>
      </c>
      <c r="X12" s="300">
        <v>0</v>
      </c>
    </row>
    <row r="13" spans="1:24" s="296" customFormat="1" ht="30.75" customHeight="1">
      <c r="A13" s="175" t="s">
        <v>29</v>
      </c>
      <c r="B13" s="297">
        <v>9986603</v>
      </c>
      <c r="C13" s="297">
        <v>6829649</v>
      </c>
      <c r="D13" s="297">
        <v>0</v>
      </c>
      <c r="E13" s="297">
        <v>0</v>
      </c>
      <c r="F13" s="297">
        <v>3156954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321000</v>
      </c>
      <c r="O13" s="297">
        <v>0</v>
      </c>
      <c r="P13" s="297">
        <v>2687932</v>
      </c>
      <c r="Q13" s="297">
        <v>4257597</v>
      </c>
      <c r="R13" s="297">
        <v>1132316</v>
      </c>
      <c r="S13" s="297">
        <v>1136479</v>
      </c>
      <c r="T13" s="297">
        <v>451279</v>
      </c>
      <c r="U13" s="297">
        <v>0</v>
      </c>
      <c r="V13" s="297">
        <v>0</v>
      </c>
      <c r="W13" s="297">
        <v>0</v>
      </c>
      <c r="X13" s="300">
        <v>0</v>
      </c>
    </row>
    <row r="14" spans="1:24" s="296" customFormat="1" ht="30.75" customHeight="1">
      <c r="A14" s="175" t="s">
        <v>31</v>
      </c>
      <c r="B14" s="297">
        <v>3670872</v>
      </c>
      <c r="C14" s="297">
        <v>2558819</v>
      </c>
      <c r="D14" s="297">
        <v>0</v>
      </c>
      <c r="E14" s="297">
        <v>0</v>
      </c>
      <c r="F14" s="297">
        <v>1112053</v>
      </c>
      <c r="G14" s="297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17000</v>
      </c>
      <c r="O14" s="297">
        <v>45221</v>
      </c>
      <c r="P14" s="297">
        <v>1601412</v>
      </c>
      <c r="Q14" s="297">
        <v>917958</v>
      </c>
      <c r="R14" s="297">
        <v>76098</v>
      </c>
      <c r="S14" s="297">
        <v>339330</v>
      </c>
      <c r="T14" s="297">
        <v>274314</v>
      </c>
      <c r="U14" s="297">
        <v>399539</v>
      </c>
      <c r="V14" s="297">
        <v>0</v>
      </c>
      <c r="W14" s="297">
        <v>0</v>
      </c>
      <c r="X14" s="300">
        <v>0</v>
      </c>
    </row>
    <row r="15" spans="1:24" s="296" customFormat="1" ht="30.75" customHeight="1">
      <c r="A15" s="175" t="s">
        <v>32</v>
      </c>
      <c r="B15" s="297">
        <v>4157369</v>
      </c>
      <c r="C15" s="297">
        <v>3296118</v>
      </c>
      <c r="D15" s="297">
        <v>0</v>
      </c>
      <c r="E15" s="297">
        <v>0</v>
      </c>
      <c r="F15" s="297">
        <v>822891</v>
      </c>
      <c r="G15" s="297">
        <v>38360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266800</v>
      </c>
      <c r="O15" s="297">
        <v>214524</v>
      </c>
      <c r="P15" s="297">
        <v>2361514</v>
      </c>
      <c r="Q15" s="297">
        <v>992694</v>
      </c>
      <c r="R15" s="297">
        <v>101576</v>
      </c>
      <c r="S15" s="297">
        <v>181953</v>
      </c>
      <c r="T15" s="297">
        <v>38308</v>
      </c>
      <c r="U15" s="297">
        <v>0</v>
      </c>
      <c r="V15" s="297">
        <v>0</v>
      </c>
      <c r="W15" s="297">
        <v>0</v>
      </c>
      <c r="X15" s="300">
        <v>0</v>
      </c>
    </row>
    <row r="16" spans="1:24" s="296" customFormat="1" ht="30.75" customHeight="1">
      <c r="A16" s="175" t="s">
        <v>34</v>
      </c>
      <c r="B16" s="297">
        <v>5869114</v>
      </c>
      <c r="C16" s="297">
        <v>3367942</v>
      </c>
      <c r="D16" s="297">
        <v>0</v>
      </c>
      <c r="E16" s="297">
        <v>0</v>
      </c>
      <c r="F16" s="297">
        <v>2449912</v>
      </c>
      <c r="G16" s="297">
        <v>51260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5138</v>
      </c>
      <c r="P16" s="297">
        <v>1842983</v>
      </c>
      <c r="Q16" s="297">
        <v>3759410</v>
      </c>
      <c r="R16" s="297">
        <v>131258</v>
      </c>
      <c r="S16" s="297">
        <v>130325</v>
      </c>
      <c r="T16" s="297">
        <v>0</v>
      </c>
      <c r="U16" s="297">
        <v>0</v>
      </c>
      <c r="V16" s="297">
        <v>0</v>
      </c>
      <c r="W16" s="297">
        <v>0</v>
      </c>
      <c r="X16" s="300">
        <v>0</v>
      </c>
    </row>
    <row r="17" spans="1:24" s="296" customFormat="1" ht="30.75" customHeight="1">
      <c r="A17" s="175" t="s">
        <v>36</v>
      </c>
      <c r="B17" s="297">
        <v>3712911</v>
      </c>
      <c r="C17" s="297">
        <v>2567873</v>
      </c>
      <c r="D17" s="297">
        <v>0</v>
      </c>
      <c r="E17" s="297">
        <v>0</v>
      </c>
      <c r="F17" s="297">
        <v>1056552</v>
      </c>
      <c r="G17" s="297">
        <v>23940</v>
      </c>
      <c r="H17" s="297">
        <v>64546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71200</v>
      </c>
      <c r="O17" s="297">
        <v>80607</v>
      </c>
      <c r="P17" s="297">
        <v>1140139</v>
      </c>
      <c r="Q17" s="297">
        <v>1752696</v>
      </c>
      <c r="R17" s="297">
        <v>355714</v>
      </c>
      <c r="S17" s="297">
        <v>245943</v>
      </c>
      <c r="T17" s="297">
        <v>66612</v>
      </c>
      <c r="U17" s="297">
        <v>0</v>
      </c>
      <c r="V17" s="297">
        <v>0</v>
      </c>
      <c r="W17" s="297">
        <v>0</v>
      </c>
      <c r="X17" s="300">
        <v>0</v>
      </c>
    </row>
    <row r="18" spans="1:24" s="296" customFormat="1" ht="30.75" customHeight="1">
      <c r="A18" s="175" t="s">
        <v>37</v>
      </c>
      <c r="B18" s="297">
        <v>2011963</v>
      </c>
      <c r="C18" s="297">
        <v>1348093</v>
      </c>
      <c r="D18" s="297">
        <v>0</v>
      </c>
      <c r="E18" s="297">
        <v>0</v>
      </c>
      <c r="F18" s="297">
        <v>663870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792990</v>
      </c>
      <c r="Q18" s="297">
        <v>873732</v>
      </c>
      <c r="R18" s="297">
        <v>71341</v>
      </c>
      <c r="S18" s="297">
        <v>83049</v>
      </c>
      <c r="T18" s="297">
        <v>62208</v>
      </c>
      <c r="U18" s="297">
        <v>128643</v>
      </c>
      <c r="V18" s="297">
        <v>0</v>
      </c>
      <c r="W18" s="297">
        <v>0</v>
      </c>
      <c r="X18" s="300">
        <v>0</v>
      </c>
    </row>
    <row r="19" spans="1:24" s="296" customFormat="1" ht="30.75" customHeight="1">
      <c r="A19" s="175" t="s">
        <v>38</v>
      </c>
      <c r="B19" s="297">
        <v>2679328</v>
      </c>
      <c r="C19" s="297">
        <v>1931927</v>
      </c>
      <c r="D19" s="297">
        <v>0</v>
      </c>
      <c r="E19" s="297">
        <v>53818</v>
      </c>
      <c r="F19" s="297">
        <v>621703</v>
      </c>
      <c r="G19" s="297">
        <v>71880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31900</v>
      </c>
      <c r="O19" s="297">
        <v>311275</v>
      </c>
      <c r="P19" s="297">
        <v>820934</v>
      </c>
      <c r="Q19" s="297">
        <v>977400</v>
      </c>
      <c r="R19" s="297">
        <v>360858</v>
      </c>
      <c r="S19" s="297">
        <v>173258</v>
      </c>
      <c r="T19" s="297">
        <v>3703</v>
      </c>
      <c r="U19" s="297">
        <v>0</v>
      </c>
      <c r="V19" s="297">
        <v>0</v>
      </c>
      <c r="W19" s="297">
        <v>0</v>
      </c>
      <c r="X19" s="300">
        <v>0</v>
      </c>
    </row>
    <row r="20" spans="1:24" s="296" customFormat="1" ht="30.75" customHeight="1">
      <c r="A20" s="175" t="s">
        <v>79</v>
      </c>
      <c r="B20" s="297">
        <v>11280027</v>
      </c>
      <c r="C20" s="297">
        <v>5811615</v>
      </c>
      <c r="D20" s="297">
        <v>0</v>
      </c>
      <c r="E20" s="297">
        <v>0</v>
      </c>
      <c r="F20" s="297">
        <v>4913572</v>
      </c>
      <c r="G20" s="297">
        <v>467800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87040</v>
      </c>
      <c r="N20" s="297">
        <v>0</v>
      </c>
      <c r="O20" s="297">
        <v>1014093</v>
      </c>
      <c r="P20" s="297">
        <v>3498605</v>
      </c>
      <c r="Q20" s="297">
        <v>5984630</v>
      </c>
      <c r="R20" s="297">
        <v>414851</v>
      </c>
      <c r="S20" s="297">
        <v>367848</v>
      </c>
      <c r="T20" s="297">
        <v>0</v>
      </c>
      <c r="U20" s="297">
        <v>0</v>
      </c>
      <c r="V20" s="297">
        <v>0</v>
      </c>
      <c r="W20" s="297">
        <v>0</v>
      </c>
      <c r="X20" s="300">
        <v>0</v>
      </c>
    </row>
    <row r="21" spans="1:24" s="296" customFormat="1" ht="30.75" customHeight="1">
      <c r="A21" s="175" t="s">
        <v>53</v>
      </c>
      <c r="B21" s="297">
        <v>3802760</v>
      </c>
      <c r="C21" s="297">
        <v>2058261</v>
      </c>
      <c r="D21" s="297">
        <v>0</v>
      </c>
      <c r="E21" s="297">
        <v>0</v>
      </c>
      <c r="F21" s="297">
        <v>1626955</v>
      </c>
      <c r="G21" s="297">
        <v>84244</v>
      </c>
      <c r="H21" s="297">
        <v>33300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168361</v>
      </c>
      <c r="P21" s="297">
        <v>1539556</v>
      </c>
      <c r="Q21" s="297">
        <v>1412888</v>
      </c>
      <c r="R21" s="297">
        <v>318300</v>
      </c>
      <c r="S21" s="297">
        <v>290495</v>
      </c>
      <c r="T21" s="297">
        <v>73045</v>
      </c>
      <c r="U21" s="297">
        <v>115</v>
      </c>
      <c r="V21" s="297">
        <v>0</v>
      </c>
      <c r="W21" s="297">
        <v>0</v>
      </c>
      <c r="X21" s="300">
        <v>0</v>
      </c>
    </row>
    <row r="22" spans="1:24" s="296" customFormat="1" ht="30.75" customHeight="1">
      <c r="A22" s="415" t="s">
        <v>46</v>
      </c>
      <c r="B22" s="301">
        <v>3284308</v>
      </c>
      <c r="C22" s="301">
        <v>1998030</v>
      </c>
      <c r="D22" s="301">
        <v>0</v>
      </c>
      <c r="E22" s="301">
        <v>0</v>
      </c>
      <c r="F22" s="301">
        <v>1222922</v>
      </c>
      <c r="G22" s="301">
        <v>0</v>
      </c>
      <c r="H22" s="301">
        <v>63356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0</v>
      </c>
      <c r="P22" s="301">
        <v>1542448</v>
      </c>
      <c r="Q22" s="301">
        <v>1536646</v>
      </c>
      <c r="R22" s="301">
        <v>128964</v>
      </c>
      <c r="S22" s="301">
        <v>76250</v>
      </c>
      <c r="T22" s="301">
        <v>0</v>
      </c>
      <c r="U22" s="301">
        <v>0</v>
      </c>
      <c r="V22" s="301">
        <v>0</v>
      </c>
      <c r="W22" s="301">
        <v>0</v>
      </c>
      <c r="X22" s="302">
        <v>0</v>
      </c>
    </row>
    <row r="23" spans="1:24" s="296" customFormat="1" ht="30.75" customHeight="1">
      <c r="A23" s="416" t="s">
        <v>47</v>
      </c>
      <c r="B23" s="297">
        <v>8837472</v>
      </c>
      <c r="C23" s="297">
        <v>4212874</v>
      </c>
      <c r="D23" s="297">
        <v>0</v>
      </c>
      <c r="E23" s="297">
        <v>0</v>
      </c>
      <c r="F23" s="297">
        <v>4487092</v>
      </c>
      <c r="G23" s="297">
        <v>137506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29515</v>
      </c>
      <c r="P23" s="297">
        <v>899050</v>
      </c>
      <c r="Q23" s="297">
        <v>5568342</v>
      </c>
      <c r="R23" s="297">
        <v>1326798</v>
      </c>
      <c r="S23" s="297">
        <v>811875</v>
      </c>
      <c r="T23" s="297">
        <v>151812</v>
      </c>
      <c r="U23" s="297">
        <v>50080</v>
      </c>
      <c r="V23" s="297">
        <v>0</v>
      </c>
      <c r="W23" s="297">
        <v>0</v>
      </c>
      <c r="X23" s="300">
        <v>0</v>
      </c>
    </row>
    <row r="24" spans="1:24" s="296" customFormat="1" ht="30.75" customHeight="1">
      <c r="A24" s="417" t="s">
        <v>48</v>
      </c>
      <c r="B24" s="303">
        <v>855440</v>
      </c>
      <c r="C24" s="303">
        <v>181983</v>
      </c>
      <c r="D24" s="303">
        <v>0</v>
      </c>
      <c r="E24" s="303">
        <v>0</v>
      </c>
      <c r="F24" s="303">
        <v>503283</v>
      </c>
      <c r="G24" s="303">
        <v>138792</v>
      </c>
      <c r="H24" s="303">
        <v>31382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170174</v>
      </c>
      <c r="P24" s="303">
        <v>0</v>
      </c>
      <c r="Q24" s="303">
        <v>277629</v>
      </c>
      <c r="R24" s="303">
        <v>193329</v>
      </c>
      <c r="S24" s="303">
        <v>214308</v>
      </c>
      <c r="T24" s="303">
        <v>0</v>
      </c>
      <c r="U24" s="303">
        <v>0</v>
      </c>
      <c r="V24" s="303">
        <v>0</v>
      </c>
      <c r="W24" s="303">
        <v>0</v>
      </c>
      <c r="X24" s="304">
        <v>0</v>
      </c>
    </row>
    <row r="25" spans="1:24" s="296" customFormat="1" ht="30.75" customHeight="1" thickBot="1">
      <c r="A25" s="578" t="s">
        <v>18</v>
      </c>
      <c r="B25" s="305">
        <f>SUM(B9:B24)</f>
        <v>105944129</v>
      </c>
      <c r="C25" s="305">
        <f>SUM(C9:C24)</f>
        <v>65140169</v>
      </c>
      <c r="D25" s="305">
        <v>0</v>
      </c>
      <c r="E25" s="305">
        <f aca="true" t="shared" si="0" ref="E25:X25">SUM(E9:E24)</f>
        <v>53818</v>
      </c>
      <c r="F25" s="305">
        <f t="shared" si="0"/>
        <v>35978773</v>
      </c>
      <c r="G25" s="305">
        <f t="shared" si="0"/>
        <v>4491745</v>
      </c>
      <c r="H25" s="305">
        <f t="shared" si="0"/>
        <v>192584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 t="shared" si="0"/>
        <v>0</v>
      </c>
      <c r="M25" s="305">
        <f t="shared" si="0"/>
        <v>87040</v>
      </c>
      <c r="N25" s="305">
        <f t="shared" si="0"/>
        <v>1705800</v>
      </c>
      <c r="O25" s="305">
        <f t="shared" si="0"/>
        <v>9059979</v>
      </c>
      <c r="P25" s="305">
        <f t="shared" si="0"/>
        <v>35446919</v>
      </c>
      <c r="Q25" s="305">
        <f t="shared" si="0"/>
        <v>40958737</v>
      </c>
      <c r="R25" s="305">
        <f t="shared" si="0"/>
        <v>7231667</v>
      </c>
      <c r="S25" s="305">
        <f t="shared" si="0"/>
        <v>9841369</v>
      </c>
      <c r="T25" s="305">
        <f t="shared" si="0"/>
        <v>1121281</v>
      </c>
      <c r="U25" s="305">
        <f t="shared" si="0"/>
        <v>578377</v>
      </c>
      <c r="V25" s="305">
        <f t="shared" si="0"/>
        <v>0</v>
      </c>
      <c r="W25" s="305">
        <f t="shared" si="0"/>
        <v>0</v>
      </c>
      <c r="X25" s="306">
        <f t="shared" si="0"/>
        <v>0</v>
      </c>
    </row>
    <row r="26" spans="1:2" ht="30.75" customHeight="1">
      <c r="A26" s="295"/>
      <c r="B26" s="295"/>
    </row>
    <row r="27" spans="1:14" ht="30.75" customHeight="1" thickBot="1">
      <c r="A27" s="295"/>
      <c r="B27" s="439" t="s">
        <v>104</v>
      </c>
      <c r="M27" s="326" t="s">
        <v>185</v>
      </c>
      <c r="N27" s="327" t="s">
        <v>186</v>
      </c>
    </row>
    <row r="28" spans="1:24" s="296" customFormat="1" ht="30.75" customHeight="1">
      <c r="A28" s="196" t="s">
        <v>31</v>
      </c>
      <c r="B28" s="307">
        <v>154500</v>
      </c>
      <c r="C28" s="307">
        <v>0</v>
      </c>
      <c r="D28" s="307">
        <v>0</v>
      </c>
      <c r="E28" s="307">
        <v>0</v>
      </c>
      <c r="F28" s="307">
        <v>154500</v>
      </c>
      <c r="G28" s="307">
        <v>0</v>
      </c>
      <c r="H28" s="307">
        <v>0</v>
      </c>
      <c r="I28" s="307">
        <v>0</v>
      </c>
      <c r="J28" s="307">
        <v>0</v>
      </c>
      <c r="K28" s="307">
        <v>0</v>
      </c>
      <c r="L28" s="307">
        <v>0</v>
      </c>
      <c r="M28" s="307">
        <v>0</v>
      </c>
      <c r="N28" s="307">
        <v>0</v>
      </c>
      <c r="O28" s="308">
        <v>60900</v>
      </c>
      <c r="P28" s="307">
        <v>93600</v>
      </c>
      <c r="Q28" s="307">
        <v>0</v>
      </c>
      <c r="R28" s="307">
        <v>0</v>
      </c>
      <c r="S28" s="307">
        <v>0</v>
      </c>
      <c r="T28" s="307">
        <v>0</v>
      </c>
      <c r="U28" s="307">
        <v>0</v>
      </c>
      <c r="V28" s="307">
        <v>0</v>
      </c>
      <c r="W28" s="307">
        <v>0</v>
      </c>
      <c r="X28" s="309">
        <v>0</v>
      </c>
    </row>
    <row r="29" spans="1:24" s="296" customFormat="1" ht="30.75" customHeight="1" thickBot="1">
      <c r="A29" s="579" t="s">
        <v>18</v>
      </c>
      <c r="B29" s="310">
        <f aca="true" t="shared" si="1" ref="B29:X29">B28</f>
        <v>154500</v>
      </c>
      <c r="C29" s="310">
        <f t="shared" si="1"/>
        <v>0</v>
      </c>
      <c r="D29" s="310">
        <f t="shared" si="1"/>
        <v>0</v>
      </c>
      <c r="E29" s="310">
        <f t="shared" si="1"/>
        <v>0</v>
      </c>
      <c r="F29" s="310">
        <f t="shared" si="1"/>
        <v>154500</v>
      </c>
      <c r="G29" s="310">
        <f t="shared" si="1"/>
        <v>0</v>
      </c>
      <c r="H29" s="310">
        <f t="shared" si="1"/>
        <v>0</v>
      </c>
      <c r="I29" s="310">
        <f t="shared" si="1"/>
        <v>0</v>
      </c>
      <c r="J29" s="310">
        <f t="shared" si="1"/>
        <v>0</v>
      </c>
      <c r="K29" s="310">
        <f t="shared" si="1"/>
        <v>0</v>
      </c>
      <c r="L29" s="310">
        <f t="shared" si="1"/>
        <v>0</v>
      </c>
      <c r="M29" s="310">
        <f t="shared" si="1"/>
        <v>0</v>
      </c>
      <c r="N29" s="310">
        <f t="shared" si="1"/>
        <v>0</v>
      </c>
      <c r="O29" s="310">
        <f t="shared" si="1"/>
        <v>60900</v>
      </c>
      <c r="P29" s="310">
        <f t="shared" si="1"/>
        <v>93600</v>
      </c>
      <c r="Q29" s="310">
        <f t="shared" si="1"/>
        <v>0</v>
      </c>
      <c r="R29" s="310">
        <f t="shared" si="1"/>
        <v>0</v>
      </c>
      <c r="S29" s="310">
        <f t="shared" si="1"/>
        <v>0</v>
      </c>
      <c r="T29" s="310">
        <f t="shared" si="1"/>
        <v>0</v>
      </c>
      <c r="U29" s="310">
        <f t="shared" si="1"/>
        <v>0</v>
      </c>
      <c r="V29" s="310">
        <f t="shared" si="1"/>
        <v>0</v>
      </c>
      <c r="W29" s="310">
        <f t="shared" si="1"/>
        <v>0</v>
      </c>
      <c r="X29" s="311">
        <f t="shared" si="1"/>
        <v>0</v>
      </c>
    </row>
    <row r="30" ht="15" customHeight="1"/>
    <row r="31" s="312" customFormat="1" ht="11.25"/>
  </sheetData>
  <sheetProtection/>
  <mergeCells count="4">
    <mergeCell ref="C6:E6"/>
    <mergeCell ref="N5:X5"/>
    <mergeCell ref="C5:M5"/>
    <mergeCell ref="A5:A8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3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testserver</cp:lastModifiedBy>
  <cp:lastPrinted>2016-03-08T08:02:24Z</cp:lastPrinted>
  <dcterms:created xsi:type="dcterms:W3CDTF">2003-01-31T04:48:23Z</dcterms:created>
  <dcterms:modified xsi:type="dcterms:W3CDTF">2016-03-08T08:02:26Z</dcterms:modified>
  <cp:category/>
  <cp:version/>
  <cp:contentType/>
  <cp:contentStatus/>
</cp:coreProperties>
</file>