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firstSheet="5" activeTab="5"/>
  </bookViews>
  <sheets>
    <sheet name="下水道・公共下水道（収支の状況）" sheetId="1" r:id="rId1"/>
    <sheet name="下水道・特環公共下水道（収支の状況）" sheetId="2" r:id="rId2"/>
    <sheet name="下水道・農業集落排水（収支の状況）" sheetId="3" r:id="rId3"/>
    <sheet name="下水道・漁業集落排水（収支の状況）" sheetId="4" r:id="rId4"/>
    <sheet name="下水道・林業集落排水（収支の状況）" sheetId="5" r:id="rId5"/>
    <sheet name="下水道・特定地域生活排水処理（収支の状況）" sheetId="6" r:id="rId6"/>
    <sheet name="下水道・個別排水処理（収支の状況）" sheetId="7" r:id="rId7"/>
  </sheets>
  <definedNames>
    <definedName name="_xlnm.Print_Area" localSheetId="3">'下水道・漁業集落排水（収支の状況）'!$C$1:$AD$33</definedName>
    <definedName name="_xlnm.Print_Area" localSheetId="6">'下水道・個別排水処理（収支の状況）'!$C$1:$P$30</definedName>
    <definedName name="_xlnm.Print_Area" localSheetId="0">'下水道・公共下水道（収支の状況）'!$C$1:$BF$19</definedName>
    <definedName name="_xlnm.Print_Area" localSheetId="1">'下水道・特環公共下水道（収支の状況）'!$C$1:$AD$26</definedName>
    <definedName name="_xlnm.Print_Area" localSheetId="5">'下水道・特定地域生活排水処理（収支の状況）'!$A$1:$P$38</definedName>
    <definedName name="_xlnm.Print_Area" localSheetId="2">'下水道・農業集落排水（収支の状況）'!$C$1:$BF$21</definedName>
    <definedName name="_xlnm.Print_Area" localSheetId="4">'下水道・林業集落排水（収支の状況）'!$C$1:$P$30</definedName>
    <definedName name="_xlnm.Print_Titles" localSheetId="3">'下水道・漁業集落排水（収支の状況）'!$B:$B</definedName>
    <definedName name="_xlnm.Print_Titles" localSheetId="6">'下水道・個別排水処理（収支の状況）'!$B:$B</definedName>
    <definedName name="_xlnm.Print_Titles" localSheetId="0">'下水道・公共下水道（収支の状況）'!$B:$B</definedName>
    <definedName name="_xlnm.Print_Titles" localSheetId="1">'下水道・特環公共下水道（収支の状況）'!$B:$B</definedName>
    <definedName name="_xlnm.Print_Titles" localSheetId="5">'下水道・特定地域生活排水処理（収支の状況）'!$B:$B</definedName>
    <definedName name="_xlnm.Print_Titles" localSheetId="2">'下水道・農業集落排水（収支の状況）'!$B:$B</definedName>
    <definedName name="_xlnm.Print_Titles" localSheetId="4">'下水道・林業集落排水（収支の状況）'!$B:$B</definedName>
  </definedNames>
  <calcPr fullCalcOnLoad="1"/>
</workbook>
</file>

<file path=xl/sharedStrings.xml><?xml version="1.0" encoding="utf-8"?>
<sst xmlns="http://schemas.openxmlformats.org/spreadsheetml/2006/main" count="1036" uniqueCount="145">
  <si>
    <t>項　目</t>
  </si>
  <si>
    <t>団体名</t>
  </si>
  <si>
    <t>下水道事業(公共下水道事業)</t>
  </si>
  <si>
    <t>下関市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</si>
  <si>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</si>
  <si>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</si>
  <si>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</si>
  <si>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</si>
  <si>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</si>
  <si>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</si>
  <si>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</si>
  <si>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</si>
  <si>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</si>
  <si>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</si>
  <si>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</si>
  <si>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</si>
  <si>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</si>
  <si>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</si>
  <si>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</si>
  <si>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</si>
  <si>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</si>
  <si>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</si>
  <si>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</si>
  <si>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周防大島町</t>
  </si>
  <si>
    <t>萩市</t>
  </si>
  <si>
    <t>岩国市</t>
  </si>
  <si>
    <t>山陽小野田市</t>
  </si>
  <si>
    <t>周防大島町</t>
  </si>
  <si>
    <t>宇部・阿知須
公共下水道組合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</si>
  <si>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</si>
  <si>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</si>
  <si>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</si>
  <si>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</si>
  <si>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</si>
  <si>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</si>
  <si>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</si>
  <si>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</si>
  <si>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</si>
  <si>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</si>
  <si>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充てた地方債</t>
  </si>
  <si>
    <t>繰上充用金</t>
  </si>
  <si>
    <t>長期借入金</t>
  </si>
  <si>
    <t>収益的</t>
  </si>
  <si>
    <t>実質収支 (P)-(Q)</t>
  </si>
  <si>
    <t>翌年度に繰越</t>
  </si>
  <si>
    <t>形式収支</t>
  </si>
  <si>
    <t>収益的支出に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</si>
  <si>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</si>
  <si>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</si>
  <si>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</si>
  <si>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</si>
  <si>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</si>
  <si>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</si>
  <si>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</si>
  <si>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</si>
  <si>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</si>
  <si>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</si>
  <si>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（単位：千円、％）</t>
  </si>
  <si>
    <t>　　　第3-11表　収支の状況</t>
  </si>
  <si>
    <t>２　法非適用公営企業会計決算の状況</t>
  </si>
  <si>
    <t>岩国市</t>
  </si>
  <si>
    <t>萩市</t>
  </si>
  <si>
    <t>(B)</t>
  </si>
  <si>
    <t>（単位　千円、％）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</si>
  <si>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</si>
  <si>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</si>
  <si>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</si>
  <si>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</si>
  <si>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</si>
  <si>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</si>
  <si>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</si>
  <si>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</si>
  <si>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</si>
  <si>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</si>
  <si>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</si>
  <si>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</si>
  <si>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</si>
  <si>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</si>
  <si>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</si>
  <si>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</si>
  <si>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</si>
  <si>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</si>
  <si>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</si>
  <si>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</si>
  <si>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</si>
  <si>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</si>
  <si>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</si>
  <si>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</si>
  <si>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</si>
  <si>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</si>
  <si>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</si>
  <si>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</si>
  <si>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</si>
  <si>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</si>
  <si>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</si>
  <si>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</si>
  <si>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</si>
  <si>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</si>
  <si>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</si>
  <si>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</si>
  <si>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</si>
  <si>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</si>
  <si>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</si>
  <si>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</si>
  <si>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</si>
  <si>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</si>
  <si>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(L)-(M)+(N)</t>
  </si>
  <si>
    <t>特定財源</t>
  </si>
  <si>
    <t>赤　字(△)</t>
  </si>
  <si>
    <t>比　率</t>
  </si>
  <si>
    <t>(B)+(C) (A)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</si>
  <si>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</si>
  <si>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</si>
  <si>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</si>
  <si>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</si>
  <si>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</si>
  <si>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</si>
  <si>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</si>
  <si>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</si>
  <si>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</si>
  <si>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</si>
  <si>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</si>
  <si>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</si>
  <si>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</si>
  <si>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</si>
  <si>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</si>
  <si>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</si>
  <si>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</si>
  <si>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</si>
  <si>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雨水処理</t>
  </si>
  <si>
    <t>負 担 金</t>
  </si>
  <si>
    <t>内　　　訳</t>
  </si>
  <si>
    <t>（●→）</t>
  </si>
  <si>
    <t>（←●）</t>
  </si>
  <si>
    <t>（★→）</t>
  </si>
  <si>
    <t>（←★）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</si>
  <si>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</si>
  <si>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</si>
  <si>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</si>
  <si>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（10）下水道事業（漁業集落排水事業）</t>
  </si>
  <si>
    <t>　（10）下水道事業（特定地域生活排水処理事業）</t>
  </si>
  <si>
    <t>　（10）下水道事業（個別排水処理事業）</t>
  </si>
  <si>
    <t>　（10）下水道事業（林業集落排水事業）</t>
  </si>
  <si>
    <t>宇部市</t>
  </si>
  <si>
    <t>宇部市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</si>
</sst>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49" fontId="8" fillId="0" borderId="10" xfId="52" applyNumberFormat="1" applyFont="1" applyFill="1" applyBorder="1" applyAlignment="1">
      <alignment horizontal="distributed" vertical="center" wrapText="1" shrinkToFi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8" fontId="7" fillId="0" borderId="12" xfId="0" applyNumberFormat="1" applyFont="1" applyBorder="1" applyAlignment="1">
      <alignment vertical="center" shrinkToFit="1"/>
    </xf>
    <xf numFmtId="198" fontId="7" fillId="0" borderId="13" xfId="0" applyNumberFormat="1" applyFont="1" applyBorder="1" applyAlignment="1">
      <alignment vertical="center" shrinkToFit="1"/>
    </xf>
    <xf numFmtId="197" fontId="6" fillId="0" borderId="13" xfId="52" applyNumberFormat="1" applyFont="1" applyFill="1" applyBorder="1" applyAlignment="1">
      <alignment vertical="center" shrinkToFit="1"/>
    </xf>
    <xf numFmtId="197" fontId="6" fillId="33" borderId="13" xfId="52" applyNumberFormat="1" applyFont="1" applyFill="1" applyBorder="1" applyAlignment="1">
      <alignment vertical="center" shrinkToFit="1"/>
    </xf>
    <xf numFmtId="197" fontId="7" fillId="0" borderId="14" xfId="51" applyNumberFormat="1" applyFont="1" applyFill="1" applyBorder="1" applyAlignment="1">
      <alignment vertical="center"/>
    </xf>
    <xf numFmtId="49" fontId="6" fillId="0" borderId="15" xfId="52" applyNumberFormat="1" applyFont="1" applyFill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9" fillId="0" borderId="0" xfId="52" applyNumberFormat="1" applyFont="1" applyAlignment="1">
      <alignment vertical="center"/>
    </xf>
    <xf numFmtId="198" fontId="7" fillId="0" borderId="0" xfId="0" applyNumberFormat="1" applyFont="1" applyBorder="1" applyAlignment="1">
      <alignment vertical="center" shrinkToFit="1"/>
    </xf>
    <xf numFmtId="197" fontId="6" fillId="0" borderId="0" xfId="52" applyNumberFormat="1" applyFont="1" applyFill="1" applyBorder="1" applyAlignment="1">
      <alignment vertical="center" shrinkToFit="1"/>
    </xf>
    <xf numFmtId="198" fontId="7" fillId="0" borderId="19" xfId="0" applyNumberFormat="1" applyFont="1" applyBorder="1" applyAlignment="1">
      <alignment vertical="center" shrinkToFit="1"/>
    </xf>
    <xf numFmtId="197" fontId="6" fillId="0" borderId="19" xfId="52" applyNumberFormat="1" applyFont="1" applyFill="1" applyBorder="1" applyAlignment="1">
      <alignment vertical="center" shrinkToFit="1"/>
    </xf>
    <xf numFmtId="49" fontId="6" fillId="0" borderId="19" xfId="52" applyNumberFormat="1" applyFont="1" applyFill="1" applyBorder="1" applyAlignment="1">
      <alignment horizontal="distributed" vertical="center" shrinkToFit="1"/>
    </xf>
    <xf numFmtId="198" fontId="7" fillId="0" borderId="20" xfId="0" applyNumberFormat="1" applyFont="1" applyBorder="1" applyAlignment="1">
      <alignment vertical="center" shrinkToFit="1"/>
    </xf>
    <xf numFmtId="198" fontId="7" fillId="0" borderId="16" xfId="0" applyNumberFormat="1" applyFont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/>
    </xf>
    <xf numFmtId="197" fontId="6" fillId="0" borderId="21" xfId="52" applyNumberFormat="1" applyFont="1" applyFill="1" applyBorder="1" applyAlignment="1">
      <alignment vertical="center" shrinkToFit="1"/>
    </xf>
    <xf numFmtId="197" fontId="6" fillId="33" borderId="16" xfId="52" applyNumberFormat="1" applyFont="1" applyFill="1" applyBorder="1" applyAlignment="1">
      <alignment vertical="center" shrinkToFit="1"/>
    </xf>
    <xf numFmtId="197" fontId="6" fillId="0" borderId="21" xfId="52" applyNumberFormat="1" applyFont="1" applyFill="1" applyBorder="1" applyAlignment="1">
      <alignment horizontal="center" vertical="center" shrinkToFit="1"/>
    </xf>
    <xf numFmtId="49" fontId="6" fillId="0" borderId="22" xfId="52" applyNumberFormat="1" applyFont="1" applyFill="1" applyBorder="1" applyAlignment="1">
      <alignment horizontal="left" vertical="center" shrinkToFit="1"/>
    </xf>
    <xf numFmtId="197" fontId="7" fillId="0" borderId="16" xfId="51" applyNumberFormat="1" applyFont="1" applyFill="1" applyBorder="1" applyAlignment="1">
      <alignment vertical="center"/>
    </xf>
    <xf numFmtId="197" fontId="6" fillId="0" borderId="16" xfId="52" applyNumberFormat="1" applyFont="1" applyFill="1" applyBorder="1" applyAlignment="1">
      <alignment vertical="center" shrinkToFit="1"/>
    </xf>
    <xf numFmtId="197" fontId="6" fillId="0" borderId="16" xfId="52" applyNumberFormat="1" applyFont="1" applyFill="1" applyBorder="1" applyAlignment="1">
      <alignment horizontal="center" vertical="center" shrinkToFit="1"/>
    </xf>
    <xf numFmtId="197" fontId="7" fillId="0" borderId="23" xfId="51" applyNumberFormat="1" applyFont="1" applyFill="1" applyBorder="1" applyAlignment="1">
      <alignment vertical="center"/>
    </xf>
    <xf numFmtId="197" fontId="6" fillId="0" borderId="0" xfId="52" applyNumberFormat="1" applyFont="1" applyBorder="1" applyAlignment="1">
      <alignment vertical="center"/>
    </xf>
    <xf numFmtId="49" fontId="6" fillId="0" borderId="24" xfId="52" applyNumberFormat="1" applyFont="1" applyFill="1" applyBorder="1" applyAlignment="1">
      <alignment horizontal="left" vertical="center" shrinkToFit="1"/>
    </xf>
    <xf numFmtId="49" fontId="7" fillId="0" borderId="16" xfId="0" applyNumberFormat="1" applyFont="1" applyBorder="1" applyAlignment="1" quotePrefix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7" xfId="63" applyNumberFormat="1" applyFont="1" applyBorder="1" applyAlignment="1">
      <alignment horizontal="center" vertical="center" shrinkToFit="1"/>
      <protection/>
    </xf>
    <xf numFmtId="49" fontId="7" fillId="0" borderId="17" xfId="63" applyNumberFormat="1" applyFont="1" applyBorder="1" applyAlignment="1">
      <alignment horizontal="center" vertical="center" wrapText="1" shrinkToFit="1"/>
      <protection/>
    </xf>
    <xf numFmtId="49" fontId="7" fillId="0" borderId="25" xfId="63" applyNumberFormat="1" applyFont="1" applyBorder="1" applyAlignment="1">
      <alignment horizontal="center" vertical="center" shrinkToFit="1"/>
      <protection/>
    </xf>
    <xf numFmtId="49" fontId="7" fillId="0" borderId="17" xfId="63" applyNumberFormat="1" applyFont="1" applyBorder="1" applyAlignment="1">
      <alignment vertical="center" shrinkToFit="1"/>
      <protection/>
    </xf>
    <xf numFmtId="49" fontId="7" fillId="0" borderId="26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wrapText="1" shrinkToFit="1"/>
      <protection/>
    </xf>
    <xf numFmtId="49" fontId="7" fillId="0" borderId="27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shrinkToFit="1"/>
      <protection/>
    </xf>
    <xf numFmtId="49" fontId="7" fillId="0" borderId="20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right" vertical="center" shrinkToFit="1"/>
      <protection/>
    </xf>
    <xf numFmtId="49" fontId="7" fillId="0" borderId="16" xfId="63" applyNumberFormat="1" applyFont="1" applyBorder="1" applyAlignment="1">
      <alignment horizontal="center" vertical="center" wrapText="1" shrinkToFit="1"/>
      <protection/>
    </xf>
    <xf numFmtId="49" fontId="6" fillId="0" borderId="28" xfId="52" applyNumberFormat="1" applyFont="1" applyFill="1" applyBorder="1" applyAlignment="1">
      <alignment horizontal="distributed" vertical="center" shrinkToFit="1"/>
    </xf>
    <xf numFmtId="197" fontId="6" fillId="0" borderId="23" xfId="52" applyNumberFormat="1" applyFont="1" applyFill="1" applyBorder="1" applyAlignment="1">
      <alignment horizontal="center" vertical="center" shrinkToFit="1"/>
    </xf>
    <xf numFmtId="197" fontId="6" fillId="0" borderId="23" xfId="52" applyNumberFormat="1" applyFont="1" applyFill="1" applyBorder="1" applyAlignment="1">
      <alignment vertical="center" shrinkToFit="1"/>
    </xf>
    <xf numFmtId="198" fontId="7" fillId="0" borderId="23" xfId="0" applyNumberFormat="1" applyFont="1" applyBorder="1" applyAlignment="1">
      <alignment vertical="center" shrinkToFit="1"/>
    </xf>
    <xf numFmtId="198" fontId="7" fillId="0" borderId="29" xfId="0" applyNumberFormat="1" applyFont="1" applyBorder="1" applyAlignment="1">
      <alignment vertical="center" shrinkToFit="1"/>
    </xf>
    <xf numFmtId="49" fontId="6" fillId="0" borderId="30" xfId="52" applyNumberFormat="1" applyFont="1" applyFill="1" applyBorder="1" applyAlignment="1">
      <alignment horizontal="distributed" vertical="center" shrinkToFit="1"/>
    </xf>
    <xf numFmtId="197" fontId="6" fillId="0" borderId="14" xfId="52" applyNumberFormat="1" applyFont="1" applyFill="1" applyBorder="1" applyAlignment="1">
      <alignment horizontal="center" vertical="center" shrinkToFit="1"/>
    </xf>
    <xf numFmtId="197" fontId="6" fillId="0" borderId="14" xfId="52" applyNumberFormat="1" applyFont="1" applyFill="1" applyBorder="1" applyAlignment="1">
      <alignment vertical="center" shrinkToFit="1"/>
    </xf>
    <xf numFmtId="198" fontId="7" fillId="0" borderId="14" xfId="0" applyNumberFormat="1" applyFont="1" applyBorder="1" applyAlignment="1">
      <alignment vertical="center" shrinkToFit="1"/>
    </xf>
    <xf numFmtId="198" fontId="7" fillId="0" borderId="31" xfId="0" applyNumberFormat="1" applyFont="1" applyBorder="1" applyAlignment="1">
      <alignment vertical="center" shrinkToFit="1"/>
    </xf>
    <xf numFmtId="197" fontId="6" fillId="33" borderId="14" xfId="52" applyNumberFormat="1" applyFont="1" applyFill="1" applyBorder="1" applyAlignment="1">
      <alignment vertical="center" shrinkToFit="1"/>
    </xf>
    <xf numFmtId="197" fontId="7" fillId="0" borderId="16" xfId="51" applyNumberFormat="1" applyFont="1" applyFill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49" fontId="7" fillId="34" borderId="17" xfId="63" applyNumberFormat="1" applyFont="1" applyFill="1" applyBorder="1" applyAlignment="1">
      <alignment horizontal="center" vertical="center" wrapText="1" shrinkToFit="1"/>
      <protection/>
    </xf>
    <xf numFmtId="49" fontId="7" fillId="34" borderId="16" xfId="63" applyNumberFormat="1" applyFont="1" applyFill="1" applyBorder="1" applyAlignment="1">
      <alignment horizontal="center" vertical="center" shrinkToFit="1"/>
      <protection/>
    </xf>
    <xf numFmtId="49" fontId="7" fillId="34" borderId="16" xfId="63" applyNumberFormat="1" applyFont="1" applyFill="1" applyBorder="1" applyAlignment="1">
      <alignment horizontal="right" vertical="center" shrinkToFit="1"/>
      <protection/>
    </xf>
    <xf numFmtId="49" fontId="8" fillId="0" borderId="0" xfId="52" applyNumberFormat="1" applyFont="1" applyAlignment="1">
      <alignment horizontal="right" vertical="center" shrinkToFit="1"/>
    </xf>
    <xf numFmtId="49" fontId="8" fillId="0" borderId="0" xfId="52" applyNumberFormat="1" applyFont="1" applyAlignment="1">
      <alignment vertical="center" shrinkToFit="1"/>
    </xf>
    <xf numFmtId="49" fontId="8" fillId="0" borderId="0" xfId="52" applyNumberFormat="1" applyFont="1" applyAlignment="1">
      <alignment horizontal="left" vertical="center" shrinkToFit="1"/>
    </xf>
    <xf numFmtId="49" fontId="7" fillId="0" borderId="21" xfId="63" applyNumberFormat="1" applyFont="1" applyBorder="1" applyAlignment="1">
      <alignment horizontal="right" vertical="center" shrinkToFit="1"/>
      <protection/>
    </xf>
    <xf numFmtId="198" fontId="7" fillId="0" borderId="32" xfId="0" applyNumberFormat="1" applyFont="1" applyBorder="1" applyAlignment="1">
      <alignment vertical="center" shrinkToFit="1"/>
    </xf>
    <xf numFmtId="49" fontId="7" fillId="0" borderId="33" xfId="0" applyNumberFormat="1" applyFont="1" applyBorder="1" applyAlignment="1">
      <alignment horizontal="left" vertical="center" shrinkToFit="1"/>
    </xf>
    <xf numFmtId="49" fontId="7" fillId="34" borderId="21" xfId="63" applyNumberFormat="1" applyFont="1" applyFill="1" applyBorder="1" applyAlignment="1">
      <alignment horizontal="right" vertical="center" shrinkToFit="1"/>
      <protection/>
    </xf>
    <xf numFmtId="198" fontId="7" fillId="0" borderId="34" xfId="0" applyNumberFormat="1" applyFont="1" applyBorder="1" applyAlignment="1">
      <alignment vertical="center" shrinkToFit="1"/>
    </xf>
    <xf numFmtId="198" fontId="7" fillId="0" borderId="21" xfId="0" applyNumberFormat="1" applyFont="1" applyBorder="1" applyAlignment="1">
      <alignment vertical="center" shrinkToFit="1"/>
    </xf>
    <xf numFmtId="198" fontId="7" fillId="0" borderId="35" xfId="0" applyNumberFormat="1" applyFont="1" applyBorder="1" applyAlignment="1">
      <alignment vertical="center" shrinkToFit="1"/>
    </xf>
    <xf numFmtId="49" fontId="7" fillId="0" borderId="17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center" vertical="center" shrinkToFit="1"/>
      <protection/>
    </xf>
    <xf numFmtId="49" fontId="7" fillId="0" borderId="36" xfId="63" applyNumberFormat="1" applyFont="1" applyBorder="1" applyAlignment="1">
      <alignment horizontal="center" vertical="center" shrinkToFit="1"/>
      <protection/>
    </xf>
    <xf numFmtId="49" fontId="7" fillId="0" borderId="37" xfId="63" applyNumberFormat="1" applyFont="1" applyBorder="1" applyAlignment="1">
      <alignment horizontal="center" vertical="center" shrinkToFit="1"/>
      <protection/>
    </xf>
    <xf numFmtId="49" fontId="7" fillId="0" borderId="38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57531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71723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344805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57816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81153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428625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74771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34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106680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04900"/>
          <a:ext cx="1333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33813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57150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80486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"/>
  <sheetViews>
    <sheetView showGridLines="0" zoomScale="70" zoomScaleNormal="7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C11" sqref="BC1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58" width="15.875" style="6" customWidth="1"/>
    <col min="59" max="16384" width="12.00390625" style="6" customWidth="1"/>
  </cols>
  <sheetData>
    <row r="1" ht="22.5" customHeight="1">
      <c r="C1" s="21" t="s">
        <v>59</v>
      </c>
    </row>
    <row r="2" s="7" customFormat="1" ht="22.5" customHeight="1">
      <c r="C2" s="21" t="s">
        <v>136</v>
      </c>
    </row>
    <row r="3" spans="3:58" s="7" customFormat="1" ht="22.5" customHeight="1">
      <c r="C3" s="21" t="s">
        <v>58</v>
      </c>
      <c r="BF3" s="20"/>
    </row>
    <row r="4" spans="3:58" s="7" customFormat="1" ht="22.5" customHeight="1" thickBot="1">
      <c r="C4" s="21"/>
      <c r="BF4" s="20" t="s">
        <v>63</v>
      </c>
    </row>
    <row r="5" spans="2:58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129</v>
      </c>
      <c r="G5" s="43" t="s">
        <v>64</v>
      </c>
      <c r="H5" s="81" t="s">
        <v>36</v>
      </c>
      <c r="I5" s="43" t="s">
        <v>65</v>
      </c>
      <c r="J5" s="43" t="s">
        <v>66</v>
      </c>
      <c r="K5" s="43" t="s">
        <v>67</v>
      </c>
      <c r="L5" s="43" t="s">
        <v>68</v>
      </c>
      <c r="M5" s="81" t="s">
        <v>36</v>
      </c>
      <c r="N5" s="81" t="s">
        <v>53</v>
      </c>
      <c r="O5" s="43" t="s">
        <v>69</v>
      </c>
      <c r="P5" s="43" t="s">
        <v>70</v>
      </c>
      <c r="Q5" s="43" t="s">
        <v>71</v>
      </c>
      <c r="R5" s="81" t="s">
        <v>36</v>
      </c>
      <c r="S5" s="43" t="s">
        <v>72</v>
      </c>
      <c r="T5" s="43" t="s">
        <v>73</v>
      </c>
      <c r="U5" s="83" t="s">
        <v>52</v>
      </c>
      <c r="V5" s="84"/>
      <c r="W5" s="81" t="s">
        <v>36</v>
      </c>
      <c r="X5" s="81" t="s">
        <v>51</v>
      </c>
      <c r="Y5" s="43" t="s">
        <v>74</v>
      </c>
      <c r="Z5" s="81" t="s">
        <v>50</v>
      </c>
      <c r="AA5" s="43" t="s">
        <v>48</v>
      </c>
      <c r="AB5" s="43" t="s">
        <v>48</v>
      </c>
      <c r="AC5" s="43" t="s">
        <v>75</v>
      </c>
      <c r="AD5" s="43" t="s">
        <v>66</v>
      </c>
      <c r="AE5" s="43" t="s">
        <v>67</v>
      </c>
      <c r="AF5" s="43" t="s">
        <v>76</v>
      </c>
      <c r="AG5" s="81" t="s">
        <v>36</v>
      </c>
      <c r="AH5" s="43" t="s">
        <v>74</v>
      </c>
      <c r="AI5" s="43" t="s">
        <v>77</v>
      </c>
      <c r="AJ5" s="83" t="s">
        <v>78</v>
      </c>
      <c r="AK5" s="84"/>
      <c r="AL5" s="43" t="s">
        <v>37</v>
      </c>
      <c r="AM5" s="42" t="s">
        <v>49</v>
      </c>
      <c r="AN5" s="42" t="s">
        <v>48</v>
      </c>
      <c r="AO5" s="81" t="s">
        <v>36</v>
      </c>
      <c r="AP5" s="43" t="s">
        <v>79</v>
      </c>
      <c r="AQ5" s="43" t="s">
        <v>79</v>
      </c>
      <c r="AR5" s="81" t="s">
        <v>47</v>
      </c>
      <c r="AS5" s="42" t="s">
        <v>80</v>
      </c>
      <c r="AT5" s="44" t="s">
        <v>81</v>
      </c>
      <c r="AU5" s="42" t="s">
        <v>82</v>
      </c>
      <c r="AV5" s="18" t="s">
        <v>46</v>
      </c>
      <c r="AW5" s="18" t="s">
        <v>45</v>
      </c>
      <c r="AX5" s="43" t="s">
        <v>83</v>
      </c>
      <c r="AY5" s="85" t="s">
        <v>131</v>
      </c>
      <c r="AZ5" s="85"/>
      <c r="BA5" s="84"/>
      <c r="BB5" s="45" t="s">
        <v>44</v>
      </c>
      <c r="BC5" s="83" t="s">
        <v>43</v>
      </c>
      <c r="BD5" s="84"/>
      <c r="BE5" s="42" t="s">
        <v>42</v>
      </c>
      <c r="BF5" s="46" t="s">
        <v>84</v>
      </c>
    </row>
    <row r="6" spans="2:58" s="7" customFormat="1" ht="22.5" customHeight="1">
      <c r="B6" s="17"/>
      <c r="C6" s="82"/>
      <c r="D6" s="82"/>
      <c r="E6" s="82"/>
      <c r="F6" s="47" t="s">
        <v>130</v>
      </c>
      <c r="G6" s="47" t="s">
        <v>85</v>
      </c>
      <c r="H6" s="82"/>
      <c r="I6" s="47" t="s">
        <v>86</v>
      </c>
      <c r="J6" s="47" t="s">
        <v>87</v>
      </c>
      <c r="K6" s="47" t="s">
        <v>87</v>
      </c>
      <c r="L6" s="47" t="s">
        <v>88</v>
      </c>
      <c r="M6" s="82"/>
      <c r="N6" s="82"/>
      <c r="O6" s="47" t="s">
        <v>89</v>
      </c>
      <c r="P6" s="47" t="s">
        <v>90</v>
      </c>
      <c r="Q6" s="47" t="s">
        <v>91</v>
      </c>
      <c r="R6" s="82"/>
      <c r="S6" s="47" t="s">
        <v>89</v>
      </c>
      <c r="T6" s="47" t="s">
        <v>92</v>
      </c>
      <c r="U6" s="48" t="s">
        <v>37</v>
      </c>
      <c r="V6" s="48" t="s">
        <v>93</v>
      </c>
      <c r="W6" s="82"/>
      <c r="X6" s="82"/>
      <c r="Y6" s="47" t="s">
        <v>94</v>
      </c>
      <c r="Z6" s="82"/>
      <c r="AA6" s="47" t="s">
        <v>87</v>
      </c>
      <c r="AB6" s="47" t="s">
        <v>95</v>
      </c>
      <c r="AC6" s="47" t="s">
        <v>96</v>
      </c>
      <c r="AD6" s="47" t="s">
        <v>87</v>
      </c>
      <c r="AE6" s="47" t="s">
        <v>87</v>
      </c>
      <c r="AF6" s="47" t="s">
        <v>97</v>
      </c>
      <c r="AG6" s="82"/>
      <c r="AH6" s="47" t="s">
        <v>98</v>
      </c>
      <c r="AI6" s="47" t="s">
        <v>99</v>
      </c>
      <c r="AJ6" s="48" t="s">
        <v>100</v>
      </c>
      <c r="AK6" s="48" t="s">
        <v>77</v>
      </c>
      <c r="AL6" s="47" t="s">
        <v>101</v>
      </c>
      <c r="AM6" s="47" t="s">
        <v>41</v>
      </c>
      <c r="AN6" s="47" t="s">
        <v>102</v>
      </c>
      <c r="AO6" s="82"/>
      <c r="AP6" s="47" t="s">
        <v>103</v>
      </c>
      <c r="AQ6" s="47" t="s">
        <v>104</v>
      </c>
      <c r="AR6" s="82"/>
      <c r="AS6" s="47" t="s">
        <v>105</v>
      </c>
      <c r="AT6" s="47" t="s">
        <v>37</v>
      </c>
      <c r="AU6" s="47" t="s">
        <v>40</v>
      </c>
      <c r="AV6" s="15" t="s">
        <v>39</v>
      </c>
      <c r="AW6" s="16" t="s">
        <v>106</v>
      </c>
      <c r="AX6" s="49" t="s">
        <v>107</v>
      </c>
      <c r="AY6" s="50" t="s">
        <v>38</v>
      </c>
      <c r="AZ6" s="86" t="s">
        <v>37</v>
      </c>
      <c r="BA6" s="86" t="s">
        <v>36</v>
      </c>
      <c r="BB6" s="47" t="s">
        <v>35</v>
      </c>
      <c r="BC6" s="47" t="s">
        <v>34</v>
      </c>
      <c r="BD6" s="47" t="s">
        <v>108</v>
      </c>
      <c r="BE6" s="47" t="s">
        <v>33</v>
      </c>
      <c r="BF6" s="51" t="s">
        <v>109</v>
      </c>
    </row>
    <row r="7" spans="2:58" s="7" customFormat="1" ht="22.5" customHeight="1">
      <c r="B7" s="41" t="s">
        <v>1</v>
      </c>
      <c r="C7" s="52" t="s">
        <v>110</v>
      </c>
      <c r="D7" s="52" t="s">
        <v>62</v>
      </c>
      <c r="E7" s="52"/>
      <c r="F7" s="52"/>
      <c r="G7" s="52"/>
      <c r="H7" s="52"/>
      <c r="I7" s="52" t="s">
        <v>111</v>
      </c>
      <c r="J7" s="52"/>
      <c r="K7" s="52"/>
      <c r="L7" s="52"/>
      <c r="M7" s="52"/>
      <c r="N7" s="52" t="s">
        <v>112</v>
      </c>
      <c r="O7" s="52" t="s">
        <v>113</v>
      </c>
      <c r="P7" s="52"/>
      <c r="Q7" s="52"/>
      <c r="R7" s="52"/>
      <c r="S7" s="52" t="s">
        <v>114</v>
      </c>
      <c r="T7" s="52"/>
      <c r="U7" s="47" t="s">
        <v>92</v>
      </c>
      <c r="V7" s="47" t="s">
        <v>115</v>
      </c>
      <c r="W7" s="47"/>
      <c r="X7" s="74" t="s">
        <v>116</v>
      </c>
      <c r="Y7" s="52" t="s">
        <v>117</v>
      </c>
      <c r="Z7" s="52"/>
      <c r="AA7" s="52"/>
      <c r="AB7" s="52"/>
      <c r="AC7" s="52"/>
      <c r="AD7" s="52"/>
      <c r="AE7" s="52"/>
      <c r="AF7" s="52"/>
      <c r="AG7" s="52"/>
      <c r="AH7" s="52" t="s">
        <v>118</v>
      </c>
      <c r="AI7" s="52"/>
      <c r="AJ7" s="53" t="s">
        <v>90</v>
      </c>
      <c r="AK7" s="53" t="s">
        <v>92</v>
      </c>
      <c r="AL7" s="52" t="s">
        <v>119</v>
      </c>
      <c r="AM7" s="47" t="s">
        <v>32</v>
      </c>
      <c r="AN7" s="47" t="s">
        <v>31</v>
      </c>
      <c r="AO7" s="47"/>
      <c r="AP7" s="52" t="s">
        <v>120</v>
      </c>
      <c r="AQ7" s="52" t="s">
        <v>121</v>
      </c>
      <c r="AR7" s="52" t="s">
        <v>122</v>
      </c>
      <c r="AS7" s="52" t="s">
        <v>123</v>
      </c>
      <c r="AT7" s="47"/>
      <c r="AU7" s="52" t="s">
        <v>124</v>
      </c>
      <c r="AV7" s="16" t="s">
        <v>125</v>
      </c>
      <c r="AW7" s="40" t="s">
        <v>126</v>
      </c>
      <c r="AX7" s="47"/>
      <c r="AY7" s="47" t="s">
        <v>127</v>
      </c>
      <c r="AZ7" s="82"/>
      <c r="BA7" s="82"/>
      <c r="BB7" s="52" t="s">
        <v>128</v>
      </c>
      <c r="BC7" s="47"/>
      <c r="BD7" s="47"/>
      <c r="BE7" s="47" t="s">
        <v>30</v>
      </c>
      <c r="BF7" s="51"/>
    </row>
    <row r="8" spans="1:58" s="8" customFormat="1" ht="33.75" customHeight="1">
      <c r="A8" s="14" t="s">
        <v>2</v>
      </c>
      <c r="B8" s="54" t="s">
        <v>5</v>
      </c>
      <c r="C8" s="56">
        <f>D8+I8</f>
        <v>801156</v>
      </c>
      <c r="D8" s="67">
        <v>438302</v>
      </c>
      <c r="E8" s="67">
        <v>380505</v>
      </c>
      <c r="F8" s="67">
        <v>57797</v>
      </c>
      <c r="G8" s="67">
        <v>0</v>
      </c>
      <c r="H8" s="67">
        <v>0</v>
      </c>
      <c r="I8" s="67">
        <v>362854</v>
      </c>
      <c r="J8" s="67">
        <v>0</v>
      </c>
      <c r="K8" s="67">
        <v>0</v>
      </c>
      <c r="L8" s="67">
        <v>355749</v>
      </c>
      <c r="M8" s="67">
        <v>7105</v>
      </c>
      <c r="N8" s="56">
        <f>O8+S8</f>
        <v>411316</v>
      </c>
      <c r="O8" s="67">
        <v>265881</v>
      </c>
      <c r="P8" s="67">
        <v>69515</v>
      </c>
      <c r="Q8" s="67">
        <v>0</v>
      </c>
      <c r="R8" s="67">
        <v>196366</v>
      </c>
      <c r="S8" s="67">
        <v>145435</v>
      </c>
      <c r="T8" s="56">
        <v>145435</v>
      </c>
      <c r="U8" s="67">
        <v>145435</v>
      </c>
      <c r="V8" s="67">
        <v>0</v>
      </c>
      <c r="W8" s="67">
        <v>0</v>
      </c>
      <c r="X8" s="56">
        <f>C8-N8</f>
        <v>389840</v>
      </c>
      <c r="Y8" s="67">
        <v>516874</v>
      </c>
      <c r="Z8" s="67">
        <v>259100</v>
      </c>
      <c r="AA8" s="67">
        <v>86464</v>
      </c>
      <c r="AB8" s="67">
        <v>0</v>
      </c>
      <c r="AC8" s="67">
        <v>0</v>
      </c>
      <c r="AD8" s="67">
        <v>164000</v>
      </c>
      <c r="AE8" s="67">
        <v>0</v>
      </c>
      <c r="AF8" s="67">
        <v>7310</v>
      </c>
      <c r="AG8" s="67">
        <v>0</v>
      </c>
      <c r="AH8" s="67">
        <v>969414</v>
      </c>
      <c r="AI8" s="67">
        <v>494784</v>
      </c>
      <c r="AJ8" s="67">
        <v>24319</v>
      </c>
      <c r="AK8" s="67">
        <v>0</v>
      </c>
      <c r="AL8" s="67">
        <v>474630</v>
      </c>
      <c r="AM8" s="67">
        <v>0</v>
      </c>
      <c r="AN8" s="67">
        <v>0</v>
      </c>
      <c r="AO8" s="67">
        <v>0</v>
      </c>
      <c r="AP8" s="56">
        <f>Y8-AH8</f>
        <v>-452540</v>
      </c>
      <c r="AQ8" s="56">
        <f>X8+AP8</f>
        <v>-62700</v>
      </c>
      <c r="AR8" s="67">
        <v>0</v>
      </c>
      <c r="AS8" s="67">
        <v>0</v>
      </c>
      <c r="AT8" s="67">
        <v>0</v>
      </c>
      <c r="AU8" s="67">
        <v>0</v>
      </c>
      <c r="AV8" s="67">
        <v>62700</v>
      </c>
      <c r="AW8" s="56">
        <f>AQ8-AR8+AS8-AU8+AV8</f>
        <v>0</v>
      </c>
      <c r="AX8" s="56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57">
        <f aca="true" t="shared" si="0" ref="BE8:BE17">IF(C8&gt;0,C8/(N8+AL8)*100,0)</f>
        <v>90.42943926605007</v>
      </c>
      <c r="BF8" s="58">
        <f aca="true" t="shared" si="1" ref="BF8:BF17">IF(BD8&gt;0,BD8/(D8-G8)*100,0)</f>
        <v>0</v>
      </c>
    </row>
    <row r="9" spans="1:58" s="8" customFormat="1" ht="33.75" customHeight="1">
      <c r="A9" s="14" t="s">
        <v>2</v>
      </c>
      <c r="B9" s="2" t="s">
        <v>7</v>
      </c>
      <c r="C9" s="35">
        <f aca="true" t="shared" si="2" ref="C9:C17">D9+I9</f>
        <v>1850417</v>
      </c>
      <c r="D9" s="65">
        <v>1087209</v>
      </c>
      <c r="E9" s="65">
        <v>711696</v>
      </c>
      <c r="F9" s="65">
        <v>374929</v>
      </c>
      <c r="G9" s="65">
        <v>0</v>
      </c>
      <c r="H9" s="65">
        <v>584</v>
      </c>
      <c r="I9" s="65">
        <v>763208</v>
      </c>
      <c r="J9" s="65">
        <v>0</v>
      </c>
      <c r="K9" s="65">
        <v>0</v>
      </c>
      <c r="L9" s="65">
        <v>761573</v>
      </c>
      <c r="M9" s="65">
        <v>1635</v>
      </c>
      <c r="N9" s="35">
        <f aca="true" t="shared" si="3" ref="N9:N17">O9+S9</f>
        <v>1025729</v>
      </c>
      <c r="O9" s="65">
        <v>585327</v>
      </c>
      <c r="P9" s="65">
        <v>75518</v>
      </c>
      <c r="Q9" s="65">
        <v>0</v>
      </c>
      <c r="R9" s="65">
        <v>509809</v>
      </c>
      <c r="S9" s="65">
        <v>440402</v>
      </c>
      <c r="T9" s="35">
        <v>420110</v>
      </c>
      <c r="U9" s="65">
        <v>420110</v>
      </c>
      <c r="V9" s="65">
        <v>0</v>
      </c>
      <c r="W9" s="65">
        <v>20292</v>
      </c>
      <c r="X9" s="35">
        <f aca="true" t="shared" si="4" ref="X9:X17">C9-N9</f>
        <v>824688</v>
      </c>
      <c r="Y9" s="65">
        <v>1669390</v>
      </c>
      <c r="Z9" s="65">
        <v>619600</v>
      </c>
      <c r="AA9" s="65">
        <v>299441</v>
      </c>
      <c r="AB9" s="65">
        <v>0</v>
      </c>
      <c r="AC9" s="65">
        <v>0</v>
      </c>
      <c r="AD9" s="65">
        <v>689439</v>
      </c>
      <c r="AE9" s="65">
        <v>0</v>
      </c>
      <c r="AF9" s="65">
        <v>60885</v>
      </c>
      <c r="AG9" s="65">
        <v>25</v>
      </c>
      <c r="AH9" s="65">
        <v>1781180</v>
      </c>
      <c r="AI9" s="65">
        <v>731812</v>
      </c>
      <c r="AJ9" s="65">
        <v>40252</v>
      </c>
      <c r="AK9" s="65">
        <v>0</v>
      </c>
      <c r="AL9" s="65">
        <v>1049368</v>
      </c>
      <c r="AM9" s="65">
        <v>0</v>
      </c>
      <c r="AN9" s="65">
        <v>0</v>
      </c>
      <c r="AO9" s="65">
        <v>0</v>
      </c>
      <c r="AP9" s="35">
        <f aca="true" t="shared" si="5" ref="AP9:AP17">Y9-AH9</f>
        <v>-111790</v>
      </c>
      <c r="AQ9" s="35">
        <f aca="true" t="shared" si="6" ref="AQ9:AQ16">X9+AP9</f>
        <v>712898</v>
      </c>
      <c r="AR9" s="65">
        <v>0</v>
      </c>
      <c r="AS9" s="65">
        <v>29227</v>
      </c>
      <c r="AT9" s="65">
        <v>0</v>
      </c>
      <c r="AU9" s="65">
        <v>0</v>
      </c>
      <c r="AV9" s="65">
        <v>0</v>
      </c>
      <c r="AW9" s="35">
        <f>AQ9-AR9+AS9-AU9+AV9</f>
        <v>742125</v>
      </c>
      <c r="AX9" s="35">
        <v>508959</v>
      </c>
      <c r="AY9" s="65">
        <v>274459</v>
      </c>
      <c r="AZ9" s="65">
        <v>234500</v>
      </c>
      <c r="BA9" s="65">
        <v>0</v>
      </c>
      <c r="BB9" s="65">
        <v>50713</v>
      </c>
      <c r="BC9" s="65">
        <v>691412</v>
      </c>
      <c r="BD9" s="65">
        <v>0</v>
      </c>
      <c r="BE9" s="28">
        <f t="shared" si="0"/>
        <v>89.17255434324275</v>
      </c>
      <c r="BF9" s="27">
        <f t="shared" si="1"/>
        <v>0</v>
      </c>
    </row>
    <row r="10" spans="1:58" s="8" customFormat="1" ht="33.75" customHeight="1">
      <c r="A10" s="14" t="s">
        <v>2</v>
      </c>
      <c r="B10" s="2" t="s">
        <v>8</v>
      </c>
      <c r="C10" s="35">
        <f t="shared" si="2"/>
        <v>1452285</v>
      </c>
      <c r="D10" s="65">
        <v>766578</v>
      </c>
      <c r="E10" s="65">
        <v>756797</v>
      </c>
      <c r="F10" s="65">
        <v>9781</v>
      </c>
      <c r="G10" s="65">
        <v>0</v>
      </c>
      <c r="H10" s="65">
        <v>0</v>
      </c>
      <c r="I10" s="65">
        <v>685707</v>
      </c>
      <c r="J10" s="65">
        <v>0</v>
      </c>
      <c r="K10" s="65">
        <v>0</v>
      </c>
      <c r="L10" s="65">
        <v>685633</v>
      </c>
      <c r="M10" s="65">
        <v>74</v>
      </c>
      <c r="N10" s="35">
        <f t="shared" si="3"/>
        <v>840253</v>
      </c>
      <c r="O10" s="65">
        <v>562417</v>
      </c>
      <c r="P10" s="65">
        <v>49787</v>
      </c>
      <c r="Q10" s="65">
        <v>0</v>
      </c>
      <c r="R10" s="65">
        <v>512630</v>
      </c>
      <c r="S10" s="65">
        <v>277836</v>
      </c>
      <c r="T10" s="35">
        <v>223440</v>
      </c>
      <c r="U10" s="65">
        <v>223200</v>
      </c>
      <c r="V10" s="65">
        <v>240</v>
      </c>
      <c r="W10" s="65">
        <v>54396</v>
      </c>
      <c r="X10" s="35">
        <f t="shared" si="4"/>
        <v>612032</v>
      </c>
      <c r="Y10" s="65">
        <v>876926</v>
      </c>
      <c r="Z10" s="65">
        <v>243500</v>
      </c>
      <c r="AA10" s="65">
        <v>554586</v>
      </c>
      <c r="AB10" s="65">
        <v>0</v>
      </c>
      <c r="AC10" s="65">
        <v>0</v>
      </c>
      <c r="AD10" s="65">
        <v>77800</v>
      </c>
      <c r="AE10" s="65">
        <v>0</v>
      </c>
      <c r="AF10" s="65">
        <v>1040</v>
      </c>
      <c r="AG10" s="65">
        <v>0</v>
      </c>
      <c r="AH10" s="65">
        <v>1176245</v>
      </c>
      <c r="AI10" s="65">
        <v>342707</v>
      </c>
      <c r="AJ10" s="65">
        <v>30999</v>
      </c>
      <c r="AK10" s="65">
        <v>0</v>
      </c>
      <c r="AL10" s="65">
        <v>833538</v>
      </c>
      <c r="AM10" s="65">
        <v>0</v>
      </c>
      <c r="AN10" s="65">
        <v>0</v>
      </c>
      <c r="AO10" s="65">
        <v>0</v>
      </c>
      <c r="AP10" s="35">
        <f t="shared" si="5"/>
        <v>-299319</v>
      </c>
      <c r="AQ10" s="35">
        <f t="shared" si="6"/>
        <v>312713</v>
      </c>
      <c r="AR10" s="65">
        <v>0</v>
      </c>
      <c r="AS10" s="65">
        <v>91</v>
      </c>
      <c r="AT10" s="65">
        <v>0</v>
      </c>
      <c r="AU10" s="65">
        <v>2042381</v>
      </c>
      <c r="AV10" s="65">
        <v>0</v>
      </c>
      <c r="AW10" s="35">
        <f aca="true" t="shared" si="7" ref="AW10:AW17">AQ10-AR10+AS10-AU10+AV10</f>
        <v>-1729577</v>
      </c>
      <c r="AX10" s="3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1729577</v>
      </c>
      <c r="BE10" s="28">
        <f t="shared" si="0"/>
        <v>86.76620916231477</v>
      </c>
      <c r="BF10" s="27">
        <f t="shared" si="1"/>
        <v>225.6230938012831</v>
      </c>
    </row>
    <row r="11" spans="1:58" s="8" customFormat="1" ht="33.75" customHeight="1">
      <c r="A11" s="14" t="s">
        <v>2</v>
      </c>
      <c r="B11" s="2" t="s">
        <v>9</v>
      </c>
      <c r="C11" s="35">
        <f t="shared" si="2"/>
        <v>637094</v>
      </c>
      <c r="D11" s="65">
        <v>407185</v>
      </c>
      <c r="E11" s="65">
        <v>310837</v>
      </c>
      <c r="F11" s="65">
        <v>51406</v>
      </c>
      <c r="G11" s="65">
        <v>0</v>
      </c>
      <c r="H11" s="65">
        <v>44942</v>
      </c>
      <c r="I11" s="65">
        <v>229909</v>
      </c>
      <c r="J11" s="65">
        <v>0</v>
      </c>
      <c r="K11" s="65">
        <v>0</v>
      </c>
      <c r="L11" s="65">
        <v>225913</v>
      </c>
      <c r="M11" s="65">
        <v>3996</v>
      </c>
      <c r="N11" s="35">
        <f t="shared" si="3"/>
        <v>348849</v>
      </c>
      <c r="O11" s="65">
        <v>256709</v>
      </c>
      <c r="P11" s="65">
        <v>78198</v>
      </c>
      <c r="Q11" s="65">
        <v>0</v>
      </c>
      <c r="R11" s="65">
        <v>178511</v>
      </c>
      <c r="S11" s="65">
        <v>92140</v>
      </c>
      <c r="T11" s="35">
        <v>77468</v>
      </c>
      <c r="U11" s="65">
        <v>77468</v>
      </c>
      <c r="V11" s="65">
        <v>0</v>
      </c>
      <c r="W11" s="65">
        <v>14672</v>
      </c>
      <c r="X11" s="35">
        <f t="shared" si="4"/>
        <v>288245</v>
      </c>
      <c r="Y11" s="65">
        <v>538394</v>
      </c>
      <c r="Z11" s="65">
        <v>226800</v>
      </c>
      <c r="AA11" s="65">
        <v>57694</v>
      </c>
      <c r="AB11" s="65">
        <v>0</v>
      </c>
      <c r="AC11" s="65">
        <v>0</v>
      </c>
      <c r="AD11" s="65">
        <v>250368</v>
      </c>
      <c r="AE11" s="65">
        <v>0</v>
      </c>
      <c r="AF11" s="65">
        <v>3532</v>
      </c>
      <c r="AG11" s="65">
        <v>0</v>
      </c>
      <c r="AH11" s="65">
        <v>829320</v>
      </c>
      <c r="AI11" s="65">
        <v>523616</v>
      </c>
      <c r="AJ11" s="65">
        <v>28013</v>
      </c>
      <c r="AK11" s="65">
        <v>0</v>
      </c>
      <c r="AL11" s="65">
        <v>305704</v>
      </c>
      <c r="AM11" s="65">
        <v>0</v>
      </c>
      <c r="AN11" s="65">
        <v>0</v>
      </c>
      <c r="AO11" s="65">
        <v>0</v>
      </c>
      <c r="AP11" s="35">
        <f t="shared" si="5"/>
        <v>-290926</v>
      </c>
      <c r="AQ11" s="35">
        <f t="shared" si="6"/>
        <v>-2681</v>
      </c>
      <c r="AR11" s="65">
        <v>0</v>
      </c>
      <c r="AS11" s="65">
        <v>2730</v>
      </c>
      <c r="AT11" s="65">
        <v>0</v>
      </c>
      <c r="AU11" s="65">
        <v>0</v>
      </c>
      <c r="AV11" s="65">
        <v>0</v>
      </c>
      <c r="AW11" s="35">
        <f t="shared" si="7"/>
        <v>49</v>
      </c>
      <c r="AX11" s="35">
        <v>431776</v>
      </c>
      <c r="AY11" s="65">
        <v>229548</v>
      </c>
      <c r="AZ11" s="65">
        <v>181500</v>
      </c>
      <c r="BA11" s="65">
        <v>20728</v>
      </c>
      <c r="BB11" s="65">
        <v>49</v>
      </c>
      <c r="BC11" s="65">
        <v>0</v>
      </c>
      <c r="BD11" s="65">
        <v>0</v>
      </c>
      <c r="BE11" s="28">
        <f t="shared" si="0"/>
        <v>97.33268352600936</v>
      </c>
      <c r="BF11" s="27">
        <f t="shared" si="1"/>
        <v>0</v>
      </c>
    </row>
    <row r="12" spans="1:58" s="8" customFormat="1" ht="33.75" customHeight="1">
      <c r="A12" s="14" t="s">
        <v>2</v>
      </c>
      <c r="B12" s="2" t="s">
        <v>10</v>
      </c>
      <c r="C12" s="35">
        <f t="shared" si="2"/>
        <v>572853</v>
      </c>
      <c r="D12" s="65">
        <v>234788</v>
      </c>
      <c r="E12" s="65">
        <v>138279</v>
      </c>
      <c r="F12" s="65">
        <v>95267</v>
      </c>
      <c r="G12" s="65">
        <v>0</v>
      </c>
      <c r="H12" s="65">
        <v>1242</v>
      </c>
      <c r="I12" s="65">
        <v>338065</v>
      </c>
      <c r="J12" s="65">
        <v>0</v>
      </c>
      <c r="K12" s="65">
        <v>0</v>
      </c>
      <c r="L12" s="65">
        <v>338043</v>
      </c>
      <c r="M12" s="65">
        <v>22</v>
      </c>
      <c r="N12" s="35">
        <f t="shared" si="3"/>
        <v>281202</v>
      </c>
      <c r="O12" s="65">
        <v>115812</v>
      </c>
      <c r="P12" s="65">
        <v>31075</v>
      </c>
      <c r="Q12" s="65">
        <v>0</v>
      </c>
      <c r="R12" s="65">
        <v>84737</v>
      </c>
      <c r="S12" s="65">
        <v>165390</v>
      </c>
      <c r="T12" s="35">
        <v>165390</v>
      </c>
      <c r="U12" s="65">
        <v>165351</v>
      </c>
      <c r="V12" s="65">
        <v>39</v>
      </c>
      <c r="W12" s="65">
        <v>0</v>
      </c>
      <c r="X12" s="35">
        <f t="shared" si="4"/>
        <v>291651</v>
      </c>
      <c r="Y12" s="65">
        <v>701467</v>
      </c>
      <c r="Z12" s="65">
        <v>318800</v>
      </c>
      <c r="AA12" s="65">
        <v>148094</v>
      </c>
      <c r="AB12" s="65">
        <v>0</v>
      </c>
      <c r="AC12" s="65">
        <v>0</v>
      </c>
      <c r="AD12" s="65">
        <v>191763</v>
      </c>
      <c r="AE12" s="65">
        <v>0</v>
      </c>
      <c r="AF12" s="65">
        <v>42799</v>
      </c>
      <c r="AG12" s="65">
        <v>11</v>
      </c>
      <c r="AH12" s="65">
        <v>1050774</v>
      </c>
      <c r="AI12" s="65">
        <v>491486</v>
      </c>
      <c r="AJ12" s="65">
        <v>13347</v>
      </c>
      <c r="AK12" s="65">
        <v>0</v>
      </c>
      <c r="AL12" s="65">
        <v>559288</v>
      </c>
      <c r="AM12" s="65">
        <v>0</v>
      </c>
      <c r="AN12" s="65">
        <v>0</v>
      </c>
      <c r="AO12" s="65">
        <v>0</v>
      </c>
      <c r="AP12" s="35">
        <f t="shared" si="5"/>
        <v>-349307</v>
      </c>
      <c r="AQ12" s="35">
        <f t="shared" si="6"/>
        <v>-57656</v>
      </c>
      <c r="AR12" s="65">
        <v>0</v>
      </c>
      <c r="AS12" s="65">
        <v>5956</v>
      </c>
      <c r="AT12" s="65">
        <v>0</v>
      </c>
      <c r="AU12" s="65">
        <v>0</v>
      </c>
      <c r="AV12" s="65">
        <v>51700</v>
      </c>
      <c r="AW12" s="35">
        <f t="shared" si="7"/>
        <v>0</v>
      </c>
      <c r="AX12" s="35">
        <v>25000</v>
      </c>
      <c r="AY12" s="65">
        <v>12500</v>
      </c>
      <c r="AZ12" s="65">
        <v>12500</v>
      </c>
      <c r="BA12" s="65">
        <v>0</v>
      </c>
      <c r="BB12" s="65">
        <v>0</v>
      </c>
      <c r="BC12" s="65">
        <v>0</v>
      </c>
      <c r="BD12" s="65">
        <v>0</v>
      </c>
      <c r="BE12" s="28">
        <f t="shared" si="0"/>
        <v>68.15702744827422</v>
      </c>
      <c r="BF12" s="27">
        <f t="shared" si="1"/>
        <v>0</v>
      </c>
    </row>
    <row r="13" spans="1:58" s="8" customFormat="1" ht="33.75" customHeight="1">
      <c r="A13" s="14" t="s">
        <v>2</v>
      </c>
      <c r="B13" s="2" t="s">
        <v>26</v>
      </c>
      <c r="C13" s="35">
        <f t="shared" si="2"/>
        <v>1457317</v>
      </c>
      <c r="D13" s="65">
        <v>743835</v>
      </c>
      <c r="E13" s="65">
        <v>580081</v>
      </c>
      <c r="F13" s="65">
        <v>162801</v>
      </c>
      <c r="G13" s="65">
        <v>0</v>
      </c>
      <c r="H13" s="65">
        <v>953</v>
      </c>
      <c r="I13" s="65">
        <v>713482</v>
      </c>
      <c r="J13" s="65">
        <v>0</v>
      </c>
      <c r="K13" s="65">
        <v>0</v>
      </c>
      <c r="L13" s="65">
        <v>708805</v>
      </c>
      <c r="M13" s="65">
        <v>4677</v>
      </c>
      <c r="N13" s="35">
        <f t="shared" si="3"/>
        <v>762803</v>
      </c>
      <c r="O13" s="65">
        <v>352859</v>
      </c>
      <c r="P13" s="65">
        <v>50409</v>
      </c>
      <c r="Q13" s="65">
        <v>0</v>
      </c>
      <c r="R13" s="65">
        <v>302450</v>
      </c>
      <c r="S13" s="65">
        <v>409944</v>
      </c>
      <c r="T13" s="35">
        <v>409944</v>
      </c>
      <c r="U13" s="65">
        <v>409944</v>
      </c>
      <c r="V13" s="65">
        <v>0</v>
      </c>
      <c r="W13" s="65">
        <v>0</v>
      </c>
      <c r="X13" s="35">
        <f t="shared" si="4"/>
        <v>694514</v>
      </c>
      <c r="Y13" s="65">
        <v>1279557</v>
      </c>
      <c r="Z13" s="65">
        <v>840800</v>
      </c>
      <c r="AA13" s="65">
        <v>103694</v>
      </c>
      <c r="AB13" s="65">
        <v>0</v>
      </c>
      <c r="AC13" s="65">
        <v>0</v>
      </c>
      <c r="AD13" s="65">
        <v>303685</v>
      </c>
      <c r="AE13" s="65">
        <v>0</v>
      </c>
      <c r="AF13" s="65">
        <v>22850</v>
      </c>
      <c r="AG13" s="65">
        <v>8528</v>
      </c>
      <c r="AH13" s="65">
        <v>2084813</v>
      </c>
      <c r="AI13" s="65">
        <v>787823</v>
      </c>
      <c r="AJ13" s="65">
        <v>60061</v>
      </c>
      <c r="AK13" s="65">
        <v>0</v>
      </c>
      <c r="AL13" s="65">
        <v>1296990</v>
      </c>
      <c r="AM13" s="65">
        <v>0</v>
      </c>
      <c r="AN13" s="65">
        <v>0</v>
      </c>
      <c r="AO13" s="65">
        <v>0</v>
      </c>
      <c r="AP13" s="35">
        <f t="shared" si="5"/>
        <v>-805256</v>
      </c>
      <c r="AQ13" s="35">
        <f t="shared" si="6"/>
        <v>-110742</v>
      </c>
      <c r="AR13" s="65">
        <v>0</v>
      </c>
      <c r="AS13" s="65">
        <v>28202</v>
      </c>
      <c r="AT13" s="65">
        <v>0</v>
      </c>
      <c r="AU13" s="65">
        <v>0</v>
      </c>
      <c r="AV13" s="65">
        <v>120700</v>
      </c>
      <c r="AW13" s="35">
        <f t="shared" si="7"/>
        <v>38160</v>
      </c>
      <c r="AX13" s="35">
        <v>347410</v>
      </c>
      <c r="AY13" s="65">
        <v>183810</v>
      </c>
      <c r="AZ13" s="65">
        <v>163600</v>
      </c>
      <c r="BA13" s="65">
        <v>0</v>
      </c>
      <c r="BB13" s="65">
        <v>18003</v>
      </c>
      <c r="BC13" s="65">
        <v>20157</v>
      </c>
      <c r="BD13" s="65">
        <v>0</v>
      </c>
      <c r="BE13" s="28">
        <f t="shared" si="0"/>
        <v>70.75065309960759</v>
      </c>
      <c r="BF13" s="27">
        <f t="shared" si="1"/>
        <v>0</v>
      </c>
    </row>
    <row r="14" spans="1:58" s="8" customFormat="1" ht="33.75" customHeight="1">
      <c r="A14" s="14" t="s">
        <v>2</v>
      </c>
      <c r="B14" s="2" t="s">
        <v>12</v>
      </c>
      <c r="C14" s="35">
        <f t="shared" si="2"/>
        <v>189378</v>
      </c>
      <c r="D14" s="65">
        <v>154686</v>
      </c>
      <c r="E14" s="65">
        <v>89785</v>
      </c>
      <c r="F14" s="65">
        <v>64901</v>
      </c>
      <c r="G14" s="65">
        <v>0</v>
      </c>
      <c r="H14" s="65">
        <v>0</v>
      </c>
      <c r="I14" s="65">
        <v>34692</v>
      </c>
      <c r="J14" s="65">
        <v>0</v>
      </c>
      <c r="K14" s="65">
        <v>0</v>
      </c>
      <c r="L14" s="65">
        <v>695</v>
      </c>
      <c r="M14" s="65">
        <v>33997</v>
      </c>
      <c r="N14" s="35">
        <f t="shared" si="3"/>
        <v>157528</v>
      </c>
      <c r="O14" s="65">
        <v>143821</v>
      </c>
      <c r="P14" s="65">
        <v>0</v>
      </c>
      <c r="Q14" s="65">
        <v>0</v>
      </c>
      <c r="R14" s="65">
        <v>143821</v>
      </c>
      <c r="S14" s="65">
        <v>13707</v>
      </c>
      <c r="T14" s="35">
        <v>13707</v>
      </c>
      <c r="U14" s="65">
        <v>13707</v>
      </c>
      <c r="V14" s="65">
        <v>0</v>
      </c>
      <c r="W14" s="65">
        <v>0</v>
      </c>
      <c r="X14" s="35">
        <f t="shared" si="4"/>
        <v>31850</v>
      </c>
      <c r="Y14" s="65">
        <v>139371</v>
      </c>
      <c r="Z14" s="65">
        <v>97300</v>
      </c>
      <c r="AA14" s="65">
        <v>4153</v>
      </c>
      <c r="AB14" s="65">
        <v>0</v>
      </c>
      <c r="AC14" s="65">
        <v>0</v>
      </c>
      <c r="AD14" s="65">
        <v>37900</v>
      </c>
      <c r="AE14" s="65">
        <v>0</v>
      </c>
      <c r="AF14" s="65">
        <v>18</v>
      </c>
      <c r="AG14" s="65">
        <v>0</v>
      </c>
      <c r="AH14" s="65">
        <v>194409</v>
      </c>
      <c r="AI14" s="65">
        <v>146514</v>
      </c>
      <c r="AJ14" s="65">
        <v>0</v>
      </c>
      <c r="AK14" s="65">
        <v>0</v>
      </c>
      <c r="AL14" s="65">
        <v>47895</v>
      </c>
      <c r="AM14" s="65">
        <v>0</v>
      </c>
      <c r="AN14" s="65">
        <v>0</v>
      </c>
      <c r="AO14" s="65">
        <v>0</v>
      </c>
      <c r="AP14" s="35">
        <f t="shared" si="5"/>
        <v>-55038</v>
      </c>
      <c r="AQ14" s="35">
        <f t="shared" si="6"/>
        <v>-23188</v>
      </c>
      <c r="AR14" s="65">
        <v>0</v>
      </c>
      <c r="AS14" s="65">
        <v>24752</v>
      </c>
      <c r="AT14" s="65">
        <v>0</v>
      </c>
      <c r="AU14" s="65">
        <v>0</v>
      </c>
      <c r="AV14" s="65">
        <v>0</v>
      </c>
      <c r="AW14" s="35">
        <f t="shared" si="7"/>
        <v>1564</v>
      </c>
      <c r="AX14" s="3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1564</v>
      </c>
      <c r="BD14" s="65">
        <v>0</v>
      </c>
      <c r="BE14" s="28">
        <f t="shared" si="0"/>
        <v>92.18928747024432</v>
      </c>
      <c r="BF14" s="27">
        <f t="shared" si="1"/>
        <v>0</v>
      </c>
    </row>
    <row r="15" spans="1:58" s="8" customFormat="1" ht="33.75" customHeight="1">
      <c r="A15" s="14" t="s">
        <v>2</v>
      </c>
      <c r="B15" s="2" t="s">
        <v>13</v>
      </c>
      <c r="C15" s="35">
        <f t="shared" si="2"/>
        <v>404290</v>
      </c>
      <c r="D15" s="65">
        <v>132140</v>
      </c>
      <c r="E15" s="65">
        <v>118685</v>
      </c>
      <c r="F15" s="65">
        <v>13455</v>
      </c>
      <c r="G15" s="65">
        <v>0</v>
      </c>
      <c r="H15" s="65">
        <v>0</v>
      </c>
      <c r="I15" s="65">
        <v>272150</v>
      </c>
      <c r="J15" s="65">
        <v>0</v>
      </c>
      <c r="K15" s="65">
        <v>0</v>
      </c>
      <c r="L15" s="65">
        <v>259011</v>
      </c>
      <c r="M15" s="65">
        <v>13139</v>
      </c>
      <c r="N15" s="35">
        <f t="shared" si="3"/>
        <v>240004</v>
      </c>
      <c r="O15" s="65">
        <v>128888</v>
      </c>
      <c r="P15" s="65">
        <v>11870</v>
      </c>
      <c r="Q15" s="65">
        <v>0</v>
      </c>
      <c r="R15" s="65">
        <v>117018</v>
      </c>
      <c r="S15" s="65">
        <v>111116</v>
      </c>
      <c r="T15" s="35">
        <v>111116</v>
      </c>
      <c r="U15" s="65">
        <v>111116</v>
      </c>
      <c r="V15" s="65">
        <v>0</v>
      </c>
      <c r="W15" s="65">
        <v>0</v>
      </c>
      <c r="X15" s="35">
        <f t="shared" si="4"/>
        <v>164286</v>
      </c>
      <c r="Y15" s="65">
        <v>477017</v>
      </c>
      <c r="Z15" s="65">
        <v>363021</v>
      </c>
      <c r="AA15" s="65">
        <v>61034</v>
      </c>
      <c r="AB15" s="65">
        <v>0</v>
      </c>
      <c r="AC15" s="65">
        <v>0</v>
      </c>
      <c r="AD15" s="65">
        <v>44303</v>
      </c>
      <c r="AE15" s="65">
        <v>0</v>
      </c>
      <c r="AF15" s="65">
        <v>8659</v>
      </c>
      <c r="AG15" s="65">
        <v>0</v>
      </c>
      <c r="AH15" s="65">
        <v>680801</v>
      </c>
      <c r="AI15" s="65">
        <v>336005</v>
      </c>
      <c r="AJ15" s="65">
        <v>25035</v>
      </c>
      <c r="AK15" s="65">
        <v>0</v>
      </c>
      <c r="AL15" s="65">
        <v>344796</v>
      </c>
      <c r="AM15" s="65">
        <v>0</v>
      </c>
      <c r="AN15" s="65">
        <v>0</v>
      </c>
      <c r="AO15" s="65">
        <v>0</v>
      </c>
      <c r="AP15" s="35">
        <f t="shared" si="5"/>
        <v>-203784</v>
      </c>
      <c r="AQ15" s="35">
        <f t="shared" si="6"/>
        <v>-39498</v>
      </c>
      <c r="AR15" s="65">
        <v>0</v>
      </c>
      <c r="AS15" s="65">
        <v>771</v>
      </c>
      <c r="AT15" s="65">
        <v>0</v>
      </c>
      <c r="AU15" s="65">
        <v>0</v>
      </c>
      <c r="AV15" s="65">
        <v>40879</v>
      </c>
      <c r="AW15" s="35">
        <f t="shared" si="7"/>
        <v>2152</v>
      </c>
      <c r="AX15" s="35">
        <v>5638</v>
      </c>
      <c r="AY15" s="65">
        <v>1938</v>
      </c>
      <c r="AZ15" s="65">
        <v>3700</v>
      </c>
      <c r="BA15" s="65">
        <v>0</v>
      </c>
      <c r="BB15" s="65">
        <v>1606</v>
      </c>
      <c r="BC15" s="65">
        <v>546</v>
      </c>
      <c r="BD15" s="65">
        <v>0</v>
      </c>
      <c r="BE15" s="28">
        <f t="shared" si="0"/>
        <v>69.13303693570452</v>
      </c>
      <c r="BF15" s="27">
        <f t="shared" si="1"/>
        <v>0</v>
      </c>
    </row>
    <row r="16" spans="1:58" s="8" customFormat="1" ht="33.75" customHeight="1">
      <c r="A16" s="14" t="s">
        <v>2</v>
      </c>
      <c r="B16" s="2" t="s">
        <v>14</v>
      </c>
      <c r="C16" s="35">
        <f t="shared" si="2"/>
        <v>318754</v>
      </c>
      <c r="D16" s="65">
        <v>133016</v>
      </c>
      <c r="E16" s="65">
        <v>121858</v>
      </c>
      <c r="F16" s="65">
        <v>11158</v>
      </c>
      <c r="G16" s="65">
        <v>0</v>
      </c>
      <c r="H16" s="65">
        <v>0</v>
      </c>
      <c r="I16" s="65">
        <v>185738</v>
      </c>
      <c r="J16" s="65">
        <v>0</v>
      </c>
      <c r="K16" s="65">
        <v>0</v>
      </c>
      <c r="L16" s="65">
        <v>172609</v>
      </c>
      <c r="M16" s="65">
        <v>13129</v>
      </c>
      <c r="N16" s="35">
        <f t="shared" si="3"/>
        <v>222659</v>
      </c>
      <c r="O16" s="65">
        <v>115322</v>
      </c>
      <c r="P16" s="65">
        <v>7689</v>
      </c>
      <c r="Q16" s="65">
        <v>0</v>
      </c>
      <c r="R16" s="65">
        <v>107633</v>
      </c>
      <c r="S16" s="65">
        <v>107337</v>
      </c>
      <c r="T16" s="35">
        <v>101697</v>
      </c>
      <c r="U16" s="65">
        <v>101697</v>
      </c>
      <c r="V16" s="65">
        <v>0</v>
      </c>
      <c r="W16" s="65">
        <v>5640</v>
      </c>
      <c r="X16" s="35">
        <f t="shared" si="4"/>
        <v>96095</v>
      </c>
      <c r="Y16" s="65">
        <v>331195</v>
      </c>
      <c r="Z16" s="65">
        <v>182100</v>
      </c>
      <c r="AA16" s="65">
        <v>86867</v>
      </c>
      <c r="AB16" s="65">
        <v>0</v>
      </c>
      <c r="AC16" s="65">
        <v>0</v>
      </c>
      <c r="AD16" s="65">
        <v>55000</v>
      </c>
      <c r="AE16" s="65">
        <v>0</v>
      </c>
      <c r="AF16" s="65">
        <v>7228</v>
      </c>
      <c r="AG16" s="65">
        <v>0</v>
      </c>
      <c r="AH16" s="65">
        <v>471872</v>
      </c>
      <c r="AI16" s="65">
        <v>187427</v>
      </c>
      <c r="AJ16" s="65">
        <v>20645</v>
      </c>
      <c r="AK16" s="65">
        <v>0</v>
      </c>
      <c r="AL16" s="65">
        <v>284445</v>
      </c>
      <c r="AM16" s="65">
        <v>0</v>
      </c>
      <c r="AN16" s="65">
        <v>0</v>
      </c>
      <c r="AO16" s="65">
        <v>0</v>
      </c>
      <c r="AP16" s="35">
        <f t="shared" si="5"/>
        <v>-140677</v>
      </c>
      <c r="AQ16" s="35">
        <f t="shared" si="6"/>
        <v>-44582</v>
      </c>
      <c r="AR16" s="65">
        <v>0</v>
      </c>
      <c r="AS16" s="65">
        <v>982</v>
      </c>
      <c r="AT16" s="65">
        <v>0</v>
      </c>
      <c r="AU16" s="65">
        <v>0</v>
      </c>
      <c r="AV16" s="65">
        <v>43600</v>
      </c>
      <c r="AW16" s="35">
        <f t="shared" si="7"/>
        <v>0</v>
      </c>
      <c r="AX16" s="3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28">
        <f t="shared" si="0"/>
        <v>62.85771754906292</v>
      </c>
      <c r="BF16" s="27">
        <f t="shared" si="1"/>
        <v>0</v>
      </c>
    </row>
    <row r="17" spans="1:58" s="8" customFormat="1" ht="33.75" customHeight="1">
      <c r="A17" s="14" t="s">
        <v>2</v>
      </c>
      <c r="B17" s="5" t="s">
        <v>28</v>
      </c>
      <c r="C17" s="35">
        <f t="shared" si="2"/>
        <v>688577</v>
      </c>
      <c r="D17" s="66">
        <v>197481</v>
      </c>
      <c r="E17" s="66">
        <v>197481</v>
      </c>
      <c r="F17" s="66">
        <v>0</v>
      </c>
      <c r="G17" s="66">
        <v>0</v>
      </c>
      <c r="H17" s="66">
        <v>0</v>
      </c>
      <c r="I17" s="66">
        <v>491096</v>
      </c>
      <c r="J17" s="66">
        <v>0</v>
      </c>
      <c r="K17" s="66">
        <v>0</v>
      </c>
      <c r="L17" s="66">
        <v>485891</v>
      </c>
      <c r="M17" s="66">
        <v>5205</v>
      </c>
      <c r="N17" s="35">
        <f t="shared" si="3"/>
        <v>350403</v>
      </c>
      <c r="O17" s="66">
        <v>166421</v>
      </c>
      <c r="P17" s="66">
        <v>35755</v>
      </c>
      <c r="Q17" s="66">
        <v>0</v>
      </c>
      <c r="R17" s="66">
        <v>130666</v>
      </c>
      <c r="S17" s="66">
        <v>183982</v>
      </c>
      <c r="T17" s="30">
        <v>183982</v>
      </c>
      <c r="U17" s="66">
        <v>182679</v>
      </c>
      <c r="V17" s="66">
        <v>1303</v>
      </c>
      <c r="W17" s="66">
        <v>0</v>
      </c>
      <c r="X17" s="35">
        <f t="shared" si="4"/>
        <v>338174</v>
      </c>
      <c r="Y17" s="66">
        <v>919174</v>
      </c>
      <c r="Z17" s="66">
        <v>438000</v>
      </c>
      <c r="AA17" s="66">
        <v>20763</v>
      </c>
      <c r="AB17" s="66">
        <v>0</v>
      </c>
      <c r="AC17" s="66">
        <v>0</v>
      </c>
      <c r="AD17" s="66">
        <v>429475</v>
      </c>
      <c r="AE17" s="66">
        <v>0</v>
      </c>
      <c r="AF17" s="66">
        <v>30936</v>
      </c>
      <c r="AG17" s="66">
        <v>0</v>
      </c>
      <c r="AH17" s="66">
        <v>1257123</v>
      </c>
      <c r="AI17" s="66">
        <v>895369</v>
      </c>
      <c r="AJ17" s="66">
        <v>28038</v>
      </c>
      <c r="AK17" s="66">
        <v>0</v>
      </c>
      <c r="AL17" s="66">
        <v>361754</v>
      </c>
      <c r="AM17" s="66">
        <v>0</v>
      </c>
      <c r="AN17" s="66">
        <v>0</v>
      </c>
      <c r="AO17" s="66">
        <v>0</v>
      </c>
      <c r="AP17" s="35">
        <f t="shared" si="5"/>
        <v>-337949</v>
      </c>
      <c r="AQ17" s="35">
        <f>X17+AP17</f>
        <v>225</v>
      </c>
      <c r="AR17" s="66">
        <v>0</v>
      </c>
      <c r="AS17" s="66">
        <v>5</v>
      </c>
      <c r="AT17" s="66">
        <v>0</v>
      </c>
      <c r="AU17" s="66">
        <v>0</v>
      </c>
      <c r="AV17" s="66">
        <v>0</v>
      </c>
      <c r="AW17" s="35">
        <f t="shared" si="7"/>
        <v>230</v>
      </c>
      <c r="AX17" s="30">
        <v>139900</v>
      </c>
      <c r="AY17" s="66">
        <v>62000</v>
      </c>
      <c r="AZ17" s="66">
        <v>77900</v>
      </c>
      <c r="BA17" s="66">
        <v>0</v>
      </c>
      <c r="BB17" s="66">
        <v>230</v>
      </c>
      <c r="BC17" s="66">
        <v>0</v>
      </c>
      <c r="BD17" s="66">
        <v>0</v>
      </c>
      <c r="BE17" s="28">
        <f t="shared" si="0"/>
        <v>96.68893235620797</v>
      </c>
      <c r="BF17" s="80">
        <f t="shared" si="1"/>
        <v>0</v>
      </c>
    </row>
    <row r="18" spans="1:58" s="8" customFormat="1" ht="33.75" customHeight="1" thickBot="1">
      <c r="A18" s="14"/>
      <c r="B18" s="3" t="s">
        <v>29</v>
      </c>
      <c r="C18" s="11">
        <f aca="true" t="shared" si="8" ref="C18:BD18">SUM(C8:C17)</f>
        <v>8372121</v>
      </c>
      <c r="D18" s="11">
        <f t="shared" si="8"/>
        <v>4295220</v>
      </c>
      <c r="E18" s="11">
        <f t="shared" si="8"/>
        <v>3406004</v>
      </c>
      <c r="F18" s="11">
        <f t="shared" si="8"/>
        <v>841495</v>
      </c>
      <c r="G18" s="11">
        <f t="shared" si="8"/>
        <v>0</v>
      </c>
      <c r="H18" s="11">
        <f t="shared" si="8"/>
        <v>47721</v>
      </c>
      <c r="I18" s="11">
        <f t="shared" si="8"/>
        <v>4076901</v>
      </c>
      <c r="J18" s="11">
        <f t="shared" si="8"/>
        <v>0</v>
      </c>
      <c r="K18" s="11">
        <f t="shared" si="8"/>
        <v>0</v>
      </c>
      <c r="L18" s="11">
        <f t="shared" si="8"/>
        <v>3993922</v>
      </c>
      <c r="M18" s="11">
        <f t="shared" si="8"/>
        <v>82979</v>
      </c>
      <c r="N18" s="11">
        <f t="shared" si="8"/>
        <v>4640746</v>
      </c>
      <c r="O18" s="11">
        <f t="shared" si="8"/>
        <v>2693457</v>
      </c>
      <c r="P18" s="11">
        <f t="shared" si="8"/>
        <v>409816</v>
      </c>
      <c r="Q18" s="11">
        <f t="shared" si="8"/>
        <v>0</v>
      </c>
      <c r="R18" s="11">
        <f t="shared" si="8"/>
        <v>2283641</v>
      </c>
      <c r="S18" s="11">
        <f t="shared" si="8"/>
        <v>1947289</v>
      </c>
      <c r="T18" s="11">
        <f t="shared" si="8"/>
        <v>1852289</v>
      </c>
      <c r="U18" s="11">
        <f t="shared" si="8"/>
        <v>1850707</v>
      </c>
      <c r="V18" s="11">
        <f t="shared" si="8"/>
        <v>1582</v>
      </c>
      <c r="W18" s="11">
        <f t="shared" si="8"/>
        <v>95000</v>
      </c>
      <c r="X18" s="11">
        <f t="shared" si="8"/>
        <v>3731375</v>
      </c>
      <c r="Y18" s="11">
        <f t="shared" si="8"/>
        <v>7449365</v>
      </c>
      <c r="Z18" s="11">
        <f t="shared" si="8"/>
        <v>3589021</v>
      </c>
      <c r="AA18" s="11">
        <f t="shared" si="8"/>
        <v>1422790</v>
      </c>
      <c r="AB18" s="11">
        <f t="shared" si="8"/>
        <v>0</v>
      </c>
      <c r="AC18" s="11">
        <f t="shared" si="8"/>
        <v>0</v>
      </c>
      <c r="AD18" s="11">
        <f t="shared" si="8"/>
        <v>2243733</v>
      </c>
      <c r="AE18" s="11">
        <f t="shared" si="8"/>
        <v>0</v>
      </c>
      <c r="AF18" s="11">
        <f t="shared" si="8"/>
        <v>185257</v>
      </c>
      <c r="AG18" s="11">
        <f t="shared" si="8"/>
        <v>8564</v>
      </c>
      <c r="AH18" s="11">
        <f t="shared" si="8"/>
        <v>10495951</v>
      </c>
      <c r="AI18" s="11">
        <f t="shared" si="8"/>
        <v>4937543</v>
      </c>
      <c r="AJ18" s="11">
        <f t="shared" si="8"/>
        <v>270709</v>
      </c>
      <c r="AK18" s="11">
        <f t="shared" si="8"/>
        <v>0</v>
      </c>
      <c r="AL18" s="11">
        <f t="shared" si="8"/>
        <v>5558408</v>
      </c>
      <c r="AM18" s="11">
        <f t="shared" si="8"/>
        <v>0</v>
      </c>
      <c r="AN18" s="11">
        <f t="shared" si="8"/>
        <v>0</v>
      </c>
      <c r="AO18" s="11">
        <f t="shared" si="8"/>
        <v>0</v>
      </c>
      <c r="AP18" s="11">
        <f t="shared" si="8"/>
        <v>-3046586</v>
      </c>
      <c r="AQ18" s="11">
        <f t="shared" si="8"/>
        <v>684789</v>
      </c>
      <c r="AR18" s="11">
        <f t="shared" si="8"/>
        <v>0</v>
      </c>
      <c r="AS18" s="11">
        <f t="shared" si="8"/>
        <v>92716</v>
      </c>
      <c r="AT18" s="11">
        <f t="shared" si="8"/>
        <v>0</v>
      </c>
      <c r="AU18" s="11">
        <f t="shared" si="8"/>
        <v>2042381</v>
      </c>
      <c r="AV18" s="11">
        <f t="shared" si="8"/>
        <v>319579</v>
      </c>
      <c r="AW18" s="11">
        <f t="shared" si="8"/>
        <v>-945297</v>
      </c>
      <c r="AX18" s="11">
        <f t="shared" si="8"/>
        <v>1458683</v>
      </c>
      <c r="AY18" s="11">
        <f t="shared" si="8"/>
        <v>764255</v>
      </c>
      <c r="AZ18" s="11">
        <f t="shared" si="8"/>
        <v>673700</v>
      </c>
      <c r="BA18" s="11">
        <f t="shared" si="8"/>
        <v>20728</v>
      </c>
      <c r="BB18" s="11">
        <f t="shared" si="8"/>
        <v>70601</v>
      </c>
      <c r="BC18" s="11">
        <f t="shared" si="8"/>
        <v>713679</v>
      </c>
      <c r="BD18" s="11">
        <f t="shared" si="8"/>
        <v>1729577</v>
      </c>
      <c r="BE18" s="10">
        <f>IF(C18&gt;0,C18/(N18+AL18)*100,0)</f>
        <v>82.08642599180284</v>
      </c>
      <c r="BF18" s="78">
        <f>IF(BD18&gt;0,BD18/(D18-G18)*100,0)</f>
        <v>40.267483388510946</v>
      </c>
    </row>
    <row r="19" spans="1:58" s="8" customFormat="1" ht="18" customHeight="1">
      <c r="A19" s="14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4"/>
      <c r="BF19" s="24"/>
    </row>
  </sheetData>
  <sheetProtection/>
  <mergeCells count="19">
    <mergeCell ref="AJ5:AK5"/>
    <mergeCell ref="AO5:AO6"/>
    <mergeCell ref="AR5:AR6"/>
    <mergeCell ref="AY5:BA5"/>
    <mergeCell ref="BC5:BD5"/>
    <mergeCell ref="AZ6:AZ7"/>
    <mergeCell ref="BA6:BA7"/>
    <mergeCell ref="R5:R6"/>
    <mergeCell ref="U5:V5"/>
    <mergeCell ref="W5:W6"/>
    <mergeCell ref="X5:X6"/>
    <mergeCell ref="Z5:Z6"/>
    <mergeCell ref="AG5:AG6"/>
    <mergeCell ref="C5:C6"/>
    <mergeCell ref="D5:D6"/>
    <mergeCell ref="E5:E6"/>
    <mergeCell ref="H5:H6"/>
    <mergeCell ref="M5:M6"/>
    <mergeCell ref="N5:N6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SheetLayoutView="75" zoomScalePageLayoutView="0" workbookViewId="0" topLeftCell="R1">
      <selection activeCell="K19" sqref="K19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30" width="15.875" style="6" customWidth="1"/>
    <col min="31" max="16384" width="12.00390625" style="6" customWidth="1"/>
  </cols>
  <sheetData>
    <row r="1" spans="1:30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="7" customFormat="1" ht="22.5" customHeight="1">
      <c r="C2" s="21" t="s">
        <v>137</v>
      </c>
    </row>
    <row r="3" s="7" customFormat="1" ht="22.5" customHeight="1">
      <c r="C3" s="21" t="s">
        <v>58</v>
      </c>
    </row>
    <row r="4" spans="3:17" s="7" customFormat="1" ht="22.5" customHeight="1" thickBot="1">
      <c r="C4" s="21"/>
      <c r="P4" s="71" t="s">
        <v>132</v>
      </c>
      <c r="Q4" s="72" t="s">
        <v>133</v>
      </c>
    </row>
    <row r="5" spans="2:30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129</v>
      </c>
      <c r="G5" s="43" t="s">
        <v>64</v>
      </c>
      <c r="H5" s="81" t="s">
        <v>36</v>
      </c>
      <c r="I5" s="43" t="s">
        <v>65</v>
      </c>
      <c r="J5" s="43" t="s">
        <v>66</v>
      </c>
      <c r="K5" s="43" t="s">
        <v>67</v>
      </c>
      <c r="L5" s="43" t="s">
        <v>68</v>
      </c>
      <c r="M5" s="81" t="s">
        <v>36</v>
      </c>
      <c r="N5" s="81" t="s">
        <v>53</v>
      </c>
      <c r="O5" s="43" t="s">
        <v>69</v>
      </c>
      <c r="P5" s="43" t="s">
        <v>70</v>
      </c>
      <c r="Q5" s="43" t="s">
        <v>71</v>
      </c>
      <c r="R5" s="81" t="s">
        <v>36</v>
      </c>
      <c r="S5" s="43" t="s">
        <v>72</v>
      </c>
      <c r="T5" s="43" t="s">
        <v>73</v>
      </c>
      <c r="U5" s="83" t="s">
        <v>52</v>
      </c>
      <c r="V5" s="84"/>
      <c r="W5" s="81" t="s">
        <v>36</v>
      </c>
      <c r="X5" s="81" t="s">
        <v>51</v>
      </c>
      <c r="Y5" s="43" t="s">
        <v>74</v>
      </c>
      <c r="Z5" s="81" t="s">
        <v>50</v>
      </c>
      <c r="AA5" s="43" t="s">
        <v>48</v>
      </c>
      <c r="AB5" s="43" t="s">
        <v>48</v>
      </c>
      <c r="AC5" s="43" t="s">
        <v>75</v>
      </c>
      <c r="AD5" s="43" t="s">
        <v>66</v>
      </c>
    </row>
    <row r="6" spans="2:30" s="7" customFormat="1" ht="22.5" customHeight="1">
      <c r="B6" s="17"/>
      <c r="C6" s="82"/>
      <c r="D6" s="82"/>
      <c r="E6" s="82"/>
      <c r="F6" s="47" t="s">
        <v>130</v>
      </c>
      <c r="G6" s="47" t="s">
        <v>85</v>
      </c>
      <c r="H6" s="82"/>
      <c r="I6" s="47" t="s">
        <v>86</v>
      </c>
      <c r="J6" s="47" t="s">
        <v>87</v>
      </c>
      <c r="K6" s="47" t="s">
        <v>87</v>
      </c>
      <c r="L6" s="47" t="s">
        <v>88</v>
      </c>
      <c r="M6" s="82"/>
      <c r="N6" s="82"/>
      <c r="O6" s="47" t="s">
        <v>89</v>
      </c>
      <c r="P6" s="47" t="s">
        <v>90</v>
      </c>
      <c r="Q6" s="47" t="s">
        <v>91</v>
      </c>
      <c r="R6" s="82"/>
      <c r="S6" s="47" t="s">
        <v>89</v>
      </c>
      <c r="T6" s="47" t="s">
        <v>92</v>
      </c>
      <c r="U6" s="48" t="s">
        <v>37</v>
      </c>
      <c r="V6" s="48" t="s">
        <v>93</v>
      </c>
      <c r="W6" s="82"/>
      <c r="X6" s="82"/>
      <c r="Y6" s="47" t="s">
        <v>94</v>
      </c>
      <c r="Z6" s="82"/>
      <c r="AA6" s="47" t="s">
        <v>87</v>
      </c>
      <c r="AB6" s="47" t="s">
        <v>95</v>
      </c>
      <c r="AC6" s="47" t="s">
        <v>96</v>
      </c>
      <c r="AD6" s="47" t="s">
        <v>87</v>
      </c>
    </row>
    <row r="7" spans="2:30" s="7" customFormat="1" ht="22.5" customHeight="1">
      <c r="B7" s="41" t="s">
        <v>1</v>
      </c>
      <c r="C7" s="52" t="s">
        <v>110</v>
      </c>
      <c r="D7" s="52" t="s">
        <v>62</v>
      </c>
      <c r="E7" s="52"/>
      <c r="F7" s="52"/>
      <c r="G7" s="52"/>
      <c r="H7" s="52"/>
      <c r="I7" s="52" t="s">
        <v>111</v>
      </c>
      <c r="J7" s="52"/>
      <c r="K7" s="52"/>
      <c r="L7" s="52"/>
      <c r="M7" s="52"/>
      <c r="N7" s="52" t="s">
        <v>112</v>
      </c>
      <c r="O7" s="52" t="s">
        <v>113</v>
      </c>
      <c r="P7" s="52"/>
      <c r="Q7" s="52"/>
      <c r="R7" s="52"/>
      <c r="S7" s="52" t="s">
        <v>114</v>
      </c>
      <c r="T7" s="52"/>
      <c r="U7" s="47" t="s">
        <v>92</v>
      </c>
      <c r="V7" s="47" t="s">
        <v>115</v>
      </c>
      <c r="W7" s="47"/>
      <c r="X7" s="52" t="s">
        <v>116</v>
      </c>
      <c r="Y7" s="52" t="s">
        <v>117</v>
      </c>
      <c r="Z7" s="52"/>
      <c r="AA7" s="52"/>
      <c r="AB7" s="52"/>
      <c r="AC7" s="52"/>
      <c r="AD7" s="52"/>
    </row>
    <row r="8" spans="1:30" s="8" customFormat="1" ht="33.75" customHeight="1">
      <c r="A8" s="14" t="s">
        <v>15</v>
      </c>
      <c r="B8" s="54" t="s">
        <v>61</v>
      </c>
      <c r="C8" s="56">
        <v>71880</v>
      </c>
      <c r="D8" s="67">
        <v>18403</v>
      </c>
      <c r="E8" s="67">
        <v>18403</v>
      </c>
      <c r="F8" s="67">
        <v>0</v>
      </c>
      <c r="G8" s="67">
        <v>0</v>
      </c>
      <c r="H8" s="67">
        <v>0</v>
      </c>
      <c r="I8" s="67">
        <v>53477</v>
      </c>
      <c r="J8" s="67">
        <v>13916</v>
      </c>
      <c r="K8" s="67">
        <v>0</v>
      </c>
      <c r="L8" s="67">
        <v>10993</v>
      </c>
      <c r="M8" s="67">
        <v>28568</v>
      </c>
      <c r="N8" s="56">
        <v>42206</v>
      </c>
      <c r="O8" s="67">
        <v>36974</v>
      </c>
      <c r="P8" s="67">
        <v>9439</v>
      </c>
      <c r="Q8" s="67">
        <v>0</v>
      </c>
      <c r="R8" s="67">
        <v>27535</v>
      </c>
      <c r="S8" s="67">
        <v>5232</v>
      </c>
      <c r="T8" s="56">
        <v>5232</v>
      </c>
      <c r="U8" s="67">
        <v>5232</v>
      </c>
      <c r="V8" s="67">
        <v>0</v>
      </c>
      <c r="W8" s="67">
        <v>0</v>
      </c>
      <c r="X8" s="56">
        <v>29674</v>
      </c>
      <c r="Y8" s="67">
        <v>12944</v>
      </c>
      <c r="Z8" s="67">
        <v>0</v>
      </c>
      <c r="AA8" s="67">
        <v>2252</v>
      </c>
      <c r="AB8" s="67">
        <v>0</v>
      </c>
      <c r="AC8" s="67">
        <v>0</v>
      </c>
      <c r="AD8" s="67">
        <v>10494</v>
      </c>
    </row>
    <row r="9" spans="1:30" s="8" customFormat="1" ht="33.75" customHeight="1">
      <c r="A9" s="14" t="s">
        <v>15</v>
      </c>
      <c r="B9" s="2" t="s">
        <v>60</v>
      </c>
      <c r="C9" s="35">
        <v>78639</v>
      </c>
      <c r="D9" s="65">
        <v>24963</v>
      </c>
      <c r="E9" s="65">
        <v>24957</v>
      </c>
      <c r="F9" s="65">
        <v>0</v>
      </c>
      <c r="G9" s="65">
        <v>0</v>
      </c>
      <c r="H9" s="65">
        <v>6</v>
      </c>
      <c r="I9" s="65">
        <v>53676</v>
      </c>
      <c r="J9" s="65">
        <v>0</v>
      </c>
      <c r="K9" s="65">
        <v>0</v>
      </c>
      <c r="L9" s="65">
        <v>53676</v>
      </c>
      <c r="M9" s="65">
        <v>0</v>
      </c>
      <c r="N9" s="35">
        <v>45493</v>
      </c>
      <c r="O9" s="65">
        <v>31257</v>
      </c>
      <c r="P9" s="65">
        <v>1033</v>
      </c>
      <c r="Q9" s="65">
        <v>0</v>
      </c>
      <c r="R9" s="65">
        <v>30224</v>
      </c>
      <c r="S9" s="65">
        <v>14236</v>
      </c>
      <c r="T9" s="35">
        <v>14236</v>
      </c>
      <c r="U9" s="65">
        <v>14236</v>
      </c>
      <c r="V9" s="65">
        <v>0</v>
      </c>
      <c r="W9" s="65">
        <v>0</v>
      </c>
      <c r="X9" s="35">
        <v>33146</v>
      </c>
      <c r="Y9" s="65">
        <v>31620</v>
      </c>
      <c r="Z9" s="65">
        <v>0</v>
      </c>
      <c r="AA9" s="65">
        <v>31500</v>
      </c>
      <c r="AB9" s="65">
        <v>0</v>
      </c>
      <c r="AC9" s="65">
        <v>0</v>
      </c>
      <c r="AD9" s="65">
        <v>0</v>
      </c>
    </row>
    <row r="10" spans="1:30" s="8" customFormat="1" ht="33.75" customHeight="1">
      <c r="A10" s="14" t="s">
        <v>15</v>
      </c>
      <c r="B10" s="2" t="s">
        <v>9</v>
      </c>
      <c r="C10" s="35">
        <v>79097</v>
      </c>
      <c r="D10" s="65">
        <v>23823</v>
      </c>
      <c r="E10" s="65">
        <v>23823</v>
      </c>
      <c r="F10" s="65">
        <v>0</v>
      </c>
      <c r="G10" s="65">
        <v>0</v>
      </c>
      <c r="H10" s="65">
        <v>0</v>
      </c>
      <c r="I10" s="65">
        <v>55274</v>
      </c>
      <c r="J10" s="65">
        <v>0</v>
      </c>
      <c r="K10" s="65">
        <v>0</v>
      </c>
      <c r="L10" s="65">
        <v>55274</v>
      </c>
      <c r="M10" s="65">
        <v>0</v>
      </c>
      <c r="N10" s="35">
        <v>43205</v>
      </c>
      <c r="O10" s="65">
        <v>21544</v>
      </c>
      <c r="P10" s="65">
        <v>1789</v>
      </c>
      <c r="Q10" s="65">
        <v>0</v>
      </c>
      <c r="R10" s="65">
        <v>19755</v>
      </c>
      <c r="S10" s="65">
        <v>21661</v>
      </c>
      <c r="T10" s="35">
        <v>18091</v>
      </c>
      <c r="U10" s="65">
        <v>18091</v>
      </c>
      <c r="V10" s="65">
        <v>0</v>
      </c>
      <c r="W10" s="65">
        <v>3570</v>
      </c>
      <c r="X10" s="35">
        <v>35892</v>
      </c>
      <c r="Y10" s="65">
        <v>28903</v>
      </c>
      <c r="Z10" s="65">
        <v>0</v>
      </c>
      <c r="AA10" s="65">
        <v>28887</v>
      </c>
      <c r="AB10" s="65">
        <v>0</v>
      </c>
      <c r="AC10" s="65">
        <v>0</v>
      </c>
      <c r="AD10" s="65">
        <v>0</v>
      </c>
    </row>
    <row r="11" spans="1:30" s="8" customFormat="1" ht="33.75" customHeight="1">
      <c r="A11" s="14" t="s">
        <v>15</v>
      </c>
      <c r="B11" s="2" t="s">
        <v>10</v>
      </c>
      <c r="C11" s="35">
        <v>74279</v>
      </c>
      <c r="D11" s="65">
        <v>34152</v>
      </c>
      <c r="E11" s="65">
        <v>34009</v>
      </c>
      <c r="F11" s="65">
        <v>0</v>
      </c>
      <c r="G11" s="65">
        <v>0</v>
      </c>
      <c r="H11" s="65">
        <v>143</v>
      </c>
      <c r="I11" s="65">
        <v>40127</v>
      </c>
      <c r="J11" s="65">
        <v>0</v>
      </c>
      <c r="K11" s="65">
        <v>0</v>
      </c>
      <c r="L11" s="65">
        <v>40121</v>
      </c>
      <c r="M11" s="65">
        <v>6</v>
      </c>
      <c r="N11" s="35">
        <v>50626</v>
      </c>
      <c r="O11" s="65">
        <v>26637</v>
      </c>
      <c r="P11" s="65">
        <v>7962</v>
      </c>
      <c r="Q11" s="65">
        <v>0</v>
      </c>
      <c r="R11" s="65">
        <v>18675</v>
      </c>
      <c r="S11" s="65">
        <v>23989</v>
      </c>
      <c r="T11" s="35">
        <v>23989</v>
      </c>
      <c r="U11" s="65">
        <v>23984</v>
      </c>
      <c r="V11" s="65">
        <v>5</v>
      </c>
      <c r="W11" s="65">
        <v>0</v>
      </c>
      <c r="X11" s="35">
        <v>23653</v>
      </c>
      <c r="Y11" s="65">
        <v>95717</v>
      </c>
      <c r="Z11" s="65">
        <v>29400</v>
      </c>
      <c r="AA11" s="65">
        <v>32958</v>
      </c>
      <c r="AB11" s="65">
        <v>0</v>
      </c>
      <c r="AC11" s="65">
        <v>0</v>
      </c>
      <c r="AD11" s="65">
        <v>24877</v>
      </c>
    </row>
    <row r="12" spans="1:30" s="8" customFormat="1" ht="33.75" customHeight="1">
      <c r="A12" s="14" t="s">
        <v>15</v>
      </c>
      <c r="B12" s="2" t="s">
        <v>23</v>
      </c>
      <c r="C12" s="30">
        <v>200249</v>
      </c>
      <c r="D12" s="66">
        <v>65330</v>
      </c>
      <c r="E12" s="66">
        <v>65330</v>
      </c>
      <c r="F12" s="66">
        <v>0</v>
      </c>
      <c r="G12" s="66">
        <v>0</v>
      </c>
      <c r="H12" s="66">
        <v>0</v>
      </c>
      <c r="I12" s="66">
        <v>134919</v>
      </c>
      <c r="J12" s="66">
        <v>0</v>
      </c>
      <c r="K12" s="66">
        <v>0</v>
      </c>
      <c r="L12" s="66">
        <v>132889</v>
      </c>
      <c r="M12" s="66">
        <v>2030</v>
      </c>
      <c r="N12" s="30">
        <v>200249</v>
      </c>
      <c r="O12" s="66">
        <v>165484</v>
      </c>
      <c r="P12" s="66">
        <v>60396</v>
      </c>
      <c r="Q12" s="66">
        <v>0</v>
      </c>
      <c r="R12" s="66">
        <v>105088</v>
      </c>
      <c r="S12" s="66">
        <v>34765</v>
      </c>
      <c r="T12" s="30">
        <v>34765</v>
      </c>
      <c r="U12" s="66">
        <v>34765</v>
      </c>
      <c r="V12" s="66">
        <v>0</v>
      </c>
      <c r="W12" s="66">
        <v>0</v>
      </c>
      <c r="X12" s="30">
        <v>0</v>
      </c>
      <c r="Y12" s="66">
        <v>180112</v>
      </c>
      <c r="Z12" s="66">
        <v>85700</v>
      </c>
      <c r="AA12" s="66">
        <v>83296</v>
      </c>
      <c r="AB12" s="66">
        <v>0</v>
      </c>
      <c r="AC12" s="66">
        <v>0</v>
      </c>
      <c r="AD12" s="66">
        <v>10000</v>
      </c>
    </row>
    <row r="13" spans="1:30" s="8" customFormat="1" ht="33.75" customHeight="1" thickBot="1">
      <c r="A13" s="14"/>
      <c r="B13" s="3" t="s">
        <v>29</v>
      </c>
      <c r="C13" s="11">
        <f aca="true" t="shared" si="0" ref="C13:AD13">SUM(C8:C12)</f>
        <v>504144</v>
      </c>
      <c r="D13" s="11">
        <f t="shared" si="0"/>
        <v>166671</v>
      </c>
      <c r="E13" s="11">
        <f t="shared" si="0"/>
        <v>166522</v>
      </c>
      <c r="F13" s="11">
        <f t="shared" si="0"/>
        <v>0</v>
      </c>
      <c r="G13" s="11">
        <f t="shared" si="0"/>
        <v>0</v>
      </c>
      <c r="H13" s="11">
        <f t="shared" si="0"/>
        <v>149</v>
      </c>
      <c r="I13" s="11">
        <f t="shared" si="0"/>
        <v>337473</v>
      </c>
      <c r="J13" s="11">
        <f t="shared" si="0"/>
        <v>13916</v>
      </c>
      <c r="K13" s="11">
        <f t="shared" si="0"/>
        <v>0</v>
      </c>
      <c r="L13" s="11">
        <f t="shared" si="0"/>
        <v>292953</v>
      </c>
      <c r="M13" s="11">
        <f t="shared" si="0"/>
        <v>30604</v>
      </c>
      <c r="N13" s="11">
        <f t="shared" si="0"/>
        <v>381779</v>
      </c>
      <c r="O13" s="11">
        <f t="shared" si="0"/>
        <v>281896</v>
      </c>
      <c r="P13" s="11">
        <f t="shared" si="0"/>
        <v>80619</v>
      </c>
      <c r="Q13" s="11">
        <f t="shared" si="0"/>
        <v>0</v>
      </c>
      <c r="R13" s="11">
        <f t="shared" si="0"/>
        <v>201277</v>
      </c>
      <c r="S13" s="11">
        <f t="shared" si="0"/>
        <v>99883</v>
      </c>
      <c r="T13" s="11">
        <f t="shared" si="0"/>
        <v>96313</v>
      </c>
      <c r="U13" s="11">
        <f t="shared" si="0"/>
        <v>96308</v>
      </c>
      <c r="V13" s="11">
        <f t="shared" si="0"/>
        <v>5</v>
      </c>
      <c r="W13" s="11">
        <f t="shared" si="0"/>
        <v>3570</v>
      </c>
      <c r="X13" s="11">
        <f t="shared" si="0"/>
        <v>122365</v>
      </c>
      <c r="Y13" s="11">
        <f t="shared" si="0"/>
        <v>349296</v>
      </c>
      <c r="Z13" s="11">
        <f t="shared" si="0"/>
        <v>115100</v>
      </c>
      <c r="AA13" s="11">
        <f t="shared" si="0"/>
        <v>178893</v>
      </c>
      <c r="AB13" s="11">
        <f t="shared" si="0"/>
        <v>0</v>
      </c>
      <c r="AC13" s="11">
        <f t="shared" si="0"/>
        <v>0</v>
      </c>
      <c r="AD13" s="11">
        <f t="shared" si="0"/>
        <v>45371</v>
      </c>
    </row>
    <row r="14" spans="1:30" s="8" customFormat="1" ht="23.25" customHeight="1">
      <c r="A14" s="14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ht="23.25" customHeight="1"/>
    <row r="16" ht="23.25" customHeight="1"/>
    <row r="17" spans="3:30" ht="23.25" customHeight="1" thickBo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1" t="s">
        <v>134</v>
      </c>
      <c r="Q17" s="72" t="s">
        <v>135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0" t="s">
        <v>63</v>
      </c>
    </row>
    <row r="18" spans="2:30" ht="23.25" customHeight="1">
      <c r="B18" s="19" t="s">
        <v>0</v>
      </c>
      <c r="C18" s="43" t="s">
        <v>67</v>
      </c>
      <c r="D18" s="43" t="s">
        <v>76</v>
      </c>
      <c r="E18" s="81" t="s">
        <v>36</v>
      </c>
      <c r="F18" s="43" t="s">
        <v>74</v>
      </c>
      <c r="G18" s="43" t="s">
        <v>77</v>
      </c>
      <c r="H18" s="83" t="s">
        <v>78</v>
      </c>
      <c r="I18" s="84"/>
      <c r="J18" s="43" t="s">
        <v>37</v>
      </c>
      <c r="K18" s="42" t="s">
        <v>49</v>
      </c>
      <c r="L18" s="42" t="s">
        <v>48</v>
      </c>
      <c r="M18" s="81" t="s">
        <v>36</v>
      </c>
      <c r="N18" s="43" t="s">
        <v>79</v>
      </c>
      <c r="O18" s="43" t="s">
        <v>79</v>
      </c>
      <c r="P18" s="81" t="s">
        <v>47</v>
      </c>
      <c r="Q18" s="42" t="s">
        <v>80</v>
      </c>
      <c r="R18" s="44" t="s">
        <v>81</v>
      </c>
      <c r="S18" s="42" t="s">
        <v>82</v>
      </c>
      <c r="T18" s="18" t="s">
        <v>46</v>
      </c>
      <c r="U18" s="18" t="s">
        <v>45</v>
      </c>
      <c r="V18" s="43" t="s">
        <v>83</v>
      </c>
      <c r="W18" s="85" t="s">
        <v>131</v>
      </c>
      <c r="X18" s="85"/>
      <c r="Y18" s="84"/>
      <c r="Z18" s="45" t="s">
        <v>44</v>
      </c>
      <c r="AA18" s="83" t="s">
        <v>43</v>
      </c>
      <c r="AB18" s="84"/>
      <c r="AC18" s="42" t="s">
        <v>42</v>
      </c>
      <c r="AD18" s="46" t="s">
        <v>84</v>
      </c>
    </row>
    <row r="19" spans="2:30" ht="23.25" customHeight="1">
      <c r="B19" s="17"/>
      <c r="C19" s="47" t="s">
        <v>87</v>
      </c>
      <c r="D19" s="47" t="s">
        <v>97</v>
      </c>
      <c r="E19" s="82"/>
      <c r="F19" s="47" t="s">
        <v>98</v>
      </c>
      <c r="G19" s="47" t="s">
        <v>99</v>
      </c>
      <c r="H19" s="48" t="s">
        <v>100</v>
      </c>
      <c r="I19" s="48" t="s">
        <v>77</v>
      </c>
      <c r="J19" s="47" t="s">
        <v>101</v>
      </c>
      <c r="K19" s="47" t="s">
        <v>41</v>
      </c>
      <c r="L19" s="47" t="s">
        <v>102</v>
      </c>
      <c r="M19" s="82"/>
      <c r="N19" s="47" t="s">
        <v>103</v>
      </c>
      <c r="O19" s="47" t="s">
        <v>104</v>
      </c>
      <c r="P19" s="82"/>
      <c r="Q19" s="47" t="s">
        <v>105</v>
      </c>
      <c r="R19" s="47" t="s">
        <v>37</v>
      </c>
      <c r="S19" s="47" t="s">
        <v>40</v>
      </c>
      <c r="T19" s="15" t="s">
        <v>39</v>
      </c>
      <c r="U19" s="16" t="s">
        <v>106</v>
      </c>
      <c r="V19" s="49" t="s">
        <v>107</v>
      </c>
      <c r="W19" s="50" t="s">
        <v>38</v>
      </c>
      <c r="X19" s="86" t="s">
        <v>37</v>
      </c>
      <c r="Y19" s="86" t="s">
        <v>36</v>
      </c>
      <c r="Z19" s="47" t="s">
        <v>35</v>
      </c>
      <c r="AA19" s="47" t="s">
        <v>34</v>
      </c>
      <c r="AB19" s="47" t="s">
        <v>108</v>
      </c>
      <c r="AC19" s="47" t="s">
        <v>33</v>
      </c>
      <c r="AD19" s="51" t="s">
        <v>109</v>
      </c>
    </row>
    <row r="20" spans="2:30" ht="23.25" customHeight="1">
      <c r="B20" s="41" t="s">
        <v>1</v>
      </c>
      <c r="C20" s="52"/>
      <c r="D20" s="52"/>
      <c r="E20" s="52"/>
      <c r="F20" s="52" t="s">
        <v>118</v>
      </c>
      <c r="G20" s="52"/>
      <c r="H20" s="53" t="s">
        <v>90</v>
      </c>
      <c r="I20" s="53" t="s">
        <v>92</v>
      </c>
      <c r="J20" s="52" t="s">
        <v>119</v>
      </c>
      <c r="K20" s="47" t="s">
        <v>32</v>
      </c>
      <c r="L20" s="47" t="s">
        <v>31</v>
      </c>
      <c r="M20" s="47"/>
      <c r="N20" s="52" t="s">
        <v>120</v>
      </c>
      <c r="O20" s="52" t="s">
        <v>121</v>
      </c>
      <c r="P20" s="52" t="s">
        <v>122</v>
      </c>
      <c r="Q20" s="52" t="s">
        <v>123</v>
      </c>
      <c r="R20" s="47"/>
      <c r="S20" s="52" t="s">
        <v>124</v>
      </c>
      <c r="T20" s="16" t="s">
        <v>125</v>
      </c>
      <c r="U20" s="40" t="s">
        <v>126</v>
      </c>
      <c r="V20" s="47"/>
      <c r="W20" s="47" t="s">
        <v>127</v>
      </c>
      <c r="X20" s="82"/>
      <c r="Y20" s="82"/>
      <c r="Z20" s="52" t="s">
        <v>128</v>
      </c>
      <c r="AA20" s="47"/>
      <c r="AB20" s="47"/>
      <c r="AC20" s="47" t="s">
        <v>30</v>
      </c>
      <c r="AD20" s="51"/>
    </row>
    <row r="21" spans="2:30" ht="33.75" customHeight="1">
      <c r="B21" s="54" t="s">
        <v>61</v>
      </c>
      <c r="C21" s="67">
        <v>0</v>
      </c>
      <c r="D21" s="67">
        <v>198</v>
      </c>
      <c r="E21" s="67">
        <v>0</v>
      </c>
      <c r="F21" s="67">
        <v>42618</v>
      </c>
      <c r="G21" s="67">
        <v>12746</v>
      </c>
      <c r="H21" s="67">
        <v>0</v>
      </c>
      <c r="I21" s="67">
        <v>0</v>
      </c>
      <c r="J21" s="67">
        <v>29872</v>
      </c>
      <c r="K21" s="67">
        <v>0</v>
      </c>
      <c r="L21" s="67">
        <v>0</v>
      </c>
      <c r="M21" s="67">
        <v>0</v>
      </c>
      <c r="N21" s="56">
        <v>-29674</v>
      </c>
      <c r="O21" s="56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56">
        <v>0</v>
      </c>
      <c r="V21" s="56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57">
        <f aca="true" t="shared" si="1" ref="AC21:AC26">IF(C8&gt;0,C8/(N8+J21)*100,0)</f>
        <v>99.72529759427286</v>
      </c>
      <c r="AD21" s="58">
        <f aca="true" t="shared" si="2" ref="AD21:AD26">IF(AB21&gt;0,AB21/(D8-G8)*100,0)</f>
        <v>0</v>
      </c>
    </row>
    <row r="22" spans="2:30" ht="33.75" customHeight="1">
      <c r="B22" s="2" t="s">
        <v>60</v>
      </c>
      <c r="C22" s="65">
        <v>0</v>
      </c>
      <c r="D22" s="65">
        <v>120</v>
      </c>
      <c r="E22" s="65">
        <v>0</v>
      </c>
      <c r="F22" s="65">
        <v>64824</v>
      </c>
      <c r="G22" s="65">
        <v>598</v>
      </c>
      <c r="H22" s="65">
        <v>27</v>
      </c>
      <c r="I22" s="65">
        <v>0</v>
      </c>
      <c r="J22" s="65">
        <v>64226</v>
      </c>
      <c r="K22" s="65">
        <v>0</v>
      </c>
      <c r="L22" s="65">
        <v>0</v>
      </c>
      <c r="M22" s="65">
        <v>0</v>
      </c>
      <c r="N22" s="35">
        <v>-33204</v>
      </c>
      <c r="O22" s="35">
        <v>-58</v>
      </c>
      <c r="P22" s="65">
        <v>0</v>
      </c>
      <c r="Q22" s="65">
        <v>58</v>
      </c>
      <c r="R22" s="65">
        <v>0</v>
      </c>
      <c r="S22" s="65">
        <v>0</v>
      </c>
      <c r="T22" s="65">
        <v>0</v>
      </c>
      <c r="U22" s="35">
        <v>0</v>
      </c>
      <c r="V22" s="3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28">
        <f t="shared" si="1"/>
        <v>71.67309217182074</v>
      </c>
      <c r="AD22" s="27">
        <f t="shared" si="2"/>
        <v>0</v>
      </c>
    </row>
    <row r="23" spans="2:30" ht="33.75" customHeight="1">
      <c r="B23" s="2" t="s">
        <v>9</v>
      </c>
      <c r="C23" s="65">
        <v>0</v>
      </c>
      <c r="D23" s="65">
        <v>16</v>
      </c>
      <c r="E23" s="65">
        <v>0</v>
      </c>
      <c r="F23" s="65">
        <v>64795</v>
      </c>
      <c r="G23" s="65">
        <v>0</v>
      </c>
      <c r="H23" s="65">
        <v>0</v>
      </c>
      <c r="I23" s="65">
        <v>0</v>
      </c>
      <c r="J23" s="65">
        <v>64795</v>
      </c>
      <c r="K23" s="65">
        <v>0</v>
      </c>
      <c r="L23" s="65">
        <v>0</v>
      </c>
      <c r="M23" s="65">
        <v>0</v>
      </c>
      <c r="N23" s="35">
        <v>-35892</v>
      </c>
      <c r="O23" s="3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35">
        <v>0</v>
      </c>
      <c r="V23" s="3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28">
        <f t="shared" si="1"/>
        <v>73.23796296296297</v>
      </c>
      <c r="AD23" s="27">
        <f t="shared" si="2"/>
        <v>0</v>
      </c>
    </row>
    <row r="24" spans="2:30" ht="33.75" customHeight="1">
      <c r="B24" s="2" t="s">
        <v>10</v>
      </c>
      <c r="C24" s="65">
        <v>0</v>
      </c>
      <c r="D24" s="65">
        <v>8480</v>
      </c>
      <c r="E24" s="65">
        <v>2</v>
      </c>
      <c r="F24" s="65">
        <v>128160</v>
      </c>
      <c r="G24" s="65">
        <v>56383</v>
      </c>
      <c r="H24" s="65">
        <v>2124</v>
      </c>
      <c r="I24" s="65">
        <v>0</v>
      </c>
      <c r="J24" s="65">
        <v>71777</v>
      </c>
      <c r="K24" s="65">
        <v>0</v>
      </c>
      <c r="L24" s="65">
        <v>0</v>
      </c>
      <c r="M24" s="65">
        <v>0</v>
      </c>
      <c r="N24" s="35">
        <v>-32443</v>
      </c>
      <c r="O24" s="35">
        <v>-8790</v>
      </c>
      <c r="P24" s="65">
        <v>0</v>
      </c>
      <c r="Q24" s="65">
        <v>90</v>
      </c>
      <c r="R24" s="65">
        <v>0</v>
      </c>
      <c r="S24" s="65">
        <v>0</v>
      </c>
      <c r="T24" s="65">
        <v>8700</v>
      </c>
      <c r="U24" s="35">
        <v>0</v>
      </c>
      <c r="V24" s="3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28">
        <f t="shared" si="1"/>
        <v>60.68397016412996</v>
      </c>
      <c r="AD24" s="27">
        <f t="shared" si="2"/>
        <v>0</v>
      </c>
    </row>
    <row r="25" spans="2:30" ht="33.75" customHeight="1">
      <c r="B25" s="2" t="s">
        <v>23</v>
      </c>
      <c r="C25" s="66">
        <v>0</v>
      </c>
      <c r="D25" s="66">
        <v>1116</v>
      </c>
      <c r="E25" s="66">
        <v>0</v>
      </c>
      <c r="F25" s="66">
        <v>180112</v>
      </c>
      <c r="G25" s="66">
        <v>49014</v>
      </c>
      <c r="H25" s="66">
        <v>0</v>
      </c>
      <c r="I25" s="66">
        <v>0</v>
      </c>
      <c r="J25" s="66">
        <v>131098</v>
      </c>
      <c r="K25" s="66">
        <v>0</v>
      </c>
      <c r="L25" s="66">
        <v>0</v>
      </c>
      <c r="M25" s="66">
        <v>0</v>
      </c>
      <c r="N25" s="35">
        <v>0</v>
      </c>
      <c r="O25" s="35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30">
        <v>0</v>
      </c>
      <c r="V25" s="30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28">
        <f t="shared" si="1"/>
        <v>60.434831158875745</v>
      </c>
      <c r="AD25" s="27">
        <f t="shared" si="2"/>
        <v>0</v>
      </c>
    </row>
    <row r="26" spans="2:30" ht="33.75" customHeight="1" thickBot="1">
      <c r="B26" s="3" t="s">
        <v>29</v>
      </c>
      <c r="C26" s="11">
        <f aca="true" t="shared" si="3" ref="C26:AB26">SUM(C21:C25)</f>
        <v>0</v>
      </c>
      <c r="D26" s="11">
        <f t="shared" si="3"/>
        <v>9930</v>
      </c>
      <c r="E26" s="11">
        <f t="shared" si="3"/>
        <v>2</v>
      </c>
      <c r="F26" s="11">
        <f t="shared" si="3"/>
        <v>480509</v>
      </c>
      <c r="G26" s="11">
        <f t="shared" si="3"/>
        <v>118741</v>
      </c>
      <c r="H26" s="11">
        <f t="shared" si="3"/>
        <v>2151</v>
      </c>
      <c r="I26" s="11">
        <f t="shared" si="3"/>
        <v>0</v>
      </c>
      <c r="J26" s="11">
        <f t="shared" si="3"/>
        <v>361768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-131213</v>
      </c>
      <c r="O26" s="11">
        <f t="shared" si="3"/>
        <v>-8848</v>
      </c>
      <c r="P26" s="11">
        <f t="shared" si="3"/>
        <v>0</v>
      </c>
      <c r="Q26" s="11">
        <f t="shared" si="3"/>
        <v>148</v>
      </c>
      <c r="R26" s="11">
        <f t="shared" si="3"/>
        <v>0</v>
      </c>
      <c r="S26" s="11">
        <f t="shared" si="3"/>
        <v>0</v>
      </c>
      <c r="T26" s="11">
        <f t="shared" si="3"/>
        <v>8700</v>
      </c>
      <c r="U26" s="11">
        <f t="shared" si="3"/>
        <v>0</v>
      </c>
      <c r="V26" s="11">
        <f t="shared" si="3"/>
        <v>0</v>
      </c>
      <c r="W26" s="11">
        <f t="shared" si="3"/>
        <v>0</v>
      </c>
      <c r="X26" s="11">
        <f t="shared" si="3"/>
        <v>0</v>
      </c>
      <c r="Y26" s="11">
        <f t="shared" si="3"/>
        <v>0</v>
      </c>
      <c r="Z26" s="11">
        <f t="shared" si="3"/>
        <v>0</v>
      </c>
      <c r="AA26" s="11">
        <f t="shared" si="3"/>
        <v>0</v>
      </c>
      <c r="AB26" s="11">
        <f t="shared" si="3"/>
        <v>0</v>
      </c>
      <c r="AC26" s="10">
        <f t="shared" si="1"/>
        <v>67.80257334102619</v>
      </c>
      <c r="AD26" s="9">
        <f t="shared" si="2"/>
        <v>0</v>
      </c>
    </row>
  </sheetData>
  <sheetProtection/>
  <mergeCells count="19">
    <mergeCell ref="Z5:Z6"/>
    <mergeCell ref="E18:E19"/>
    <mergeCell ref="H18:I18"/>
    <mergeCell ref="M18:M19"/>
    <mergeCell ref="N5:N6"/>
    <mergeCell ref="R5:R6"/>
    <mergeCell ref="U5:V5"/>
    <mergeCell ref="P18:P19"/>
    <mergeCell ref="W18:Y18"/>
    <mergeCell ref="AA18:AB18"/>
    <mergeCell ref="X19:X20"/>
    <mergeCell ref="Y19:Y20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1"/>
  <sheetViews>
    <sheetView showGridLines="0" zoomScaleSheetLayoutView="75" zoomScalePageLayoutView="0" workbookViewId="0" topLeftCell="A2">
      <selection activeCell="C10" sqref="C10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58" width="15.875" style="6" customWidth="1"/>
    <col min="59" max="16384" width="12.00390625" style="6" customWidth="1"/>
  </cols>
  <sheetData>
    <row r="1" spans="1:58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2"/>
      <c r="BF1" s="22"/>
    </row>
    <row r="2" s="7" customFormat="1" ht="22.5" customHeight="1">
      <c r="C2" s="21" t="s">
        <v>138</v>
      </c>
    </row>
    <row r="3" spans="3:58" s="7" customFormat="1" ht="22.5" customHeight="1">
      <c r="C3" s="21" t="s">
        <v>58</v>
      </c>
      <c r="BF3" s="20"/>
    </row>
    <row r="4" spans="3:58" s="7" customFormat="1" ht="22.5" customHeight="1" thickBot="1">
      <c r="C4" s="21"/>
      <c r="BF4" s="20" t="s">
        <v>57</v>
      </c>
    </row>
    <row r="5" spans="2:58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129</v>
      </c>
      <c r="G5" s="43" t="s">
        <v>64</v>
      </c>
      <c r="H5" s="81" t="s">
        <v>36</v>
      </c>
      <c r="I5" s="43" t="s">
        <v>65</v>
      </c>
      <c r="J5" s="43" t="s">
        <v>66</v>
      </c>
      <c r="K5" s="43" t="s">
        <v>67</v>
      </c>
      <c r="L5" s="43" t="s">
        <v>68</v>
      </c>
      <c r="M5" s="81" t="s">
        <v>36</v>
      </c>
      <c r="N5" s="81" t="s">
        <v>53</v>
      </c>
      <c r="O5" s="43" t="s">
        <v>69</v>
      </c>
      <c r="P5" s="43" t="s">
        <v>70</v>
      </c>
      <c r="Q5" s="43" t="s">
        <v>71</v>
      </c>
      <c r="R5" s="81" t="s">
        <v>36</v>
      </c>
      <c r="S5" s="43" t="s">
        <v>72</v>
      </c>
      <c r="T5" s="43" t="s">
        <v>73</v>
      </c>
      <c r="U5" s="83" t="s">
        <v>52</v>
      </c>
      <c r="V5" s="84"/>
      <c r="W5" s="81" t="s">
        <v>36</v>
      </c>
      <c r="X5" s="81" t="s">
        <v>51</v>
      </c>
      <c r="Y5" s="43" t="s">
        <v>74</v>
      </c>
      <c r="Z5" s="81" t="s">
        <v>50</v>
      </c>
      <c r="AA5" s="43" t="s">
        <v>48</v>
      </c>
      <c r="AB5" s="43" t="s">
        <v>48</v>
      </c>
      <c r="AC5" s="43" t="s">
        <v>75</v>
      </c>
      <c r="AD5" s="43" t="s">
        <v>66</v>
      </c>
      <c r="AE5" s="43" t="s">
        <v>67</v>
      </c>
      <c r="AF5" s="43" t="s">
        <v>76</v>
      </c>
      <c r="AG5" s="81" t="s">
        <v>36</v>
      </c>
      <c r="AH5" s="43" t="s">
        <v>74</v>
      </c>
      <c r="AI5" s="43" t="s">
        <v>77</v>
      </c>
      <c r="AJ5" s="83" t="s">
        <v>78</v>
      </c>
      <c r="AK5" s="84"/>
      <c r="AL5" s="43" t="s">
        <v>37</v>
      </c>
      <c r="AM5" s="42" t="s">
        <v>49</v>
      </c>
      <c r="AN5" s="42" t="s">
        <v>48</v>
      </c>
      <c r="AO5" s="81" t="s">
        <v>36</v>
      </c>
      <c r="AP5" s="43" t="s">
        <v>79</v>
      </c>
      <c r="AQ5" s="43" t="s">
        <v>79</v>
      </c>
      <c r="AR5" s="81" t="s">
        <v>47</v>
      </c>
      <c r="AS5" s="42" t="s">
        <v>80</v>
      </c>
      <c r="AT5" s="44" t="s">
        <v>81</v>
      </c>
      <c r="AU5" s="42" t="s">
        <v>82</v>
      </c>
      <c r="AV5" s="18" t="s">
        <v>46</v>
      </c>
      <c r="AW5" s="18" t="s">
        <v>45</v>
      </c>
      <c r="AX5" s="43" t="s">
        <v>83</v>
      </c>
      <c r="AY5" s="85" t="s">
        <v>131</v>
      </c>
      <c r="AZ5" s="85"/>
      <c r="BA5" s="84"/>
      <c r="BB5" s="45" t="s">
        <v>44</v>
      </c>
      <c r="BC5" s="83" t="s">
        <v>43</v>
      </c>
      <c r="BD5" s="84"/>
      <c r="BE5" s="42" t="s">
        <v>42</v>
      </c>
      <c r="BF5" s="46" t="s">
        <v>84</v>
      </c>
    </row>
    <row r="6" spans="2:58" s="7" customFormat="1" ht="22.5" customHeight="1">
      <c r="B6" s="17"/>
      <c r="C6" s="82"/>
      <c r="D6" s="82"/>
      <c r="E6" s="82"/>
      <c r="F6" s="47" t="s">
        <v>130</v>
      </c>
      <c r="G6" s="47" t="s">
        <v>85</v>
      </c>
      <c r="H6" s="82"/>
      <c r="I6" s="47" t="s">
        <v>86</v>
      </c>
      <c r="J6" s="47" t="s">
        <v>87</v>
      </c>
      <c r="K6" s="47" t="s">
        <v>87</v>
      </c>
      <c r="L6" s="47" t="s">
        <v>88</v>
      </c>
      <c r="M6" s="82"/>
      <c r="N6" s="82"/>
      <c r="O6" s="47" t="s">
        <v>89</v>
      </c>
      <c r="P6" s="47" t="s">
        <v>90</v>
      </c>
      <c r="Q6" s="47" t="s">
        <v>91</v>
      </c>
      <c r="R6" s="82"/>
      <c r="S6" s="47" t="s">
        <v>89</v>
      </c>
      <c r="T6" s="47" t="s">
        <v>92</v>
      </c>
      <c r="U6" s="48" t="s">
        <v>37</v>
      </c>
      <c r="V6" s="48" t="s">
        <v>93</v>
      </c>
      <c r="W6" s="82"/>
      <c r="X6" s="82"/>
      <c r="Y6" s="47" t="s">
        <v>94</v>
      </c>
      <c r="Z6" s="82"/>
      <c r="AA6" s="47" t="s">
        <v>87</v>
      </c>
      <c r="AB6" s="47" t="s">
        <v>95</v>
      </c>
      <c r="AC6" s="47" t="s">
        <v>96</v>
      </c>
      <c r="AD6" s="47" t="s">
        <v>87</v>
      </c>
      <c r="AE6" s="47" t="s">
        <v>87</v>
      </c>
      <c r="AF6" s="47" t="s">
        <v>97</v>
      </c>
      <c r="AG6" s="82"/>
      <c r="AH6" s="47" t="s">
        <v>98</v>
      </c>
      <c r="AI6" s="47" t="s">
        <v>99</v>
      </c>
      <c r="AJ6" s="48" t="s">
        <v>100</v>
      </c>
      <c r="AK6" s="48" t="s">
        <v>77</v>
      </c>
      <c r="AL6" s="47" t="s">
        <v>101</v>
      </c>
      <c r="AM6" s="47" t="s">
        <v>41</v>
      </c>
      <c r="AN6" s="47" t="s">
        <v>102</v>
      </c>
      <c r="AO6" s="82"/>
      <c r="AP6" s="47" t="s">
        <v>103</v>
      </c>
      <c r="AQ6" s="47" t="s">
        <v>104</v>
      </c>
      <c r="AR6" s="82"/>
      <c r="AS6" s="47" t="s">
        <v>105</v>
      </c>
      <c r="AT6" s="47" t="s">
        <v>37</v>
      </c>
      <c r="AU6" s="47" t="s">
        <v>40</v>
      </c>
      <c r="AV6" s="15" t="s">
        <v>39</v>
      </c>
      <c r="AW6" s="16" t="s">
        <v>106</v>
      </c>
      <c r="AX6" s="49" t="s">
        <v>107</v>
      </c>
      <c r="AY6" s="50" t="s">
        <v>38</v>
      </c>
      <c r="AZ6" s="86" t="s">
        <v>37</v>
      </c>
      <c r="BA6" s="86" t="s">
        <v>36</v>
      </c>
      <c r="BB6" s="47" t="s">
        <v>35</v>
      </c>
      <c r="BC6" s="47" t="s">
        <v>34</v>
      </c>
      <c r="BD6" s="47" t="s">
        <v>108</v>
      </c>
      <c r="BE6" s="47" t="s">
        <v>33</v>
      </c>
      <c r="BF6" s="51" t="s">
        <v>109</v>
      </c>
    </row>
    <row r="7" spans="2:58" s="7" customFormat="1" ht="22.5" customHeight="1">
      <c r="B7" s="41" t="s">
        <v>1</v>
      </c>
      <c r="C7" s="52" t="s">
        <v>110</v>
      </c>
      <c r="D7" s="52" t="s">
        <v>62</v>
      </c>
      <c r="E7" s="52"/>
      <c r="F7" s="52"/>
      <c r="G7" s="52"/>
      <c r="H7" s="52"/>
      <c r="I7" s="52" t="s">
        <v>111</v>
      </c>
      <c r="J7" s="52"/>
      <c r="K7" s="52"/>
      <c r="L7" s="52"/>
      <c r="M7" s="52"/>
      <c r="N7" s="52" t="s">
        <v>112</v>
      </c>
      <c r="O7" s="52" t="s">
        <v>113</v>
      </c>
      <c r="P7" s="52"/>
      <c r="Q7" s="52"/>
      <c r="R7" s="52"/>
      <c r="S7" s="52" t="s">
        <v>114</v>
      </c>
      <c r="T7" s="52"/>
      <c r="U7" s="47" t="s">
        <v>92</v>
      </c>
      <c r="V7" s="47" t="s">
        <v>115</v>
      </c>
      <c r="W7" s="47"/>
      <c r="X7" s="52" t="s">
        <v>116</v>
      </c>
      <c r="Y7" s="52" t="s">
        <v>117</v>
      </c>
      <c r="Z7" s="52"/>
      <c r="AA7" s="52"/>
      <c r="AB7" s="52"/>
      <c r="AC7" s="52"/>
      <c r="AD7" s="52"/>
      <c r="AE7" s="52"/>
      <c r="AF7" s="52"/>
      <c r="AG7" s="52"/>
      <c r="AH7" s="52" t="s">
        <v>118</v>
      </c>
      <c r="AI7" s="52"/>
      <c r="AJ7" s="53" t="s">
        <v>90</v>
      </c>
      <c r="AK7" s="53" t="s">
        <v>92</v>
      </c>
      <c r="AL7" s="52" t="s">
        <v>119</v>
      </c>
      <c r="AM7" s="47" t="s">
        <v>32</v>
      </c>
      <c r="AN7" s="47" t="s">
        <v>31</v>
      </c>
      <c r="AO7" s="47"/>
      <c r="AP7" s="52" t="s">
        <v>120</v>
      </c>
      <c r="AQ7" s="52" t="s">
        <v>121</v>
      </c>
      <c r="AR7" s="52" t="s">
        <v>122</v>
      </c>
      <c r="AS7" s="52" t="s">
        <v>123</v>
      </c>
      <c r="AT7" s="47"/>
      <c r="AU7" s="52" t="s">
        <v>124</v>
      </c>
      <c r="AV7" s="16" t="s">
        <v>125</v>
      </c>
      <c r="AW7" s="40" t="s">
        <v>126</v>
      </c>
      <c r="AX7" s="47"/>
      <c r="AY7" s="47" t="s">
        <v>127</v>
      </c>
      <c r="AZ7" s="82"/>
      <c r="BA7" s="82"/>
      <c r="BB7" s="52" t="s">
        <v>128</v>
      </c>
      <c r="BC7" s="47"/>
      <c r="BD7" s="47"/>
      <c r="BE7" s="47" t="s">
        <v>30</v>
      </c>
      <c r="BF7" s="51"/>
    </row>
    <row r="8" spans="1:58" s="38" customFormat="1" ht="33.75" customHeight="1">
      <c r="A8" s="39" t="s">
        <v>16</v>
      </c>
      <c r="B8" s="54" t="s">
        <v>3</v>
      </c>
      <c r="C8" s="56">
        <v>242603</v>
      </c>
      <c r="D8" s="67">
        <v>106376</v>
      </c>
      <c r="E8" s="67">
        <v>106362</v>
      </c>
      <c r="F8" s="67">
        <v>0</v>
      </c>
      <c r="G8" s="67">
        <v>0</v>
      </c>
      <c r="H8" s="67">
        <v>14</v>
      </c>
      <c r="I8" s="67">
        <v>136227</v>
      </c>
      <c r="J8" s="67">
        <v>0</v>
      </c>
      <c r="K8" s="67">
        <v>0</v>
      </c>
      <c r="L8" s="67">
        <v>136227</v>
      </c>
      <c r="M8" s="67">
        <v>0</v>
      </c>
      <c r="N8" s="56">
        <v>223332</v>
      </c>
      <c r="O8" s="67">
        <v>163759</v>
      </c>
      <c r="P8" s="67">
        <v>24503</v>
      </c>
      <c r="Q8" s="67">
        <v>0</v>
      </c>
      <c r="R8" s="67">
        <v>139256</v>
      </c>
      <c r="S8" s="67">
        <v>59573</v>
      </c>
      <c r="T8" s="56">
        <v>59573</v>
      </c>
      <c r="U8" s="67">
        <v>59573</v>
      </c>
      <c r="V8" s="67">
        <v>0</v>
      </c>
      <c r="W8" s="67">
        <v>0</v>
      </c>
      <c r="X8" s="56">
        <v>19271</v>
      </c>
      <c r="Y8" s="67">
        <v>129015</v>
      </c>
      <c r="Z8" s="67">
        <v>0</v>
      </c>
      <c r="AA8" s="67">
        <v>127765</v>
      </c>
      <c r="AB8" s="67">
        <v>0</v>
      </c>
      <c r="AC8" s="67">
        <v>0</v>
      </c>
      <c r="AD8" s="67">
        <v>0</v>
      </c>
      <c r="AE8" s="67">
        <v>0</v>
      </c>
      <c r="AF8" s="67">
        <v>1250</v>
      </c>
      <c r="AG8" s="67">
        <v>0</v>
      </c>
      <c r="AH8" s="67">
        <v>154134</v>
      </c>
      <c r="AI8" s="67">
        <v>0</v>
      </c>
      <c r="AJ8" s="67">
        <v>0</v>
      </c>
      <c r="AK8" s="67">
        <v>0</v>
      </c>
      <c r="AL8" s="67">
        <v>154134</v>
      </c>
      <c r="AM8" s="67">
        <v>0</v>
      </c>
      <c r="AN8" s="67">
        <v>0</v>
      </c>
      <c r="AO8" s="67">
        <v>0</v>
      </c>
      <c r="AP8" s="56">
        <v>-25119</v>
      </c>
      <c r="AQ8" s="56">
        <v>-5848</v>
      </c>
      <c r="AR8" s="67">
        <v>0</v>
      </c>
      <c r="AS8" s="67">
        <v>11619</v>
      </c>
      <c r="AT8" s="67">
        <v>0</v>
      </c>
      <c r="AU8" s="67">
        <v>0</v>
      </c>
      <c r="AV8" s="67">
        <v>0</v>
      </c>
      <c r="AW8" s="56">
        <v>5771</v>
      </c>
      <c r="AX8" s="56">
        <v>0</v>
      </c>
      <c r="AY8" s="67">
        <v>0</v>
      </c>
      <c r="AZ8" s="67">
        <v>0</v>
      </c>
      <c r="BA8" s="67">
        <v>0</v>
      </c>
      <c r="BB8" s="67">
        <v>0</v>
      </c>
      <c r="BC8" s="67">
        <v>5771</v>
      </c>
      <c r="BD8" s="67">
        <v>0</v>
      </c>
      <c r="BE8" s="57">
        <f aca="true" t="shared" si="0" ref="BE8:BE20">IF(C8&gt;0,C8/(N8+AL8)*100,0)</f>
        <v>64.27148405419297</v>
      </c>
      <c r="BF8" s="58">
        <f aca="true" t="shared" si="1" ref="BF8:BF20">IF(BD8&gt;0,BD8/(D8-G8)*100,0)</f>
        <v>0</v>
      </c>
    </row>
    <row r="9" spans="1:58" s="38" customFormat="1" ht="33.75" customHeight="1">
      <c r="A9" s="39"/>
      <c r="B9" s="2" t="s">
        <v>143</v>
      </c>
      <c r="C9" s="35">
        <v>203887</v>
      </c>
      <c r="D9" s="65">
        <v>20289</v>
      </c>
      <c r="E9" s="65">
        <v>20265</v>
      </c>
      <c r="F9" s="65">
        <v>0</v>
      </c>
      <c r="G9" s="65">
        <v>0</v>
      </c>
      <c r="H9" s="65">
        <v>24</v>
      </c>
      <c r="I9" s="65">
        <v>183598</v>
      </c>
      <c r="J9" s="65">
        <v>0</v>
      </c>
      <c r="K9" s="65">
        <v>0</v>
      </c>
      <c r="L9" s="65">
        <v>162030</v>
      </c>
      <c r="M9" s="65">
        <v>21568</v>
      </c>
      <c r="N9" s="35">
        <v>120831</v>
      </c>
      <c r="O9" s="65">
        <v>70607</v>
      </c>
      <c r="P9" s="65">
        <v>12214</v>
      </c>
      <c r="Q9" s="65">
        <v>0</v>
      </c>
      <c r="R9" s="65">
        <v>58393</v>
      </c>
      <c r="S9" s="65">
        <v>50224</v>
      </c>
      <c r="T9" s="35">
        <v>36841</v>
      </c>
      <c r="U9" s="65">
        <v>36841</v>
      </c>
      <c r="V9" s="65">
        <v>0</v>
      </c>
      <c r="W9" s="65">
        <v>13383</v>
      </c>
      <c r="X9" s="35">
        <v>83056</v>
      </c>
      <c r="Y9" s="65">
        <v>131752</v>
      </c>
      <c r="Z9" s="65">
        <v>21100</v>
      </c>
      <c r="AA9" s="65">
        <v>57189</v>
      </c>
      <c r="AB9" s="65">
        <v>0</v>
      </c>
      <c r="AC9" s="65">
        <v>0</v>
      </c>
      <c r="AD9" s="65">
        <v>0</v>
      </c>
      <c r="AE9" s="65">
        <v>17500</v>
      </c>
      <c r="AF9" s="65">
        <v>0</v>
      </c>
      <c r="AG9" s="65">
        <v>35963</v>
      </c>
      <c r="AH9" s="65">
        <v>214808</v>
      </c>
      <c r="AI9" s="65">
        <v>74636</v>
      </c>
      <c r="AJ9" s="65">
        <v>0</v>
      </c>
      <c r="AK9" s="65">
        <v>0</v>
      </c>
      <c r="AL9" s="65">
        <v>140172</v>
      </c>
      <c r="AM9" s="65">
        <v>0</v>
      </c>
      <c r="AN9" s="65">
        <v>0</v>
      </c>
      <c r="AO9" s="65">
        <v>0</v>
      </c>
      <c r="AP9" s="35">
        <v>-83056</v>
      </c>
      <c r="AQ9" s="3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35">
        <v>0</v>
      </c>
      <c r="AX9" s="3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28">
        <f t="shared" si="0"/>
        <v>78.11672662766328</v>
      </c>
      <c r="BF9" s="27">
        <f t="shared" si="1"/>
        <v>0</v>
      </c>
    </row>
    <row r="10" spans="1:58" s="8" customFormat="1" ht="33.75" customHeight="1">
      <c r="A10" s="14" t="s">
        <v>16</v>
      </c>
      <c r="B10" s="2" t="s">
        <v>4</v>
      </c>
      <c r="C10" s="35">
        <v>311113</v>
      </c>
      <c r="D10" s="65">
        <v>144072</v>
      </c>
      <c r="E10" s="65">
        <v>144043</v>
      </c>
      <c r="F10" s="65">
        <v>0</v>
      </c>
      <c r="G10" s="65">
        <v>0</v>
      </c>
      <c r="H10" s="65">
        <v>29</v>
      </c>
      <c r="I10" s="65">
        <v>167041</v>
      </c>
      <c r="J10" s="65">
        <v>0</v>
      </c>
      <c r="K10" s="65">
        <v>0</v>
      </c>
      <c r="L10" s="65">
        <v>164182</v>
      </c>
      <c r="M10" s="65">
        <v>2859</v>
      </c>
      <c r="N10" s="35">
        <v>309280</v>
      </c>
      <c r="O10" s="65">
        <v>227575</v>
      </c>
      <c r="P10" s="65">
        <v>0</v>
      </c>
      <c r="Q10" s="65">
        <v>0</v>
      </c>
      <c r="R10" s="65">
        <v>227575</v>
      </c>
      <c r="S10" s="65">
        <v>81705</v>
      </c>
      <c r="T10" s="35">
        <v>75994</v>
      </c>
      <c r="U10" s="65">
        <v>75994</v>
      </c>
      <c r="V10" s="65">
        <v>0</v>
      </c>
      <c r="W10" s="65">
        <v>5711</v>
      </c>
      <c r="X10" s="35">
        <v>1833</v>
      </c>
      <c r="Y10" s="65">
        <v>193236</v>
      </c>
      <c r="Z10" s="65">
        <v>0</v>
      </c>
      <c r="AA10" s="65">
        <v>167274</v>
      </c>
      <c r="AB10" s="65">
        <v>0</v>
      </c>
      <c r="AC10" s="65">
        <v>0</v>
      </c>
      <c r="AD10" s="65">
        <v>12950</v>
      </c>
      <c r="AE10" s="65">
        <v>0</v>
      </c>
      <c r="AF10" s="65">
        <v>0</v>
      </c>
      <c r="AG10" s="65">
        <v>13012</v>
      </c>
      <c r="AH10" s="65">
        <v>193236</v>
      </c>
      <c r="AI10" s="65">
        <v>25962</v>
      </c>
      <c r="AJ10" s="65">
        <v>0</v>
      </c>
      <c r="AK10" s="65">
        <v>0</v>
      </c>
      <c r="AL10" s="65">
        <v>167274</v>
      </c>
      <c r="AM10" s="65">
        <v>0</v>
      </c>
      <c r="AN10" s="65">
        <v>0</v>
      </c>
      <c r="AO10" s="65">
        <v>0</v>
      </c>
      <c r="AP10" s="35">
        <v>0</v>
      </c>
      <c r="AQ10" s="35">
        <v>1833</v>
      </c>
      <c r="AR10" s="65">
        <v>1833</v>
      </c>
      <c r="AS10" s="65">
        <v>0</v>
      </c>
      <c r="AT10" s="65">
        <v>0</v>
      </c>
      <c r="AU10" s="65">
        <v>0</v>
      </c>
      <c r="AV10" s="65">
        <v>0</v>
      </c>
      <c r="AW10" s="35">
        <v>0</v>
      </c>
      <c r="AX10" s="3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28">
        <f t="shared" si="0"/>
        <v>65.28389227663601</v>
      </c>
      <c r="BF10" s="27">
        <f t="shared" si="1"/>
        <v>0</v>
      </c>
    </row>
    <row r="11" spans="1:58" s="8" customFormat="1" ht="33.75" customHeight="1">
      <c r="A11" s="14" t="s">
        <v>16</v>
      </c>
      <c r="B11" s="2" t="s">
        <v>5</v>
      </c>
      <c r="C11" s="35">
        <v>327244</v>
      </c>
      <c r="D11" s="65">
        <v>77653</v>
      </c>
      <c r="E11" s="65">
        <v>77653</v>
      </c>
      <c r="F11" s="65">
        <v>0</v>
      </c>
      <c r="G11" s="65">
        <v>0</v>
      </c>
      <c r="H11" s="65">
        <v>0</v>
      </c>
      <c r="I11" s="65">
        <v>249591</v>
      </c>
      <c r="J11" s="65">
        <v>0</v>
      </c>
      <c r="K11" s="65">
        <v>447</v>
      </c>
      <c r="L11" s="65">
        <v>236861</v>
      </c>
      <c r="M11" s="65">
        <v>12283</v>
      </c>
      <c r="N11" s="35">
        <v>199015</v>
      </c>
      <c r="O11" s="65">
        <v>142034</v>
      </c>
      <c r="P11" s="65">
        <v>14185</v>
      </c>
      <c r="Q11" s="65">
        <v>0</v>
      </c>
      <c r="R11" s="65">
        <v>127849</v>
      </c>
      <c r="S11" s="65">
        <v>56981</v>
      </c>
      <c r="T11" s="35">
        <v>56981</v>
      </c>
      <c r="U11" s="65">
        <v>56981</v>
      </c>
      <c r="V11" s="65">
        <v>0</v>
      </c>
      <c r="W11" s="65">
        <v>0</v>
      </c>
      <c r="X11" s="35">
        <v>128229</v>
      </c>
      <c r="Y11" s="65">
        <v>193281</v>
      </c>
      <c r="Z11" s="65">
        <v>33500</v>
      </c>
      <c r="AA11" s="65">
        <v>87182</v>
      </c>
      <c r="AB11" s="65">
        <v>0</v>
      </c>
      <c r="AC11" s="65">
        <v>0</v>
      </c>
      <c r="AD11" s="65">
        <v>27320</v>
      </c>
      <c r="AE11" s="65">
        <v>38623</v>
      </c>
      <c r="AF11" s="65">
        <v>6656</v>
      </c>
      <c r="AG11" s="65">
        <v>0</v>
      </c>
      <c r="AH11" s="65">
        <v>321510</v>
      </c>
      <c r="AI11" s="65">
        <v>123212</v>
      </c>
      <c r="AJ11" s="65">
        <v>16910</v>
      </c>
      <c r="AK11" s="65">
        <v>0</v>
      </c>
      <c r="AL11" s="65">
        <v>198298</v>
      </c>
      <c r="AM11" s="65">
        <v>0</v>
      </c>
      <c r="AN11" s="65">
        <v>0</v>
      </c>
      <c r="AO11" s="65">
        <v>0</v>
      </c>
      <c r="AP11" s="35">
        <v>-128229</v>
      </c>
      <c r="AQ11" s="3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35">
        <v>0</v>
      </c>
      <c r="AX11" s="3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28">
        <f t="shared" si="0"/>
        <v>82.3642820647701</v>
      </c>
      <c r="BF11" s="27">
        <f t="shared" si="1"/>
        <v>0</v>
      </c>
    </row>
    <row r="12" spans="1:58" s="8" customFormat="1" ht="33.75" customHeight="1">
      <c r="A12" s="14" t="s">
        <v>16</v>
      </c>
      <c r="B12" s="2" t="s">
        <v>7</v>
      </c>
      <c r="C12" s="35">
        <v>143525</v>
      </c>
      <c r="D12" s="65">
        <v>61207</v>
      </c>
      <c r="E12" s="65">
        <v>61178</v>
      </c>
      <c r="F12" s="65">
        <v>0</v>
      </c>
      <c r="G12" s="65">
        <v>0</v>
      </c>
      <c r="H12" s="65">
        <v>29</v>
      </c>
      <c r="I12" s="65">
        <v>82318</v>
      </c>
      <c r="J12" s="65">
        <v>0</v>
      </c>
      <c r="K12" s="65">
        <v>0</v>
      </c>
      <c r="L12" s="65">
        <v>82318</v>
      </c>
      <c r="M12" s="65">
        <v>0</v>
      </c>
      <c r="N12" s="35">
        <v>107553</v>
      </c>
      <c r="O12" s="65">
        <v>80005</v>
      </c>
      <c r="P12" s="65">
        <v>7683</v>
      </c>
      <c r="Q12" s="65">
        <v>0</v>
      </c>
      <c r="R12" s="65">
        <v>72322</v>
      </c>
      <c r="S12" s="65">
        <v>27548</v>
      </c>
      <c r="T12" s="35">
        <v>27548</v>
      </c>
      <c r="U12" s="65">
        <v>27548</v>
      </c>
      <c r="V12" s="65">
        <v>0</v>
      </c>
      <c r="W12" s="65">
        <v>0</v>
      </c>
      <c r="X12" s="35">
        <v>35972</v>
      </c>
      <c r="Y12" s="65">
        <v>73210</v>
      </c>
      <c r="Z12" s="65">
        <v>8400</v>
      </c>
      <c r="AA12" s="65">
        <v>54552</v>
      </c>
      <c r="AB12" s="65">
        <v>0</v>
      </c>
      <c r="AC12" s="65">
        <v>0</v>
      </c>
      <c r="AD12" s="65">
        <v>8427</v>
      </c>
      <c r="AE12" s="65">
        <v>0</v>
      </c>
      <c r="AF12" s="65">
        <v>1831</v>
      </c>
      <c r="AG12" s="65">
        <v>0</v>
      </c>
      <c r="AH12" s="65">
        <v>109209</v>
      </c>
      <c r="AI12" s="65">
        <v>16854</v>
      </c>
      <c r="AJ12" s="65">
        <v>0</v>
      </c>
      <c r="AK12" s="65">
        <v>0</v>
      </c>
      <c r="AL12" s="65">
        <v>92355</v>
      </c>
      <c r="AM12" s="65">
        <v>0</v>
      </c>
      <c r="AN12" s="65">
        <v>0</v>
      </c>
      <c r="AO12" s="65">
        <v>0</v>
      </c>
      <c r="AP12" s="35">
        <v>-35999</v>
      </c>
      <c r="AQ12" s="35">
        <v>-27</v>
      </c>
      <c r="AR12" s="65">
        <v>0</v>
      </c>
      <c r="AS12" s="65">
        <v>75</v>
      </c>
      <c r="AT12" s="65">
        <v>0</v>
      </c>
      <c r="AU12" s="65">
        <v>0</v>
      </c>
      <c r="AV12" s="65">
        <v>0</v>
      </c>
      <c r="AW12" s="35">
        <v>48</v>
      </c>
      <c r="AX12" s="3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48</v>
      </c>
      <c r="BD12" s="65">
        <v>0</v>
      </c>
      <c r="BE12" s="28">
        <f t="shared" si="0"/>
        <v>71.79552594193329</v>
      </c>
      <c r="BF12" s="27">
        <f t="shared" si="1"/>
        <v>0</v>
      </c>
    </row>
    <row r="13" spans="1:58" s="8" customFormat="1" ht="33.75" customHeight="1">
      <c r="A13" s="14" t="s">
        <v>16</v>
      </c>
      <c r="B13" s="2" t="s">
        <v>9</v>
      </c>
      <c r="C13" s="35">
        <v>365520</v>
      </c>
      <c r="D13" s="65">
        <v>132741</v>
      </c>
      <c r="E13" s="65">
        <v>130970</v>
      </c>
      <c r="F13" s="65">
        <v>0</v>
      </c>
      <c r="G13" s="65">
        <v>0</v>
      </c>
      <c r="H13" s="65">
        <v>1771</v>
      </c>
      <c r="I13" s="65">
        <v>232779</v>
      </c>
      <c r="J13" s="65">
        <v>0</v>
      </c>
      <c r="K13" s="65">
        <v>0</v>
      </c>
      <c r="L13" s="65">
        <v>232716</v>
      </c>
      <c r="M13" s="65">
        <v>63</v>
      </c>
      <c r="N13" s="35">
        <v>291330</v>
      </c>
      <c r="O13" s="65">
        <v>200652</v>
      </c>
      <c r="P13" s="65">
        <v>21401</v>
      </c>
      <c r="Q13" s="65">
        <v>0</v>
      </c>
      <c r="R13" s="65">
        <v>179251</v>
      </c>
      <c r="S13" s="65">
        <v>90678</v>
      </c>
      <c r="T13" s="35">
        <v>69742</v>
      </c>
      <c r="U13" s="65">
        <v>69742</v>
      </c>
      <c r="V13" s="65">
        <v>0</v>
      </c>
      <c r="W13" s="65">
        <v>20936</v>
      </c>
      <c r="X13" s="35">
        <v>74190</v>
      </c>
      <c r="Y13" s="65">
        <v>211093</v>
      </c>
      <c r="Z13" s="65">
        <v>0</v>
      </c>
      <c r="AA13" s="65">
        <v>210385</v>
      </c>
      <c r="AB13" s="65">
        <v>0</v>
      </c>
      <c r="AC13" s="65">
        <v>0</v>
      </c>
      <c r="AD13" s="65">
        <v>0</v>
      </c>
      <c r="AE13" s="65">
        <v>0</v>
      </c>
      <c r="AF13" s="65">
        <v>708</v>
      </c>
      <c r="AG13" s="65">
        <v>0</v>
      </c>
      <c r="AH13" s="65">
        <v>285283</v>
      </c>
      <c r="AI13" s="65">
        <v>12980</v>
      </c>
      <c r="AJ13" s="65">
        <v>0</v>
      </c>
      <c r="AK13" s="65">
        <v>0</v>
      </c>
      <c r="AL13" s="65">
        <v>272303</v>
      </c>
      <c r="AM13" s="65">
        <v>0</v>
      </c>
      <c r="AN13" s="65">
        <v>0</v>
      </c>
      <c r="AO13" s="65">
        <v>0</v>
      </c>
      <c r="AP13" s="35">
        <v>-74190</v>
      </c>
      <c r="AQ13" s="3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35">
        <v>0</v>
      </c>
      <c r="AX13" s="35">
        <v>12200</v>
      </c>
      <c r="AY13" s="65">
        <v>0</v>
      </c>
      <c r="AZ13" s="65">
        <v>0</v>
      </c>
      <c r="BA13" s="65">
        <v>12200</v>
      </c>
      <c r="BB13" s="65">
        <v>0</v>
      </c>
      <c r="BC13" s="65">
        <v>0</v>
      </c>
      <c r="BD13" s="65">
        <v>0</v>
      </c>
      <c r="BE13" s="28">
        <f t="shared" si="0"/>
        <v>64.85070959294434</v>
      </c>
      <c r="BF13" s="27">
        <f t="shared" si="1"/>
        <v>0</v>
      </c>
    </row>
    <row r="14" spans="1:58" s="8" customFormat="1" ht="33.75" customHeight="1">
      <c r="A14" s="14" t="s">
        <v>16</v>
      </c>
      <c r="B14" s="2" t="s">
        <v>10</v>
      </c>
      <c r="C14" s="35">
        <v>169495</v>
      </c>
      <c r="D14" s="65">
        <v>54635</v>
      </c>
      <c r="E14" s="65">
        <v>54635</v>
      </c>
      <c r="F14" s="65">
        <v>0</v>
      </c>
      <c r="G14" s="65">
        <v>0</v>
      </c>
      <c r="H14" s="65">
        <v>0</v>
      </c>
      <c r="I14" s="65">
        <v>114860</v>
      </c>
      <c r="J14" s="65">
        <v>0</v>
      </c>
      <c r="K14" s="65">
        <v>0</v>
      </c>
      <c r="L14" s="65">
        <v>114860</v>
      </c>
      <c r="M14" s="65">
        <v>0</v>
      </c>
      <c r="N14" s="35">
        <v>169495</v>
      </c>
      <c r="O14" s="65">
        <v>138652</v>
      </c>
      <c r="P14" s="65">
        <v>7501</v>
      </c>
      <c r="Q14" s="65">
        <v>0</v>
      </c>
      <c r="R14" s="65">
        <v>131151</v>
      </c>
      <c r="S14" s="65">
        <v>30843</v>
      </c>
      <c r="T14" s="35">
        <v>30843</v>
      </c>
      <c r="U14" s="65">
        <v>30835</v>
      </c>
      <c r="V14" s="65">
        <v>8</v>
      </c>
      <c r="W14" s="65">
        <v>0</v>
      </c>
      <c r="X14" s="35">
        <v>0</v>
      </c>
      <c r="Y14" s="65">
        <v>101629</v>
      </c>
      <c r="Z14" s="65">
        <v>0</v>
      </c>
      <c r="AA14" s="65">
        <v>101629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101629</v>
      </c>
      <c r="AI14" s="65">
        <v>0</v>
      </c>
      <c r="AJ14" s="65">
        <v>0</v>
      </c>
      <c r="AK14" s="65">
        <v>0</v>
      </c>
      <c r="AL14" s="65">
        <v>101629</v>
      </c>
      <c r="AM14" s="65">
        <v>0</v>
      </c>
      <c r="AN14" s="65">
        <v>0</v>
      </c>
      <c r="AO14" s="65">
        <v>0</v>
      </c>
      <c r="AP14" s="35">
        <v>0</v>
      </c>
      <c r="AQ14" s="3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35">
        <v>0</v>
      </c>
      <c r="AX14" s="3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28">
        <f t="shared" si="0"/>
        <v>62.51567548428025</v>
      </c>
      <c r="BF14" s="27">
        <f t="shared" si="1"/>
        <v>0</v>
      </c>
    </row>
    <row r="15" spans="1:58" s="8" customFormat="1" ht="33.75" customHeight="1">
      <c r="A15" s="14" t="s">
        <v>16</v>
      </c>
      <c r="B15" s="2" t="s">
        <v>11</v>
      </c>
      <c r="C15" s="35">
        <v>176149</v>
      </c>
      <c r="D15" s="65">
        <v>43911</v>
      </c>
      <c r="E15" s="65">
        <v>43911</v>
      </c>
      <c r="F15" s="65">
        <v>0</v>
      </c>
      <c r="G15" s="65">
        <v>0</v>
      </c>
      <c r="H15" s="65">
        <v>0</v>
      </c>
      <c r="I15" s="65">
        <v>132238</v>
      </c>
      <c r="J15" s="65">
        <v>0</v>
      </c>
      <c r="K15" s="65">
        <v>0</v>
      </c>
      <c r="L15" s="65">
        <v>132138</v>
      </c>
      <c r="M15" s="65">
        <v>100</v>
      </c>
      <c r="N15" s="35">
        <v>114058</v>
      </c>
      <c r="O15" s="65">
        <v>91089</v>
      </c>
      <c r="P15" s="65">
        <v>15411</v>
      </c>
      <c r="Q15" s="65">
        <v>0</v>
      </c>
      <c r="R15" s="65">
        <v>75678</v>
      </c>
      <c r="S15" s="65">
        <v>22969</v>
      </c>
      <c r="T15" s="35">
        <v>22969</v>
      </c>
      <c r="U15" s="65">
        <v>22969</v>
      </c>
      <c r="V15" s="65">
        <v>0</v>
      </c>
      <c r="W15" s="65">
        <v>0</v>
      </c>
      <c r="X15" s="35">
        <v>62091</v>
      </c>
      <c r="Y15" s="65">
        <v>47307</v>
      </c>
      <c r="Z15" s="65">
        <v>0</v>
      </c>
      <c r="AA15" s="65">
        <v>47307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109398</v>
      </c>
      <c r="AI15" s="65">
        <v>0</v>
      </c>
      <c r="AJ15" s="65">
        <v>0</v>
      </c>
      <c r="AK15" s="65">
        <v>0</v>
      </c>
      <c r="AL15" s="65">
        <v>109398</v>
      </c>
      <c r="AM15" s="65">
        <v>0</v>
      </c>
      <c r="AN15" s="65">
        <v>0</v>
      </c>
      <c r="AO15" s="65">
        <v>0</v>
      </c>
      <c r="AP15" s="35">
        <v>-62091</v>
      </c>
      <c r="AQ15" s="3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35">
        <v>0</v>
      </c>
      <c r="AX15" s="3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28">
        <f t="shared" si="0"/>
        <v>78.82938923098955</v>
      </c>
      <c r="BF15" s="27">
        <f t="shared" si="1"/>
        <v>0</v>
      </c>
    </row>
    <row r="16" spans="1:58" s="8" customFormat="1" ht="33.75" customHeight="1">
      <c r="A16" s="14" t="s">
        <v>16</v>
      </c>
      <c r="B16" s="2" t="s">
        <v>26</v>
      </c>
      <c r="C16" s="35">
        <v>81578</v>
      </c>
      <c r="D16" s="65">
        <v>25446</v>
      </c>
      <c r="E16" s="65">
        <v>25445</v>
      </c>
      <c r="F16" s="65">
        <v>0</v>
      </c>
      <c r="G16" s="65">
        <v>0</v>
      </c>
      <c r="H16" s="65">
        <v>1</v>
      </c>
      <c r="I16" s="65">
        <v>56132</v>
      </c>
      <c r="J16" s="65">
        <v>0</v>
      </c>
      <c r="K16" s="65">
        <v>0</v>
      </c>
      <c r="L16" s="65">
        <v>56132</v>
      </c>
      <c r="M16" s="65">
        <v>0</v>
      </c>
      <c r="N16" s="35">
        <v>36455</v>
      </c>
      <c r="O16" s="65">
        <v>19228</v>
      </c>
      <c r="P16" s="65">
        <v>0</v>
      </c>
      <c r="Q16" s="65">
        <v>0</v>
      </c>
      <c r="R16" s="65">
        <v>19228</v>
      </c>
      <c r="S16" s="65">
        <v>17227</v>
      </c>
      <c r="T16" s="35">
        <v>17227</v>
      </c>
      <c r="U16" s="65">
        <v>17227</v>
      </c>
      <c r="V16" s="65">
        <v>0</v>
      </c>
      <c r="W16" s="65">
        <v>0</v>
      </c>
      <c r="X16" s="35">
        <v>45123</v>
      </c>
      <c r="Y16" s="65">
        <v>3219</v>
      </c>
      <c r="Z16" s="65">
        <v>0</v>
      </c>
      <c r="AA16" s="65">
        <v>3219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47742</v>
      </c>
      <c r="AI16" s="65">
        <v>0</v>
      </c>
      <c r="AJ16" s="65">
        <v>0</v>
      </c>
      <c r="AK16" s="65">
        <v>0</v>
      </c>
      <c r="AL16" s="65">
        <v>47742</v>
      </c>
      <c r="AM16" s="65">
        <v>0</v>
      </c>
      <c r="AN16" s="65">
        <v>0</v>
      </c>
      <c r="AO16" s="65">
        <v>0</v>
      </c>
      <c r="AP16" s="35">
        <v>-44523</v>
      </c>
      <c r="AQ16" s="35">
        <v>600</v>
      </c>
      <c r="AR16" s="65">
        <v>0</v>
      </c>
      <c r="AS16" s="65">
        <v>138</v>
      </c>
      <c r="AT16" s="65">
        <v>0</v>
      </c>
      <c r="AU16" s="65">
        <v>0</v>
      </c>
      <c r="AV16" s="65">
        <v>0</v>
      </c>
      <c r="AW16" s="35">
        <v>738</v>
      </c>
      <c r="AX16" s="3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738</v>
      </c>
      <c r="BD16" s="65">
        <v>0</v>
      </c>
      <c r="BE16" s="28">
        <f t="shared" si="0"/>
        <v>96.88943786595722</v>
      </c>
      <c r="BF16" s="27">
        <f t="shared" si="1"/>
        <v>0</v>
      </c>
    </row>
    <row r="17" spans="1:58" s="8" customFormat="1" ht="33.75" customHeight="1">
      <c r="A17" s="14" t="s">
        <v>16</v>
      </c>
      <c r="B17" s="2" t="s">
        <v>27</v>
      </c>
      <c r="C17" s="35">
        <v>166178</v>
      </c>
      <c r="D17" s="65">
        <v>51497</v>
      </c>
      <c r="E17" s="65">
        <v>51497</v>
      </c>
      <c r="F17" s="65">
        <v>0</v>
      </c>
      <c r="G17" s="65">
        <v>0</v>
      </c>
      <c r="H17" s="65">
        <v>0</v>
      </c>
      <c r="I17" s="65">
        <v>114681</v>
      </c>
      <c r="J17" s="65">
        <v>0</v>
      </c>
      <c r="K17" s="65">
        <v>0</v>
      </c>
      <c r="L17" s="65">
        <v>114660</v>
      </c>
      <c r="M17" s="65">
        <v>21</v>
      </c>
      <c r="N17" s="35">
        <v>166178</v>
      </c>
      <c r="O17" s="65">
        <v>134063</v>
      </c>
      <c r="P17" s="65">
        <v>11430</v>
      </c>
      <c r="Q17" s="65">
        <v>0</v>
      </c>
      <c r="R17" s="65">
        <v>122633</v>
      </c>
      <c r="S17" s="65">
        <v>32115</v>
      </c>
      <c r="T17" s="35">
        <v>32115</v>
      </c>
      <c r="U17" s="65">
        <v>32115</v>
      </c>
      <c r="V17" s="65">
        <v>0</v>
      </c>
      <c r="W17" s="65">
        <v>0</v>
      </c>
      <c r="X17" s="35">
        <v>0</v>
      </c>
      <c r="Y17" s="65">
        <v>158880</v>
      </c>
      <c r="Z17" s="65">
        <v>94300</v>
      </c>
      <c r="AA17" s="65">
        <v>63259</v>
      </c>
      <c r="AB17" s="65">
        <v>0</v>
      </c>
      <c r="AC17" s="65">
        <v>0</v>
      </c>
      <c r="AD17" s="65">
        <v>0</v>
      </c>
      <c r="AE17" s="65">
        <v>0</v>
      </c>
      <c r="AF17" s="65">
        <v>1321</v>
      </c>
      <c r="AG17" s="65">
        <v>0</v>
      </c>
      <c r="AH17" s="65">
        <v>158880</v>
      </c>
      <c r="AI17" s="65">
        <v>7119</v>
      </c>
      <c r="AJ17" s="65">
        <v>0</v>
      </c>
      <c r="AK17" s="65">
        <v>0</v>
      </c>
      <c r="AL17" s="65">
        <v>151761</v>
      </c>
      <c r="AM17" s="65">
        <v>0</v>
      </c>
      <c r="AN17" s="65">
        <v>0</v>
      </c>
      <c r="AO17" s="65">
        <v>0</v>
      </c>
      <c r="AP17" s="35">
        <v>0</v>
      </c>
      <c r="AQ17" s="3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35">
        <v>0</v>
      </c>
      <c r="AX17" s="3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28">
        <f t="shared" si="0"/>
        <v>52.26725881379761</v>
      </c>
      <c r="BF17" s="27">
        <f t="shared" si="1"/>
        <v>0</v>
      </c>
    </row>
    <row r="18" spans="1:58" s="8" customFormat="1" ht="33.75" customHeight="1">
      <c r="A18" s="14" t="s">
        <v>16</v>
      </c>
      <c r="B18" s="2" t="s">
        <v>17</v>
      </c>
      <c r="C18" s="35">
        <v>14850</v>
      </c>
      <c r="D18" s="65">
        <v>2622</v>
      </c>
      <c r="E18" s="65">
        <v>2622</v>
      </c>
      <c r="F18" s="65">
        <v>0</v>
      </c>
      <c r="G18" s="65">
        <v>0</v>
      </c>
      <c r="H18" s="65">
        <v>0</v>
      </c>
      <c r="I18" s="65">
        <v>12228</v>
      </c>
      <c r="J18" s="65">
        <v>0</v>
      </c>
      <c r="K18" s="65">
        <v>0</v>
      </c>
      <c r="L18" s="65">
        <v>12228</v>
      </c>
      <c r="M18" s="65">
        <v>0</v>
      </c>
      <c r="N18" s="35">
        <v>12359</v>
      </c>
      <c r="O18" s="65">
        <v>11500</v>
      </c>
      <c r="P18" s="65">
        <v>0</v>
      </c>
      <c r="Q18" s="65">
        <v>0</v>
      </c>
      <c r="R18" s="65">
        <v>11500</v>
      </c>
      <c r="S18" s="65">
        <v>859</v>
      </c>
      <c r="T18" s="35">
        <v>859</v>
      </c>
      <c r="U18" s="65">
        <v>859</v>
      </c>
      <c r="V18" s="65">
        <v>0</v>
      </c>
      <c r="W18" s="65">
        <v>0</v>
      </c>
      <c r="X18" s="35">
        <v>2491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2478</v>
      </c>
      <c r="AI18" s="65">
        <v>0</v>
      </c>
      <c r="AJ18" s="65">
        <v>0</v>
      </c>
      <c r="AK18" s="65">
        <v>0</v>
      </c>
      <c r="AL18" s="65">
        <v>2478</v>
      </c>
      <c r="AM18" s="65">
        <v>0</v>
      </c>
      <c r="AN18" s="65">
        <v>0</v>
      </c>
      <c r="AO18" s="65">
        <v>0</v>
      </c>
      <c r="AP18" s="35">
        <v>-2478</v>
      </c>
      <c r="AQ18" s="35">
        <v>13</v>
      </c>
      <c r="AR18" s="65">
        <v>0</v>
      </c>
      <c r="AS18" s="65">
        <v>10</v>
      </c>
      <c r="AT18" s="65">
        <v>0</v>
      </c>
      <c r="AU18" s="65">
        <v>0</v>
      </c>
      <c r="AV18" s="65">
        <v>0</v>
      </c>
      <c r="AW18" s="35">
        <v>23</v>
      </c>
      <c r="AX18" s="3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23</v>
      </c>
      <c r="BD18" s="65">
        <v>0</v>
      </c>
      <c r="BE18" s="28">
        <f t="shared" si="0"/>
        <v>100.08761879086067</v>
      </c>
      <c r="BF18" s="27">
        <f t="shared" si="1"/>
        <v>0</v>
      </c>
    </row>
    <row r="19" spans="1:58" s="8" customFormat="1" ht="33.75" customHeight="1">
      <c r="A19" s="14" t="s">
        <v>16</v>
      </c>
      <c r="B19" s="2" t="s">
        <v>18</v>
      </c>
      <c r="C19" s="35">
        <v>72340</v>
      </c>
      <c r="D19" s="66">
        <v>40266</v>
      </c>
      <c r="E19" s="66">
        <v>40266</v>
      </c>
      <c r="F19" s="66">
        <v>0</v>
      </c>
      <c r="G19" s="66">
        <v>0</v>
      </c>
      <c r="H19" s="66">
        <v>0</v>
      </c>
      <c r="I19" s="66">
        <v>32074</v>
      </c>
      <c r="J19" s="66">
        <v>0</v>
      </c>
      <c r="K19" s="66">
        <v>0</v>
      </c>
      <c r="L19" s="66">
        <v>32074</v>
      </c>
      <c r="M19" s="66">
        <v>0</v>
      </c>
      <c r="N19" s="35">
        <v>42299</v>
      </c>
      <c r="O19" s="66">
        <v>31482</v>
      </c>
      <c r="P19" s="66">
        <v>0</v>
      </c>
      <c r="Q19" s="66">
        <v>0</v>
      </c>
      <c r="R19" s="66">
        <v>31482</v>
      </c>
      <c r="S19" s="66">
        <v>10817</v>
      </c>
      <c r="T19" s="35">
        <v>10817</v>
      </c>
      <c r="U19" s="66">
        <v>10817</v>
      </c>
      <c r="V19" s="66">
        <v>0</v>
      </c>
      <c r="W19" s="66">
        <v>0</v>
      </c>
      <c r="X19" s="35">
        <v>30041</v>
      </c>
      <c r="Y19" s="66">
        <v>2102</v>
      </c>
      <c r="Z19" s="66">
        <v>0</v>
      </c>
      <c r="AA19" s="66">
        <v>2102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32141</v>
      </c>
      <c r="AI19" s="66">
        <v>0</v>
      </c>
      <c r="AJ19" s="66">
        <v>0</v>
      </c>
      <c r="AK19" s="66">
        <v>0</v>
      </c>
      <c r="AL19" s="66">
        <v>32141</v>
      </c>
      <c r="AM19" s="66">
        <v>0</v>
      </c>
      <c r="AN19" s="66">
        <v>0</v>
      </c>
      <c r="AO19" s="66">
        <v>0</v>
      </c>
      <c r="AP19" s="35">
        <v>-30039</v>
      </c>
      <c r="AQ19" s="35">
        <v>2</v>
      </c>
      <c r="AR19" s="66">
        <v>0</v>
      </c>
      <c r="AS19" s="66">
        <v>44</v>
      </c>
      <c r="AT19" s="66">
        <v>0</v>
      </c>
      <c r="AU19" s="66">
        <v>0</v>
      </c>
      <c r="AV19" s="66">
        <v>0</v>
      </c>
      <c r="AW19" s="35">
        <v>46</v>
      </c>
      <c r="AX19" s="35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46</v>
      </c>
      <c r="BD19" s="66">
        <v>0</v>
      </c>
      <c r="BE19" s="28">
        <f t="shared" si="0"/>
        <v>97.17893605588394</v>
      </c>
      <c r="BF19" s="27">
        <f t="shared" si="1"/>
        <v>0</v>
      </c>
    </row>
    <row r="20" spans="1:58" s="8" customFormat="1" ht="33.75" customHeight="1" thickBot="1">
      <c r="A20" s="14"/>
      <c r="B20" s="3" t="s">
        <v>29</v>
      </c>
      <c r="C20" s="11">
        <f aca="true" t="shared" si="2" ref="C20:BD20">SUM(C8:C19)</f>
        <v>2274482</v>
      </c>
      <c r="D20" s="11">
        <f t="shared" si="2"/>
        <v>760715</v>
      </c>
      <c r="E20" s="11">
        <f t="shared" si="2"/>
        <v>758847</v>
      </c>
      <c r="F20" s="11">
        <f t="shared" si="2"/>
        <v>0</v>
      </c>
      <c r="G20" s="11">
        <f t="shared" si="2"/>
        <v>0</v>
      </c>
      <c r="H20" s="11">
        <f t="shared" si="2"/>
        <v>1868</v>
      </c>
      <c r="I20" s="11">
        <f t="shared" si="2"/>
        <v>1513767</v>
      </c>
      <c r="J20" s="11">
        <f t="shared" si="2"/>
        <v>0</v>
      </c>
      <c r="K20" s="11">
        <f t="shared" si="2"/>
        <v>447</v>
      </c>
      <c r="L20" s="11">
        <f t="shared" si="2"/>
        <v>1476426</v>
      </c>
      <c r="M20" s="11">
        <f t="shared" si="2"/>
        <v>36894</v>
      </c>
      <c r="N20" s="11">
        <f t="shared" si="2"/>
        <v>1792185</v>
      </c>
      <c r="O20" s="11">
        <f t="shared" si="2"/>
        <v>1310646</v>
      </c>
      <c r="P20" s="11">
        <f t="shared" si="2"/>
        <v>114328</v>
      </c>
      <c r="Q20" s="11">
        <f t="shared" si="2"/>
        <v>0</v>
      </c>
      <c r="R20" s="11">
        <f t="shared" si="2"/>
        <v>1196318</v>
      </c>
      <c r="S20" s="11">
        <f t="shared" si="2"/>
        <v>481539</v>
      </c>
      <c r="T20" s="11">
        <f t="shared" si="2"/>
        <v>441509</v>
      </c>
      <c r="U20" s="11">
        <f t="shared" si="2"/>
        <v>441501</v>
      </c>
      <c r="V20" s="11">
        <f t="shared" si="2"/>
        <v>8</v>
      </c>
      <c r="W20" s="11">
        <f t="shared" si="2"/>
        <v>40030</v>
      </c>
      <c r="X20" s="11">
        <f t="shared" si="2"/>
        <v>482297</v>
      </c>
      <c r="Y20" s="11">
        <f t="shared" si="2"/>
        <v>1244724</v>
      </c>
      <c r="Z20" s="11">
        <f t="shared" si="2"/>
        <v>157300</v>
      </c>
      <c r="AA20" s="11">
        <f t="shared" si="2"/>
        <v>921863</v>
      </c>
      <c r="AB20" s="11">
        <f t="shared" si="2"/>
        <v>0</v>
      </c>
      <c r="AC20" s="11">
        <f t="shared" si="2"/>
        <v>0</v>
      </c>
      <c r="AD20" s="11">
        <f t="shared" si="2"/>
        <v>48697</v>
      </c>
      <c r="AE20" s="11">
        <f t="shared" si="2"/>
        <v>56123</v>
      </c>
      <c r="AF20" s="11">
        <f t="shared" si="2"/>
        <v>11766</v>
      </c>
      <c r="AG20" s="11">
        <f t="shared" si="2"/>
        <v>48975</v>
      </c>
      <c r="AH20" s="11">
        <f t="shared" si="2"/>
        <v>1730448</v>
      </c>
      <c r="AI20" s="11">
        <f t="shared" si="2"/>
        <v>260763</v>
      </c>
      <c r="AJ20" s="11">
        <f t="shared" si="2"/>
        <v>16910</v>
      </c>
      <c r="AK20" s="11">
        <f t="shared" si="2"/>
        <v>0</v>
      </c>
      <c r="AL20" s="11">
        <f t="shared" si="2"/>
        <v>1469685</v>
      </c>
      <c r="AM20" s="11">
        <f t="shared" si="2"/>
        <v>0</v>
      </c>
      <c r="AN20" s="11">
        <f t="shared" si="2"/>
        <v>0</v>
      </c>
      <c r="AO20" s="11">
        <f t="shared" si="2"/>
        <v>0</v>
      </c>
      <c r="AP20" s="11">
        <f t="shared" si="2"/>
        <v>-485724</v>
      </c>
      <c r="AQ20" s="11">
        <f t="shared" si="2"/>
        <v>-3427</v>
      </c>
      <c r="AR20" s="11">
        <f t="shared" si="2"/>
        <v>1833</v>
      </c>
      <c r="AS20" s="11">
        <f t="shared" si="2"/>
        <v>11886</v>
      </c>
      <c r="AT20" s="11">
        <f t="shared" si="2"/>
        <v>0</v>
      </c>
      <c r="AU20" s="11">
        <f t="shared" si="2"/>
        <v>0</v>
      </c>
      <c r="AV20" s="11">
        <f t="shared" si="2"/>
        <v>0</v>
      </c>
      <c r="AW20" s="11">
        <f t="shared" si="2"/>
        <v>6626</v>
      </c>
      <c r="AX20" s="11">
        <f t="shared" si="2"/>
        <v>12200</v>
      </c>
      <c r="AY20" s="11">
        <f t="shared" si="2"/>
        <v>0</v>
      </c>
      <c r="AZ20" s="11">
        <f t="shared" si="2"/>
        <v>0</v>
      </c>
      <c r="BA20" s="11">
        <f t="shared" si="2"/>
        <v>12200</v>
      </c>
      <c r="BB20" s="11">
        <f t="shared" si="2"/>
        <v>0</v>
      </c>
      <c r="BC20" s="11">
        <f t="shared" si="2"/>
        <v>6626</v>
      </c>
      <c r="BD20" s="11">
        <f t="shared" si="2"/>
        <v>0</v>
      </c>
      <c r="BE20" s="10">
        <f t="shared" si="0"/>
        <v>69.72938835698541</v>
      </c>
      <c r="BF20" s="9">
        <f t="shared" si="1"/>
        <v>0</v>
      </c>
    </row>
    <row r="21" spans="1:58" s="8" customFormat="1" ht="18" customHeight="1">
      <c r="A21" s="14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4"/>
      <c r="BF21" s="24"/>
    </row>
  </sheetData>
  <sheetProtection/>
  <mergeCells count="19">
    <mergeCell ref="C5:C6"/>
    <mergeCell ref="D5:D6"/>
    <mergeCell ref="E5:E6"/>
    <mergeCell ref="H5:H6"/>
    <mergeCell ref="M5:M6"/>
    <mergeCell ref="N5:N6"/>
    <mergeCell ref="R5:R6"/>
    <mergeCell ref="U5:V5"/>
    <mergeCell ref="W5:W6"/>
    <mergeCell ref="X5:X6"/>
    <mergeCell ref="Z5:Z6"/>
    <mergeCell ref="AG5:AG6"/>
    <mergeCell ref="AJ5:AK5"/>
    <mergeCell ref="AO5:AO6"/>
    <mergeCell ref="AR5:AR6"/>
    <mergeCell ref="AY5:BA5"/>
    <mergeCell ref="BC5:BD5"/>
    <mergeCell ref="AZ6:AZ7"/>
    <mergeCell ref="BA6:BA7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GridLines="0" zoomScaleSheetLayoutView="75" zoomScalePageLayoutView="0" workbookViewId="0" topLeftCell="R1">
      <selection activeCell="AC24" sqref="AC24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30" width="15.875" style="6" customWidth="1"/>
    <col min="31" max="16384" width="12.00390625" style="6" customWidth="1"/>
  </cols>
  <sheetData>
    <row r="1" spans="1:30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="7" customFormat="1" ht="22.5" customHeight="1">
      <c r="C2" s="21" t="s">
        <v>139</v>
      </c>
    </row>
    <row r="3" s="7" customFormat="1" ht="22.5" customHeight="1">
      <c r="C3" s="21" t="s">
        <v>58</v>
      </c>
    </row>
    <row r="4" spans="3:20" s="7" customFormat="1" ht="22.5" customHeight="1" thickBot="1">
      <c r="C4" s="21"/>
      <c r="P4" s="71"/>
      <c r="Q4" s="73"/>
      <c r="S4" s="71" t="s">
        <v>132</v>
      </c>
      <c r="T4" s="73" t="s">
        <v>133</v>
      </c>
    </row>
    <row r="5" spans="2:30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129</v>
      </c>
      <c r="G5" s="43" t="s">
        <v>64</v>
      </c>
      <c r="H5" s="81" t="s">
        <v>36</v>
      </c>
      <c r="I5" s="43" t="s">
        <v>65</v>
      </c>
      <c r="J5" s="43" t="s">
        <v>66</v>
      </c>
      <c r="K5" s="43" t="s">
        <v>67</v>
      </c>
      <c r="L5" s="43" t="s">
        <v>68</v>
      </c>
      <c r="M5" s="81" t="s">
        <v>36</v>
      </c>
      <c r="N5" s="81" t="s">
        <v>53</v>
      </c>
      <c r="O5" s="43" t="s">
        <v>69</v>
      </c>
      <c r="P5" s="43" t="s">
        <v>70</v>
      </c>
      <c r="Q5" s="43" t="s">
        <v>71</v>
      </c>
      <c r="R5" s="81" t="s">
        <v>36</v>
      </c>
      <c r="S5" s="43" t="s">
        <v>72</v>
      </c>
      <c r="T5" s="43" t="s">
        <v>73</v>
      </c>
      <c r="U5" s="83" t="s">
        <v>52</v>
      </c>
      <c r="V5" s="84"/>
      <c r="W5" s="81" t="s">
        <v>36</v>
      </c>
      <c r="X5" s="81" t="s">
        <v>51</v>
      </c>
      <c r="Y5" s="43" t="s">
        <v>74</v>
      </c>
      <c r="Z5" s="81" t="s">
        <v>50</v>
      </c>
      <c r="AA5" s="43" t="s">
        <v>48</v>
      </c>
      <c r="AB5" s="43" t="s">
        <v>48</v>
      </c>
      <c r="AC5" s="43" t="s">
        <v>75</v>
      </c>
      <c r="AD5" s="43" t="s">
        <v>66</v>
      </c>
    </row>
    <row r="6" spans="2:30" s="7" customFormat="1" ht="22.5" customHeight="1">
      <c r="B6" s="17"/>
      <c r="C6" s="82"/>
      <c r="D6" s="82"/>
      <c r="E6" s="82"/>
      <c r="F6" s="47" t="s">
        <v>130</v>
      </c>
      <c r="G6" s="47" t="s">
        <v>85</v>
      </c>
      <c r="H6" s="82"/>
      <c r="I6" s="47" t="s">
        <v>86</v>
      </c>
      <c r="J6" s="47" t="s">
        <v>87</v>
      </c>
      <c r="K6" s="47" t="s">
        <v>87</v>
      </c>
      <c r="L6" s="47" t="s">
        <v>88</v>
      </c>
      <c r="M6" s="82"/>
      <c r="N6" s="82"/>
      <c r="O6" s="47" t="s">
        <v>89</v>
      </c>
      <c r="P6" s="47" t="s">
        <v>90</v>
      </c>
      <c r="Q6" s="47" t="s">
        <v>91</v>
      </c>
      <c r="R6" s="82"/>
      <c r="S6" s="47" t="s">
        <v>89</v>
      </c>
      <c r="T6" s="47" t="s">
        <v>92</v>
      </c>
      <c r="U6" s="48" t="s">
        <v>37</v>
      </c>
      <c r="V6" s="48" t="s">
        <v>93</v>
      </c>
      <c r="W6" s="82"/>
      <c r="X6" s="82"/>
      <c r="Y6" s="47" t="s">
        <v>94</v>
      </c>
      <c r="Z6" s="82"/>
      <c r="AA6" s="47" t="s">
        <v>87</v>
      </c>
      <c r="AB6" s="47" t="s">
        <v>95</v>
      </c>
      <c r="AC6" s="47" t="s">
        <v>96</v>
      </c>
      <c r="AD6" s="47" t="s">
        <v>87</v>
      </c>
    </row>
    <row r="7" spans="2:30" s="7" customFormat="1" ht="22.5" customHeight="1">
      <c r="B7" s="41" t="s">
        <v>1</v>
      </c>
      <c r="C7" s="52" t="s">
        <v>110</v>
      </c>
      <c r="D7" s="52" t="s">
        <v>62</v>
      </c>
      <c r="E7" s="52"/>
      <c r="F7" s="52"/>
      <c r="G7" s="52"/>
      <c r="H7" s="52"/>
      <c r="I7" s="52" t="s">
        <v>111</v>
      </c>
      <c r="J7" s="52"/>
      <c r="K7" s="52"/>
      <c r="L7" s="52"/>
      <c r="M7" s="52"/>
      <c r="N7" s="52" t="s">
        <v>112</v>
      </c>
      <c r="O7" s="52" t="s">
        <v>113</v>
      </c>
      <c r="P7" s="52"/>
      <c r="Q7" s="52"/>
      <c r="R7" s="52"/>
      <c r="S7" s="52" t="s">
        <v>114</v>
      </c>
      <c r="T7" s="52"/>
      <c r="U7" s="47" t="s">
        <v>92</v>
      </c>
      <c r="V7" s="47" t="s">
        <v>115</v>
      </c>
      <c r="W7" s="47"/>
      <c r="X7" s="52" t="s">
        <v>116</v>
      </c>
      <c r="Y7" s="52" t="s">
        <v>117</v>
      </c>
      <c r="Z7" s="52"/>
      <c r="AA7" s="52"/>
      <c r="AB7" s="52"/>
      <c r="AC7" s="52"/>
      <c r="AD7" s="52"/>
    </row>
    <row r="8" spans="1:30" s="8" customFormat="1" ht="33.75" customHeight="1">
      <c r="A8" s="14" t="s">
        <v>19</v>
      </c>
      <c r="B8" s="54" t="s">
        <v>3</v>
      </c>
      <c r="C8" s="55">
        <v>6643</v>
      </c>
      <c r="D8" s="37">
        <v>1390</v>
      </c>
      <c r="E8" s="37">
        <v>1390</v>
      </c>
      <c r="F8" s="37">
        <v>0</v>
      </c>
      <c r="G8" s="37">
        <v>0</v>
      </c>
      <c r="H8" s="37">
        <v>0</v>
      </c>
      <c r="I8" s="37">
        <v>5253</v>
      </c>
      <c r="J8" s="37">
        <v>0</v>
      </c>
      <c r="K8" s="37">
        <v>0</v>
      </c>
      <c r="L8" s="37">
        <v>5253</v>
      </c>
      <c r="M8" s="37">
        <v>0</v>
      </c>
      <c r="N8" s="56">
        <v>6643</v>
      </c>
      <c r="O8" s="37">
        <v>5883</v>
      </c>
      <c r="P8" s="37">
        <v>0</v>
      </c>
      <c r="Q8" s="37">
        <v>0</v>
      </c>
      <c r="R8" s="37">
        <v>5883</v>
      </c>
      <c r="S8" s="37">
        <v>760</v>
      </c>
      <c r="T8" s="56">
        <v>760</v>
      </c>
      <c r="U8" s="37">
        <v>760</v>
      </c>
      <c r="V8" s="37">
        <v>0</v>
      </c>
      <c r="W8" s="37">
        <v>0</v>
      </c>
      <c r="X8" s="56">
        <v>0</v>
      </c>
      <c r="Y8" s="37">
        <v>2747</v>
      </c>
      <c r="Z8" s="37">
        <v>0</v>
      </c>
      <c r="AA8" s="37">
        <v>2747</v>
      </c>
      <c r="AB8" s="37">
        <v>0</v>
      </c>
      <c r="AC8" s="37">
        <v>0</v>
      </c>
      <c r="AD8" s="37">
        <v>0</v>
      </c>
    </row>
    <row r="9" spans="1:30" s="8" customFormat="1" ht="33.75" customHeight="1">
      <c r="A9" s="14" t="s">
        <v>19</v>
      </c>
      <c r="B9" s="2" t="s">
        <v>4</v>
      </c>
      <c r="C9" s="36">
        <v>10902</v>
      </c>
      <c r="D9" s="34">
        <v>5293</v>
      </c>
      <c r="E9" s="34">
        <v>5291</v>
      </c>
      <c r="F9" s="34">
        <v>0</v>
      </c>
      <c r="G9" s="34">
        <v>0</v>
      </c>
      <c r="H9" s="34">
        <v>2</v>
      </c>
      <c r="I9" s="34">
        <v>5609</v>
      </c>
      <c r="J9" s="34">
        <v>0</v>
      </c>
      <c r="K9" s="34">
        <v>0</v>
      </c>
      <c r="L9" s="34">
        <v>5609</v>
      </c>
      <c r="M9" s="34">
        <v>0</v>
      </c>
      <c r="N9" s="35">
        <v>9424</v>
      </c>
      <c r="O9" s="34">
        <v>7481</v>
      </c>
      <c r="P9" s="34">
        <v>0</v>
      </c>
      <c r="Q9" s="34">
        <v>0</v>
      </c>
      <c r="R9" s="34">
        <v>7481</v>
      </c>
      <c r="S9" s="34">
        <v>1943</v>
      </c>
      <c r="T9" s="35">
        <v>1943</v>
      </c>
      <c r="U9" s="34">
        <v>1943</v>
      </c>
      <c r="V9" s="34">
        <v>0</v>
      </c>
      <c r="W9" s="34">
        <v>0</v>
      </c>
      <c r="X9" s="35">
        <v>1478</v>
      </c>
      <c r="Y9" s="34">
        <v>5208</v>
      </c>
      <c r="Z9" s="34">
        <v>0</v>
      </c>
      <c r="AA9" s="34">
        <v>5208</v>
      </c>
      <c r="AB9" s="34">
        <v>0</v>
      </c>
      <c r="AC9" s="34">
        <v>0</v>
      </c>
      <c r="AD9" s="34">
        <v>0</v>
      </c>
    </row>
    <row r="10" spans="1:30" s="8" customFormat="1" ht="33.75" customHeight="1">
      <c r="A10" s="14" t="s">
        <v>19</v>
      </c>
      <c r="B10" s="2" t="s">
        <v>5</v>
      </c>
      <c r="C10" s="36">
        <v>242212</v>
      </c>
      <c r="D10" s="34">
        <v>83882</v>
      </c>
      <c r="E10" s="34">
        <v>83188</v>
      </c>
      <c r="F10" s="34">
        <v>694</v>
      </c>
      <c r="G10" s="34">
        <v>0</v>
      </c>
      <c r="H10" s="34">
        <v>0</v>
      </c>
      <c r="I10" s="34">
        <v>158330</v>
      </c>
      <c r="J10" s="34">
        <v>0</v>
      </c>
      <c r="K10" s="34">
        <v>0</v>
      </c>
      <c r="L10" s="34">
        <v>155579</v>
      </c>
      <c r="M10" s="34">
        <v>2751</v>
      </c>
      <c r="N10" s="35">
        <v>174758</v>
      </c>
      <c r="O10" s="34">
        <v>144384</v>
      </c>
      <c r="P10" s="34">
        <v>21131</v>
      </c>
      <c r="Q10" s="34">
        <v>0</v>
      </c>
      <c r="R10" s="34">
        <v>123253</v>
      </c>
      <c r="S10" s="34">
        <v>30374</v>
      </c>
      <c r="T10" s="35">
        <v>30374</v>
      </c>
      <c r="U10" s="34">
        <v>30374</v>
      </c>
      <c r="V10" s="34">
        <v>0</v>
      </c>
      <c r="W10" s="34">
        <v>0</v>
      </c>
      <c r="X10" s="35">
        <v>67454</v>
      </c>
      <c r="Y10" s="34">
        <v>268712</v>
      </c>
      <c r="Z10" s="34">
        <v>62200</v>
      </c>
      <c r="AA10" s="34">
        <v>81080</v>
      </c>
      <c r="AB10" s="34">
        <v>0</v>
      </c>
      <c r="AC10" s="34">
        <v>0</v>
      </c>
      <c r="AD10" s="34">
        <v>95000</v>
      </c>
    </row>
    <row r="11" spans="1:30" s="8" customFormat="1" ht="33.75" customHeight="1">
      <c r="A11" s="14" t="s">
        <v>19</v>
      </c>
      <c r="B11" s="2" t="s">
        <v>6</v>
      </c>
      <c r="C11" s="36">
        <v>7206</v>
      </c>
      <c r="D11" s="34">
        <v>2394</v>
      </c>
      <c r="E11" s="34">
        <v>2394</v>
      </c>
      <c r="F11" s="34">
        <v>0</v>
      </c>
      <c r="G11" s="34">
        <v>0</v>
      </c>
      <c r="H11" s="34">
        <v>0</v>
      </c>
      <c r="I11" s="34">
        <v>4812</v>
      </c>
      <c r="J11" s="34">
        <v>0</v>
      </c>
      <c r="K11" s="34">
        <v>0</v>
      </c>
      <c r="L11" s="34">
        <v>4812</v>
      </c>
      <c r="M11" s="34">
        <v>0</v>
      </c>
      <c r="N11" s="35">
        <v>7206</v>
      </c>
      <c r="O11" s="34">
        <v>7206</v>
      </c>
      <c r="P11" s="34">
        <v>0</v>
      </c>
      <c r="Q11" s="34">
        <v>0</v>
      </c>
      <c r="R11" s="34">
        <v>7206</v>
      </c>
      <c r="S11" s="34">
        <v>0</v>
      </c>
      <c r="T11" s="35">
        <v>0</v>
      </c>
      <c r="U11" s="34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spans="1:30" s="8" customFormat="1" ht="33.75" customHeight="1">
      <c r="A12" s="14" t="s">
        <v>19</v>
      </c>
      <c r="B12" s="2" t="s">
        <v>9</v>
      </c>
      <c r="C12" s="36">
        <v>67136</v>
      </c>
      <c r="D12" s="34">
        <v>26578</v>
      </c>
      <c r="E12" s="34">
        <v>26578</v>
      </c>
      <c r="F12" s="34">
        <v>0</v>
      </c>
      <c r="G12" s="34">
        <v>0</v>
      </c>
      <c r="H12" s="34">
        <v>0</v>
      </c>
      <c r="I12" s="34">
        <v>40558</v>
      </c>
      <c r="J12" s="34">
        <v>0</v>
      </c>
      <c r="K12" s="34">
        <v>0</v>
      </c>
      <c r="L12" s="34">
        <v>40558</v>
      </c>
      <c r="M12" s="34">
        <v>0</v>
      </c>
      <c r="N12" s="35">
        <v>67136</v>
      </c>
      <c r="O12" s="34">
        <v>47734</v>
      </c>
      <c r="P12" s="34">
        <v>6223</v>
      </c>
      <c r="Q12" s="34">
        <v>0</v>
      </c>
      <c r="R12" s="34">
        <v>41511</v>
      </c>
      <c r="S12" s="34">
        <v>19402</v>
      </c>
      <c r="T12" s="35">
        <v>14175</v>
      </c>
      <c r="U12" s="34">
        <v>14175</v>
      </c>
      <c r="V12" s="34">
        <v>0</v>
      </c>
      <c r="W12" s="34">
        <v>5227</v>
      </c>
      <c r="X12" s="35">
        <v>0</v>
      </c>
      <c r="Y12" s="34">
        <v>39755</v>
      </c>
      <c r="Z12" s="34">
        <v>0</v>
      </c>
      <c r="AA12" s="34">
        <v>39755</v>
      </c>
      <c r="AB12" s="34">
        <v>0</v>
      </c>
      <c r="AC12" s="34">
        <v>0</v>
      </c>
      <c r="AD12" s="34">
        <v>0</v>
      </c>
    </row>
    <row r="13" spans="1:30" s="8" customFormat="1" ht="33.75" customHeight="1">
      <c r="A13" s="14" t="s">
        <v>19</v>
      </c>
      <c r="B13" s="2" t="s">
        <v>23</v>
      </c>
      <c r="C13" s="36">
        <v>20010</v>
      </c>
      <c r="D13" s="34">
        <v>3313</v>
      </c>
      <c r="E13" s="34">
        <v>3313</v>
      </c>
      <c r="F13" s="34">
        <v>0</v>
      </c>
      <c r="G13" s="34">
        <v>0</v>
      </c>
      <c r="H13" s="34">
        <v>0</v>
      </c>
      <c r="I13" s="34">
        <v>16697</v>
      </c>
      <c r="J13" s="34">
        <v>0</v>
      </c>
      <c r="K13" s="34">
        <v>0</v>
      </c>
      <c r="L13" s="34">
        <v>16693</v>
      </c>
      <c r="M13" s="34">
        <v>4</v>
      </c>
      <c r="N13" s="35">
        <v>20010</v>
      </c>
      <c r="O13" s="34">
        <v>16792</v>
      </c>
      <c r="P13" s="34">
        <v>0</v>
      </c>
      <c r="Q13" s="34">
        <v>0</v>
      </c>
      <c r="R13" s="34">
        <v>16792</v>
      </c>
      <c r="S13" s="34">
        <v>3218</v>
      </c>
      <c r="T13" s="35">
        <v>3218</v>
      </c>
      <c r="U13" s="34">
        <v>3218</v>
      </c>
      <c r="V13" s="34">
        <v>0</v>
      </c>
      <c r="W13" s="34">
        <v>0</v>
      </c>
      <c r="X13" s="35">
        <v>0</v>
      </c>
      <c r="Y13" s="34">
        <v>30602</v>
      </c>
      <c r="Z13" s="34">
        <v>21800</v>
      </c>
      <c r="AA13" s="34">
        <v>8802</v>
      </c>
      <c r="AB13" s="34">
        <v>0</v>
      </c>
      <c r="AC13" s="34">
        <v>0</v>
      </c>
      <c r="AD13" s="34">
        <v>0</v>
      </c>
    </row>
    <row r="14" spans="1:30" s="8" customFormat="1" ht="33.75" customHeight="1">
      <c r="A14" s="14" t="s">
        <v>19</v>
      </c>
      <c r="B14" s="2" t="s">
        <v>17</v>
      </c>
      <c r="C14" s="36">
        <v>29831</v>
      </c>
      <c r="D14" s="34">
        <v>2831</v>
      </c>
      <c r="E14" s="34">
        <v>2831</v>
      </c>
      <c r="F14" s="34">
        <v>0</v>
      </c>
      <c r="G14" s="34">
        <v>0</v>
      </c>
      <c r="H14" s="34">
        <v>0</v>
      </c>
      <c r="I14" s="34">
        <v>27000</v>
      </c>
      <c r="J14" s="34">
        <v>0</v>
      </c>
      <c r="K14" s="34">
        <v>0</v>
      </c>
      <c r="L14" s="34">
        <v>27000</v>
      </c>
      <c r="M14" s="34">
        <v>0</v>
      </c>
      <c r="N14" s="35">
        <v>17697</v>
      </c>
      <c r="O14" s="34">
        <v>15881</v>
      </c>
      <c r="P14" s="34">
        <v>5902</v>
      </c>
      <c r="Q14" s="34">
        <v>0</v>
      </c>
      <c r="R14" s="34">
        <v>9979</v>
      </c>
      <c r="S14" s="34">
        <v>1816</v>
      </c>
      <c r="T14" s="35">
        <v>1816</v>
      </c>
      <c r="U14" s="34">
        <v>1816</v>
      </c>
      <c r="V14" s="34">
        <v>0</v>
      </c>
      <c r="W14" s="34">
        <v>0</v>
      </c>
      <c r="X14" s="35">
        <v>12134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spans="1:30" s="8" customFormat="1" ht="33.75" customHeight="1">
      <c r="A15" s="14" t="s">
        <v>19</v>
      </c>
      <c r="B15" s="2" t="s">
        <v>14</v>
      </c>
      <c r="C15" s="36">
        <v>43416</v>
      </c>
      <c r="D15" s="34">
        <v>15502</v>
      </c>
      <c r="E15" s="34">
        <v>15502</v>
      </c>
      <c r="F15" s="34">
        <v>0</v>
      </c>
      <c r="G15" s="34">
        <v>0</v>
      </c>
      <c r="H15" s="34">
        <v>0</v>
      </c>
      <c r="I15" s="34">
        <v>27914</v>
      </c>
      <c r="J15" s="34">
        <v>0</v>
      </c>
      <c r="K15" s="34">
        <v>0</v>
      </c>
      <c r="L15" s="34">
        <v>27914</v>
      </c>
      <c r="M15" s="34">
        <v>0</v>
      </c>
      <c r="N15" s="35">
        <v>49316</v>
      </c>
      <c r="O15" s="34">
        <v>34922</v>
      </c>
      <c r="P15" s="34">
        <v>2735</v>
      </c>
      <c r="Q15" s="34">
        <v>0</v>
      </c>
      <c r="R15" s="34">
        <v>32187</v>
      </c>
      <c r="S15" s="34">
        <v>14394</v>
      </c>
      <c r="T15" s="35">
        <v>13247</v>
      </c>
      <c r="U15" s="34">
        <v>13247</v>
      </c>
      <c r="V15" s="34">
        <v>0</v>
      </c>
      <c r="W15" s="34">
        <v>1147</v>
      </c>
      <c r="X15" s="35">
        <v>-5900</v>
      </c>
      <c r="Y15" s="34">
        <v>39472</v>
      </c>
      <c r="Z15" s="34">
        <v>12400</v>
      </c>
      <c r="AA15" s="34">
        <v>26992</v>
      </c>
      <c r="AB15" s="34">
        <v>0</v>
      </c>
      <c r="AC15" s="34">
        <v>0</v>
      </c>
      <c r="AD15" s="34">
        <v>0</v>
      </c>
    </row>
    <row r="16" spans="1:30" s="8" customFormat="1" ht="33.75" customHeight="1">
      <c r="A16" s="14" t="s">
        <v>19</v>
      </c>
      <c r="B16" s="2" t="s">
        <v>18</v>
      </c>
      <c r="C16" s="32">
        <v>24241</v>
      </c>
      <c r="D16" s="29">
        <v>16761</v>
      </c>
      <c r="E16" s="29">
        <v>16761</v>
      </c>
      <c r="F16" s="29">
        <v>0</v>
      </c>
      <c r="G16" s="29">
        <v>0</v>
      </c>
      <c r="H16" s="29">
        <v>0</v>
      </c>
      <c r="I16" s="29">
        <v>7480</v>
      </c>
      <c r="J16" s="29">
        <v>0</v>
      </c>
      <c r="K16" s="29">
        <v>0</v>
      </c>
      <c r="L16" s="29">
        <v>7480</v>
      </c>
      <c r="M16" s="29">
        <v>0</v>
      </c>
      <c r="N16" s="30">
        <v>21553</v>
      </c>
      <c r="O16" s="29">
        <v>19106</v>
      </c>
      <c r="P16" s="29">
        <v>0</v>
      </c>
      <c r="Q16" s="29">
        <v>0</v>
      </c>
      <c r="R16" s="29">
        <v>19106</v>
      </c>
      <c r="S16" s="29">
        <v>2447</v>
      </c>
      <c r="T16" s="30">
        <v>2447</v>
      </c>
      <c r="U16" s="29">
        <v>2447</v>
      </c>
      <c r="V16" s="29">
        <v>0</v>
      </c>
      <c r="W16" s="29">
        <v>0</v>
      </c>
      <c r="X16" s="30">
        <v>2688</v>
      </c>
      <c r="Y16" s="29">
        <v>2708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</row>
    <row r="17" spans="1:30" s="8" customFormat="1" ht="33.75" customHeight="1" thickBot="1">
      <c r="A17" s="14"/>
      <c r="B17" s="3" t="s">
        <v>29</v>
      </c>
      <c r="C17" s="11">
        <f aca="true" t="shared" si="0" ref="C17:AD17">SUM(C8:C16)</f>
        <v>451597</v>
      </c>
      <c r="D17" s="11">
        <f t="shared" si="0"/>
        <v>157944</v>
      </c>
      <c r="E17" s="11">
        <f t="shared" si="0"/>
        <v>157248</v>
      </c>
      <c r="F17" s="11">
        <f t="shared" si="0"/>
        <v>694</v>
      </c>
      <c r="G17" s="11">
        <f t="shared" si="0"/>
        <v>0</v>
      </c>
      <c r="H17" s="11">
        <f t="shared" si="0"/>
        <v>2</v>
      </c>
      <c r="I17" s="11">
        <f t="shared" si="0"/>
        <v>293653</v>
      </c>
      <c r="J17" s="11">
        <f t="shared" si="0"/>
        <v>0</v>
      </c>
      <c r="K17" s="11">
        <f t="shared" si="0"/>
        <v>0</v>
      </c>
      <c r="L17" s="11">
        <f t="shared" si="0"/>
        <v>290898</v>
      </c>
      <c r="M17" s="11">
        <f t="shared" si="0"/>
        <v>2755</v>
      </c>
      <c r="N17" s="11">
        <f t="shared" si="0"/>
        <v>373743</v>
      </c>
      <c r="O17" s="11">
        <f t="shared" si="0"/>
        <v>299389</v>
      </c>
      <c r="P17" s="11">
        <f t="shared" si="0"/>
        <v>35991</v>
      </c>
      <c r="Q17" s="11">
        <f t="shared" si="0"/>
        <v>0</v>
      </c>
      <c r="R17" s="11">
        <f t="shared" si="0"/>
        <v>263398</v>
      </c>
      <c r="S17" s="11">
        <f t="shared" si="0"/>
        <v>74354</v>
      </c>
      <c r="T17" s="11">
        <f t="shared" si="0"/>
        <v>67980</v>
      </c>
      <c r="U17" s="11">
        <f t="shared" si="0"/>
        <v>67980</v>
      </c>
      <c r="V17" s="11">
        <f t="shared" si="0"/>
        <v>0</v>
      </c>
      <c r="W17" s="11">
        <f t="shared" si="0"/>
        <v>6374</v>
      </c>
      <c r="X17" s="11">
        <f t="shared" si="0"/>
        <v>77854</v>
      </c>
      <c r="Y17" s="11">
        <f t="shared" si="0"/>
        <v>389204</v>
      </c>
      <c r="Z17" s="11">
        <f t="shared" si="0"/>
        <v>96400</v>
      </c>
      <c r="AA17" s="11">
        <f t="shared" si="0"/>
        <v>164584</v>
      </c>
      <c r="AB17" s="11">
        <f t="shared" si="0"/>
        <v>0</v>
      </c>
      <c r="AC17" s="11">
        <f t="shared" si="0"/>
        <v>0</v>
      </c>
      <c r="AD17" s="11">
        <f t="shared" si="0"/>
        <v>95000</v>
      </c>
    </row>
    <row r="18" ht="23.25" customHeight="1"/>
    <row r="19" ht="23.25" customHeight="1"/>
    <row r="20" spans="3:30" ht="23.25" customHeight="1" thickBo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1"/>
      <c r="Q20" s="73"/>
      <c r="R20" s="7"/>
      <c r="S20" s="71" t="s">
        <v>134</v>
      </c>
      <c r="T20" s="73" t="s">
        <v>135</v>
      </c>
      <c r="U20" s="7"/>
      <c r="V20" s="7"/>
      <c r="W20" s="7"/>
      <c r="X20" s="7"/>
      <c r="Y20" s="7"/>
      <c r="Z20" s="7"/>
      <c r="AA20" s="7"/>
      <c r="AB20" s="7"/>
      <c r="AC20" s="7"/>
      <c r="AD20" s="20" t="s">
        <v>57</v>
      </c>
    </row>
    <row r="21" spans="2:30" ht="23.25" customHeight="1">
      <c r="B21" s="19" t="s">
        <v>0</v>
      </c>
      <c r="C21" s="43" t="s">
        <v>67</v>
      </c>
      <c r="D21" s="43" t="s">
        <v>76</v>
      </c>
      <c r="E21" s="81" t="s">
        <v>36</v>
      </c>
      <c r="F21" s="43" t="s">
        <v>74</v>
      </c>
      <c r="G21" s="43" t="s">
        <v>77</v>
      </c>
      <c r="H21" s="83" t="s">
        <v>78</v>
      </c>
      <c r="I21" s="84"/>
      <c r="J21" s="43" t="s">
        <v>37</v>
      </c>
      <c r="K21" s="42" t="s">
        <v>49</v>
      </c>
      <c r="L21" s="42" t="s">
        <v>48</v>
      </c>
      <c r="M21" s="81" t="s">
        <v>36</v>
      </c>
      <c r="N21" s="43" t="s">
        <v>79</v>
      </c>
      <c r="O21" s="43" t="s">
        <v>79</v>
      </c>
      <c r="P21" s="81" t="s">
        <v>47</v>
      </c>
      <c r="Q21" s="42" t="s">
        <v>80</v>
      </c>
      <c r="R21" s="44" t="s">
        <v>81</v>
      </c>
      <c r="S21" s="42" t="s">
        <v>82</v>
      </c>
      <c r="T21" s="18" t="s">
        <v>46</v>
      </c>
      <c r="U21" s="18" t="s">
        <v>45</v>
      </c>
      <c r="V21" s="43" t="s">
        <v>83</v>
      </c>
      <c r="W21" s="85" t="s">
        <v>131</v>
      </c>
      <c r="X21" s="85"/>
      <c r="Y21" s="84"/>
      <c r="Z21" s="45" t="s">
        <v>44</v>
      </c>
      <c r="AA21" s="83" t="s">
        <v>43</v>
      </c>
      <c r="AB21" s="84"/>
      <c r="AC21" s="42" t="s">
        <v>42</v>
      </c>
      <c r="AD21" s="46" t="s">
        <v>84</v>
      </c>
    </row>
    <row r="22" spans="2:30" ht="23.25" customHeight="1">
      <c r="B22" s="17"/>
      <c r="C22" s="47" t="s">
        <v>87</v>
      </c>
      <c r="D22" s="47" t="s">
        <v>97</v>
      </c>
      <c r="E22" s="82"/>
      <c r="F22" s="47" t="s">
        <v>98</v>
      </c>
      <c r="G22" s="47" t="s">
        <v>99</v>
      </c>
      <c r="H22" s="48" t="s">
        <v>100</v>
      </c>
      <c r="I22" s="48" t="s">
        <v>77</v>
      </c>
      <c r="J22" s="47" t="s">
        <v>101</v>
      </c>
      <c r="K22" s="47" t="s">
        <v>41</v>
      </c>
      <c r="L22" s="47" t="s">
        <v>102</v>
      </c>
      <c r="M22" s="82"/>
      <c r="N22" s="47" t="s">
        <v>103</v>
      </c>
      <c r="O22" s="47" t="s">
        <v>104</v>
      </c>
      <c r="P22" s="82"/>
      <c r="Q22" s="47" t="s">
        <v>105</v>
      </c>
      <c r="R22" s="47" t="s">
        <v>37</v>
      </c>
      <c r="S22" s="47" t="s">
        <v>40</v>
      </c>
      <c r="T22" s="15" t="s">
        <v>39</v>
      </c>
      <c r="U22" s="16" t="s">
        <v>106</v>
      </c>
      <c r="V22" s="49" t="s">
        <v>107</v>
      </c>
      <c r="W22" s="50" t="s">
        <v>38</v>
      </c>
      <c r="X22" s="86" t="s">
        <v>37</v>
      </c>
      <c r="Y22" s="86" t="s">
        <v>36</v>
      </c>
      <c r="Z22" s="47" t="s">
        <v>35</v>
      </c>
      <c r="AA22" s="47" t="s">
        <v>34</v>
      </c>
      <c r="AB22" s="47" t="s">
        <v>108</v>
      </c>
      <c r="AC22" s="47" t="s">
        <v>33</v>
      </c>
      <c r="AD22" s="51" t="s">
        <v>109</v>
      </c>
    </row>
    <row r="23" spans="2:30" ht="23.25" customHeight="1">
      <c r="B23" s="41" t="s">
        <v>1</v>
      </c>
      <c r="C23" s="52"/>
      <c r="D23" s="52"/>
      <c r="E23" s="52"/>
      <c r="F23" s="52" t="s">
        <v>118</v>
      </c>
      <c r="G23" s="52"/>
      <c r="H23" s="53" t="s">
        <v>90</v>
      </c>
      <c r="I23" s="53" t="s">
        <v>92</v>
      </c>
      <c r="J23" s="52" t="s">
        <v>119</v>
      </c>
      <c r="K23" s="47" t="s">
        <v>32</v>
      </c>
      <c r="L23" s="47" t="s">
        <v>31</v>
      </c>
      <c r="M23" s="47"/>
      <c r="N23" s="52" t="s">
        <v>120</v>
      </c>
      <c r="O23" s="52" t="s">
        <v>121</v>
      </c>
      <c r="P23" s="52" t="s">
        <v>122</v>
      </c>
      <c r="Q23" s="52" t="s">
        <v>123</v>
      </c>
      <c r="R23" s="47"/>
      <c r="S23" s="52" t="s">
        <v>124</v>
      </c>
      <c r="T23" s="16" t="s">
        <v>125</v>
      </c>
      <c r="U23" s="40" t="s">
        <v>126</v>
      </c>
      <c r="V23" s="47"/>
      <c r="W23" s="47" t="s">
        <v>127</v>
      </c>
      <c r="X23" s="82"/>
      <c r="Y23" s="82"/>
      <c r="Z23" s="52" t="s">
        <v>128</v>
      </c>
      <c r="AA23" s="47"/>
      <c r="AB23" s="47"/>
      <c r="AC23" s="47" t="s">
        <v>30</v>
      </c>
      <c r="AD23" s="51"/>
    </row>
    <row r="24" spans="2:30" ht="32.25" customHeight="1">
      <c r="B24" s="54" t="s">
        <v>3</v>
      </c>
      <c r="C24" s="37">
        <v>0</v>
      </c>
      <c r="D24" s="37">
        <v>0</v>
      </c>
      <c r="E24" s="37">
        <v>0</v>
      </c>
      <c r="F24" s="37">
        <v>2660</v>
      </c>
      <c r="G24" s="37">
        <v>0</v>
      </c>
      <c r="H24" s="37">
        <v>0</v>
      </c>
      <c r="I24" s="37">
        <v>0</v>
      </c>
      <c r="J24" s="37">
        <v>2660</v>
      </c>
      <c r="K24" s="37">
        <v>0</v>
      </c>
      <c r="L24" s="37">
        <v>0</v>
      </c>
      <c r="M24" s="37">
        <v>0</v>
      </c>
      <c r="N24" s="56">
        <v>87</v>
      </c>
      <c r="O24" s="56">
        <v>87</v>
      </c>
      <c r="P24" s="37">
        <v>0</v>
      </c>
      <c r="Q24" s="37">
        <v>2223</v>
      </c>
      <c r="R24" s="37">
        <v>0</v>
      </c>
      <c r="S24" s="37">
        <v>0</v>
      </c>
      <c r="T24" s="37">
        <v>0</v>
      </c>
      <c r="U24" s="56">
        <v>2310</v>
      </c>
      <c r="V24" s="56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2310</v>
      </c>
      <c r="AB24" s="37">
        <v>0</v>
      </c>
      <c r="AC24" s="57">
        <f>IF(C8&gt;0,C8/(N8+J24)*100,0)</f>
        <v>71.40707298720844</v>
      </c>
      <c r="AD24" s="58">
        <f>IF(AB24&gt;0,AB24/(D8-G8)*100,0)</f>
        <v>0</v>
      </c>
    </row>
    <row r="25" spans="2:30" ht="32.25" customHeight="1">
      <c r="B25" s="2" t="s">
        <v>4</v>
      </c>
      <c r="C25" s="34">
        <v>0</v>
      </c>
      <c r="D25" s="34">
        <v>0</v>
      </c>
      <c r="E25" s="34">
        <v>0</v>
      </c>
      <c r="F25" s="34">
        <v>6686</v>
      </c>
      <c r="G25" s="34">
        <v>0</v>
      </c>
      <c r="H25" s="34">
        <v>0</v>
      </c>
      <c r="I25" s="34">
        <v>0</v>
      </c>
      <c r="J25" s="34">
        <v>6686</v>
      </c>
      <c r="K25" s="34">
        <v>0</v>
      </c>
      <c r="L25" s="34">
        <v>0</v>
      </c>
      <c r="M25" s="34">
        <v>0</v>
      </c>
      <c r="N25" s="35">
        <v>-1478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5">
        <v>0</v>
      </c>
      <c r="V25" s="35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8">
        <f aca="true" t="shared" si="1" ref="AC25:AC33">IF(C9&gt;0,C9/(N9+J25)*100,0)</f>
        <v>67.67225325884544</v>
      </c>
      <c r="AD25" s="27">
        <f aca="true" t="shared" si="2" ref="AD25:AD32">IF(AB25&gt;0,AB25/(D9-G9)*100,0)</f>
        <v>0</v>
      </c>
    </row>
    <row r="26" spans="2:30" ht="32.25" customHeight="1">
      <c r="B26" s="2" t="s">
        <v>5</v>
      </c>
      <c r="C26" s="34">
        <v>28038</v>
      </c>
      <c r="D26" s="34">
        <v>2394</v>
      </c>
      <c r="E26" s="34">
        <v>0</v>
      </c>
      <c r="F26" s="34">
        <v>336166</v>
      </c>
      <c r="G26" s="34">
        <v>239503</v>
      </c>
      <c r="H26" s="34">
        <v>14584</v>
      </c>
      <c r="I26" s="34">
        <v>0</v>
      </c>
      <c r="J26" s="34">
        <v>96663</v>
      </c>
      <c r="K26" s="34">
        <v>0</v>
      </c>
      <c r="L26" s="34">
        <v>0</v>
      </c>
      <c r="M26" s="34">
        <v>0</v>
      </c>
      <c r="N26" s="35">
        <v>-67454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5">
        <v>0</v>
      </c>
      <c r="V26" s="35">
        <v>117797</v>
      </c>
      <c r="W26" s="34">
        <v>76400</v>
      </c>
      <c r="X26" s="34">
        <v>38100</v>
      </c>
      <c r="Y26" s="34">
        <v>3297</v>
      </c>
      <c r="Z26" s="34">
        <v>0</v>
      </c>
      <c r="AA26" s="34">
        <v>0</v>
      </c>
      <c r="AB26" s="34">
        <v>0</v>
      </c>
      <c r="AC26" s="28">
        <f t="shared" si="1"/>
        <v>89.23848928417478</v>
      </c>
      <c r="AD26" s="27">
        <f t="shared" si="2"/>
        <v>0</v>
      </c>
    </row>
    <row r="27" spans="2:30" ht="32.25" customHeight="1">
      <c r="B27" s="2" t="s">
        <v>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v>0</v>
      </c>
      <c r="V27" s="35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8">
        <f t="shared" si="1"/>
        <v>100</v>
      </c>
      <c r="AD27" s="27">
        <f t="shared" si="2"/>
        <v>0</v>
      </c>
    </row>
    <row r="28" spans="2:30" ht="32.25" customHeight="1">
      <c r="B28" s="2" t="s">
        <v>9</v>
      </c>
      <c r="C28" s="34">
        <v>0</v>
      </c>
      <c r="D28" s="34">
        <v>0</v>
      </c>
      <c r="E28" s="34">
        <v>0</v>
      </c>
      <c r="F28" s="34">
        <v>39755</v>
      </c>
      <c r="G28" s="34">
        <v>0</v>
      </c>
      <c r="H28" s="34">
        <v>0</v>
      </c>
      <c r="I28" s="34">
        <v>0</v>
      </c>
      <c r="J28" s="34">
        <v>39755</v>
      </c>
      <c r="K28" s="34">
        <v>0</v>
      </c>
      <c r="L28" s="34">
        <v>0</v>
      </c>
      <c r="M28" s="34">
        <v>0</v>
      </c>
      <c r="N28" s="35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v>0</v>
      </c>
      <c r="V28" s="35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28">
        <f t="shared" si="1"/>
        <v>62.80790712033754</v>
      </c>
      <c r="AD28" s="27">
        <f t="shared" si="2"/>
        <v>0</v>
      </c>
    </row>
    <row r="29" spans="2:30" ht="32.25" customHeight="1">
      <c r="B29" s="2" t="s">
        <v>23</v>
      </c>
      <c r="C29" s="34">
        <v>0</v>
      </c>
      <c r="D29" s="34">
        <v>0</v>
      </c>
      <c r="E29" s="34">
        <v>0</v>
      </c>
      <c r="F29" s="34">
        <v>30602</v>
      </c>
      <c r="G29" s="34">
        <v>17183</v>
      </c>
      <c r="H29" s="34">
        <v>0</v>
      </c>
      <c r="I29" s="34">
        <v>0</v>
      </c>
      <c r="J29" s="34">
        <v>13419</v>
      </c>
      <c r="K29" s="34">
        <v>0</v>
      </c>
      <c r="L29" s="34">
        <v>0</v>
      </c>
      <c r="M29" s="34">
        <v>0</v>
      </c>
      <c r="N29" s="35">
        <v>0</v>
      </c>
      <c r="O29" s="35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v>0</v>
      </c>
      <c r="V29" s="35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8">
        <f t="shared" si="1"/>
        <v>59.8582069460648</v>
      </c>
      <c r="AD29" s="27">
        <f t="shared" si="2"/>
        <v>0</v>
      </c>
    </row>
    <row r="30" spans="2:30" ht="32.25" customHeight="1">
      <c r="B30" s="2" t="s">
        <v>17</v>
      </c>
      <c r="C30" s="34">
        <v>0</v>
      </c>
      <c r="D30" s="34">
        <v>0</v>
      </c>
      <c r="E30" s="34">
        <v>0</v>
      </c>
      <c r="F30" s="34">
        <v>12114</v>
      </c>
      <c r="G30" s="34">
        <v>0</v>
      </c>
      <c r="H30" s="34">
        <v>0</v>
      </c>
      <c r="I30" s="34">
        <v>0</v>
      </c>
      <c r="J30" s="34">
        <v>12114</v>
      </c>
      <c r="K30" s="34">
        <v>0</v>
      </c>
      <c r="L30" s="34">
        <v>0</v>
      </c>
      <c r="M30" s="34">
        <v>0</v>
      </c>
      <c r="N30" s="35">
        <v>-12114</v>
      </c>
      <c r="O30" s="35">
        <v>20</v>
      </c>
      <c r="P30" s="34">
        <v>0</v>
      </c>
      <c r="Q30" s="34">
        <v>16</v>
      </c>
      <c r="R30" s="34">
        <v>0</v>
      </c>
      <c r="S30" s="34">
        <v>0</v>
      </c>
      <c r="T30" s="34">
        <v>0</v>
      </c>
      <c r="U30" s="35">
        <v>36</v>
      </c>
      <c r="V30" s="35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36</v>
      </c>
      <c r="AB30" s="34">
        <v>0</v>
      </c>
      <c r="AC30" s="28">
        <f t="shared" si="1"/>
        <v>100.06708932944215</v>
      </c>
      <c r="AD30" s="27">
        <f t="shared" si="2"/>
        <v>0</v>
      </c>
    </row>
    <row r="31" spans="2:30" ht="32.25" customHeight="1">
      <c r="B31" s="2" t="s">
        <v>14</v>
      </c>
      <c r="C31" s="34">
        <v>0</v>
      </c>
      <c r="D31" s="34">
        <v>80</v>
      </c>
      <c r="E31" s="34">
        <v>0</v>
      </c>
      <c r="F31" s="34">
        <v>39472</v>
      </c>
      <c r="G31" s="34">
        <v>3373</v>
      </c>
      <c r="H31" s="34">
        <v>0</v>
      </c>
      <c r="I31" s="34">
        <v>0</v>
      </c>
      <c r="J31" s="34">
        <v>36099</v>
      </c>
      <c r="K31" s="34">
        <v>0</v>
      </c>
      <c r="L31" s="34">
        <v>0</v>
      </c>
      <c r="M31" s="34">
        <v>0</v>
      </c>
      <c r="N31" s="35">
        <v>0</v>
      </c>
      <c r="O31" s="35">
        <v>-5900</v>
      </c>
      <c r="P31" s="34">
        <v>0</v>
      </c>
      <c r="Q31" s="34">
        <v>0</v>
      </c>
      <c r="R31" s="34">
        <v>0</v>
      </c>
      <c r="S31" s="34">
        <v>0</v>
      </c>
      <c r="T31" s="34">
        <v>5900</v>
      </c>
      <c r="U31" s="35">
        <v>0</v>
      </c>
      <c r="V31" s="35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28">
        <f t="shared" si="1"/>
        <v>50.829479599601946</v>
      </c>
      <c r="AD31" s="27">
        <f t="shared" si="2"/>
        <v>0</v>
      </c>
    </row>
    <row r="32" spans="2:30" ht="32.25" customHeight="1">
      <c r="B32" s="2" t="s">
        <v>18</v>
      </c>
      <c r="C32" s="29">
        <v>0</v>
      </c>
      <c r="D32" s="29">
        <v>0</v>
      </c>
      <c r="E32" s="29">
        <v>2708</v>
      </c>
      <c r="F32" s="29">
        <v>5427</v>
      </c>
      <c r="G32" s="29">
        <v>0</v>
      </c>
      <c r="H32" s="29">
        <v>0</v>
      </c>
      <c r="I32" s="29">
        <v>0</v>
      </c>
      <c r="J32" s="29">
        <v>5427</v>
      </c>
      <c r="K32" s="29">
        <v>0</v>
      </c>
      <c r="L32" s="29">
        <v>0</v>
      </c>
      <c r="M32" s="29">
        <v>0</v>
      </c>
      <c r="N32" s="35">
        <v>-2719</v>
      </c>
      <c r="O32" s="30">
        <v>-31</v>
      </c>
      <c r="P32" s="29">
        <v>0</v>
      </c>
      <c r="Q32" s="29">
        <v>38</v>
      </c>
      <c r="R32" s="29">
        <v>0</v>
      </c>
      <c r="S32" s="29">
        <v>0</v>
      </c>
      <c r="T32" s="29">
        <v>0</v>
      </c>
      <c r="U32" s="30">
        <v>7</v>
      </c>
      <c r="V32" s="30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7</v>
      </c>
      <c r="AB32" s="29">
        <v>0</v>
      </c>
      <c r="AC32" s="28">
        <f t="shared" si="1"/>
        <v>89.84803558191253</v>
      </c>
      <c r="AD32" s="27">
        <f t="shared" si="2"/>
        <v>0</v>
      </c>
    </row>
    <row r="33" spans="2:30" ht="32.25" customHeight="1" thickBot="1">
      <c r="B33" s="3" t="s">
        <v>29</v>
      </c>
      <c r="C33" s="11">
        <f aca="true" t="shared" si="3" ref="C33:AB33">SUM(C24:C32)</f>
        <v>28038</v>
      </c>
      <c r="D33" s="11">
        <f t="shared" si="3"/>
        <v>2474</v>
      </c>
      <c r="E33" s="11">
        <f t="shared" si="3"/>
        <v>2708</v>
      </c>
      <c r="F33" s="11">
        <f t="shared" si="3"/>
        <v>472882</v>
      </c>
      <c r="G33" s="11">
        <f t="shared" si="3"/>
        <v>260059</v>
      </c>
      <c r="H33" s="11">
        <f t="shared" si="3"/>
        <v>14584</v>
      </c>
      <c r="I33" s="11">
        <f t="shared" si="3"/>
        <v>0</v>
      </c>
      <c r="J33" s="11">
        <f t="shared" si="3"/>
        <v>212823</v>
      </c>
      <c r="K33" s="11">
        <f t="shared" si="3"/>
        <v>0</v>
      </c>
      <c r="L33" s="11">
        <f t="shared" si="3"/>
        <v>0</v>
      </c>
      <c r="M33" s="11">
        <f t="shared" si="3"/>
        <v>0</v>
      </c>
      <c r="N33" s="11">
        <f t="shared" si="3"/>
        <v>-83678</v>
      </c>
      <c r="O33" s="11">
        <f t="shared" si="3"/>
        <v>-5824</v>
      </c>
      <c r="P33" s="11">
        <f t="shared" si="3"/>
        <v>0</v>
      </c>
      <c r="Q33" s="11">
        <f t="shared" si="3"/>
        <v>2277</v>
      </c>
      <c r="R33" s="11">
        <f t="shared" si="3"/>
        <v>0</v>
      </c>
      <c r="S33" s="11">
        <f t="shared" si="3"/>
        <v>0</v>
      </c>
      <c r="T33" s="11">
        <f t="shared" si="3"/>
        <v>5900</v>
      </c>
      <c r="U33" s="11">
        <f t="shared" si="3"/>
        <v>2353</v>
      </c>
      <c r="V33" s="11">
        <f t="shared" si="3"/>
        <v>117797</v>
      </c>
      <c r="W33" s="11">
        <f t="shared" si="3"/>
        <v>76400</v>
      </c>
      <c r="X33" s="11">
        <f t="shared" si="3"/>
        <v>38100</v>
      </c>
      <c r="Y33" s="11">
        <f t="shared" si="3"/>
        <v>3297</v>
      </c>
      <c r="Z33" s="11">
        <f t="shared" si="3"/>
        <v>0</v>
      </c>
      <c r="AA33" s="11">
        <f t="shared" si="3"/>
        <v>2353</v>
      </c>
      <c r="AB33" s="11">
        <f t="shared" si="3"/>
        <v>0</v>
      </c>
      <c r="AC33" s="10">
        <f t="shared" si="1"/>
        <v>76.98997214294727</v>
      </c>
      <c r="AD33" s="9">
        <f>IF(AB33&gt;0,AB33/(#REF!-#REF!)*100,0)</f>
        <v>0</v>
      </c>
    </row>
  </sheetData>
  <sheetProtection/>
  <mergeCells count="19">
    <mergeCell ref="Z5:Z6"/>
    <mergeCell ref="E21:E22"/>
    <mergeCell ref="H21:I21"/>
    <mergeCell ref="M21:M22"/>
    <mergeCell ref="N5:N6"/>
    <mergeCell ref="R5:R6"/>
    <mergeCell ref="U5:V5"/>
    <mergeCell ref="P21:P22"/>
    <mergeCell ref="W21:Y21"/>
    <mergeCell ref="AA21:AB21"/>
    <mergeCell ref="X22:X23"/>
    <mergeCell ref="Y22:Y23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55" r:id="rId2"/>
  <colBreaks count="1" manualBreakCount="1">
    <brk id="16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="90" zoomScaleNormal="90" zoomScaleSheetLayoutView="75" zoomScalePageLayoutView="0" workbookViewId="0" topLeftCell="A1">
      <selection activeCell="E26" sqref="E26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2.5" customHeight="1">
      <c r="C2" s="21" t="s">
        <v>142</v>
      </c>
    </row>
    <row r="3" s="7" customFormat="1" ht="22.5" customHeight="1">
      <c r="C3" s="21" t="s">
        <v>58</v>
      </c>
    </row>
    <row r="4" s="7" customFormat="1" ht="22.5" customHeight="1" thickBot="1">
      <c r="C4" s="21"/>
    </row>
    <row r="5" spans="2:16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129</v>
      </c>
      <c r="G5" s="43" t="s">
        <v>64</v>
      </c>
      <c r="H5" s="81" t="s">
        <v>36</v>
      </c>
      <c r="I5" s="43" t="s">
        <v>65</v>
      </c>
      <c r="J5" s="43" t="s">
        <v>66</v>
      </c>
      <c r="K5" s="43" t="s">
        <v>67</v>
      </c>
      <c r="L5" s="43" t="s">
        <v>68</v>
      </c>
      <c r="M5" s="81" t="s">
        <v>36</v>
      </c>
      <c r="N5" s="81" t="s">
        <v>53</v>
      </c>
      <c r="O5" s="43" t="s">
        <v>69</v>
      </c>
      <c r="P5" s="43" t="s">
        <v>70</v>
      </c>
    </row>
    <row r="6" spans="2:16" s="7" customFormat="1" ht="22.5" customHeight="1">
      <c r="B6" s="17"/>
      <c r="C6" s="82"/>
      <c r="D6" s="82"/>
      <c r="E6" s="82"/>
      <c r="F6" s="47" t="s">
        <v>130</v>
      </c>
      <c r="G6" s="47" t="s">
        <v>85</v>
      </c>
      <c r="H6" s="82"/>
      <c r="I6" s="47" t="s">
        <v>86</v>
      </c>
      <c r="J6" s="47" t="s">
        <v>87</v>
      </c>
      <c r="K6" s="47" t="s">
        <v>87</v>
      </c>
      <c r="L6" s="47" t="s">
        <v>88</v>
      </c>
      <c r="M6" s="82"/>
      <c r="N6" s="82"/>
      <c r="O6" s="47" t="s">
        <v>89</v>
      </c>
      <c r="P6" s="47" t="s">
        <v>90</v>
      </c>
    </row>
    <row r="7" spans="2:16" s="7" customFormat="1" ht="22.5" customHeight="1">
      <c r="B7" s="41" t="s">
        <v>1</v>
      </c>
      <c r="C7" s="52" t="s">
        <v>110</v>
      </c>
      <c r="D7" s="52" t="s">
        <v>62</v>
      </c>
      <c r="E7" s="52"/>
      <c r="F7" s="52"/>
      <c r="G7" s="52"/>
      <c r="H7" s="52"/>
      <c r="I7" s="52" t="s">
        <v>111</v>
      </c>
      <c r="J7" s="52"/>
      <c r="K7" s="52"/>
      <c r="L7" s="52"/>
      <c r="M7" s="52"/>
      <c r="N7" s="52" t="s">
        <v>112</v>
      </c>
      <c r="O7" s="52" t="s">
        <v>113</v>
      </c>
      <c r="P7" s="52"/>
    </row>
    <row r="8" spans="1:16" s="8" customFormat="1" ht="33.75" customHeight="1">
      <c r="A8" s="14" t="s">
        <v>20</v>
      </c>
      <c r="B8" s="59" t="s">
        <v>24</v>
      </c>
      <c r="C8" s="60">
        <v>1887</v>
      </c>
      <c r="D8" s="13">
        <v>506</v>
      </c>
      <c r="E8" s="13">
        <v>506</v>
      </c>
      <c r="F8" s="13">
        <v>0</v>
      </c>
      <c r="G8" s="13">
        <v>0</v>
      </c>
      <c r="H8" s="13">
        <v>0</v>
      </c>
      <c r="I8" s="13">
        <v>1381</v>
      </c>
      <c r="J8" s="13">
        <v>0</v>
      </c>
      <c r="K8" s="13">
        <v>0</v>
      </c>
      <c r="L8" s="13">
        <v>1381</v>
      </c>
      <c r="M8" s="13">
        <v>0</v>
      </c>
      <c r="N8" s="61">
        <v>1619</v>
      </c>
      <c r="O8" s="13">
        <v>1480</v>
      </c>
      <c r="P8" s="13">
        <v>0</v>
      </c>
    </row>
    <row r="9" spans="1:16" s="8" customFormat="1" ht="33.75" customHeight="1" thickBot="1">
      <c r="A9" s="14"/>
      <c r="B9" s="3" t="s">
        <v>29</v>
      </c>
      <c r="C9" s="11">
        <f aca="true" t="shared" si="0" ref="C9:P9">SUM(C8)</f>
        <v>1887</v>
      </c>
      <c r="D9" s="11">
        <f t="shared" si="0"/>
        <v>506</v>
      </c>
      <c r="E9" s="11">
        <f t="shared" si="0"/>
        <v>506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1381</v>
      </c>
      <c r="J9" s="11">
        <f t="shared" si="0"/>
        <v>0</v>
      </c>
      <c r="K9" s="11">
        <f t="shared" si="0"/>
        <v>0</v>
      </c>
      <c r="L9" s="11">
        <f t="shared" si="0"/>
        <v>1381</v>
      </c>
      <c r="M9" s="11">
        <f t="shared" si="0"/>
        <v>0</v>
      </c>
      <c r="N9" s="11">
        <f t="shared" si="0"/>
        <v>1619</v>
      </c>
      <c r="O9" s="11">
        <f t="shared" si="0"/>
        <v>1480</v>
      </c>
      <c r="P9" s="11">
        <f t="shared" si="0"/>
        <v>0</v>
      </c>
    </row>
    <row r="10" spans="1:16" s="8" customFormat="1" ht="23.25" customHeight="1">
      <c r="A10" s="14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ht="23.25" customHeight="1" thickBot="1"/>
    <row r="12" spans="2:16" ht="23.25" customHeight="1">
      <c r="B12" s="19" t="s">
        <v>0</v>
      </c>
      <c r="C12" s="43" t="s">
        <v>71</v>
      </c>
      <c r="D12" s="81" t="s">
        <v>36</v>
      </c>
      <c r="E12" s="43" t="s">
        <v>72</v>
      </c>
      <c r="F12" s="43" t="s">
        <v>73</v>
      </c>
      <c r="G12" s="83" t="s">
        <v>52</v>
      </c>
      <c r="H12" s="84"/>
      <c r="I12" s="81" t="s">
        <v>36</v>
      </c>
      <c r="J12" s="81" t="s">
        <v>51</v>
      </c>
      <c r="K12" s="43" t="s">
        <v>74</v>
      </c>
      <c r="L12" s="81" t="s">
        <v>50</v>
      </c>
      <c r="M12" s="43" t="s">
        <v>48</v>
      </c>
      <c r="N12" s="43" t="s">
        <v>48</v>
      </c>
      <c r="O12" s="43" t="s">
        <v>75</v>
      </c>
      <c r="P12" s="43" t="s">
        <v>66</v>
      </c>
    </row>
    <row r="13" spans="2:16" ht="23.25" customHeight="1">
      <c r="B13" s="17"/>
      <c r="C13" s="47" t="s">
        <v>91</v>
      </c>
      <c r="D13" s="82"/>
      <c r="E13" s="47" t="s">
        <v>89</v>
      </c>
      <c r="F13" s="47" t="s">
        <v>92</v>
      </c>
      <c r="G13" s="48" t="s">
        <v>37</v>
      </c>
      <c r="H13" s="48" t="s">
        <v>93</v>
      </c>
      <c r="I13" s="82"/>
      <c r="J13" s="82"/>
      <c r="K13" s="47" t="s">
        <v>94</v>
      </c>
      <c r="L13" s="82"/>
      <c r="M13" s="47" t="s">
        <v>87</v>
      </c>
      <c r="N13" s="47" t="s">
        <v>95</v>
      </c>
      <c r="O13" s="47" t="s">
        <v>96</v>
      </c>
      <c r="P13" s="47" t="s">
        <v>87</v>
      </c>
    </row>
    <row r="14" spans="2:16" ht="23.25" customHeight="1">
      <c r="B14" s="41" t="s">
        <v>1</v>
      </c>
      <c r="C14" s="52"/>
      <c r="D14" s="52"/>
      <c r="E14" s="52" t="s">
        <v>114</v>
      </c>
      <c r="F14" s="52"/>
      <c r="G14" s="47" t="s">
        <v>92</v>
      </c>
      <c r="H14" s="47" t="s">
        <v>115</v>
      </c>
      <c r="I14" s="47"/>
      <c r="J14" s="52" t="s">
        <v>116</v>
      </c>
      <c r="K14" s="52" t="s">
        <v>117</v>
      </c>
      <c r="L14" s="52"/>
      <c r="M14" s="52"/>
      <c r="N14" s="52"/>
      <c r="O14" s="52"/>
      <c r="P14" s="52"/>
    </row>
    <row r="15" spans="2:16" ht="33.75" customHeight="1">
      <c r="B15" s="59" t="s">
        <v>24</v>
      </c>
      <c r="C15" s="13">
        <v>0</v>
      </c>
      <c r="D15" s="13">
        <v>1480</v>
      </c>
      <c r="E15" s="13">
        <v>139</v>
      </c>
      <c r="F15" s="61">
        <v>139</v>
      </c>
      <c r="G15" s="13">
        <v>139</v>
      </c>
      <c r="H15" s="13">
        <v>0</v>
      </c>
      <c r="I15" s="13">
        <v>0</v>
      </c>
      <c r="J15" s="61">
        <v>268</v>
      </c>
      <c r="K15" s="13">
        <v>134</v>
      </c>
      <c r="L15" s="13">
        <v>0</v>
      </c>
      <c r="M15" s="13">
        <v>134</v>
      </c>
      <c r="N15" s="13">
        <v>0</v>
      </c>
      <c r="O15" s="13">
        <v>0</v>
      </c>
      <c r="P15" s="13">
        <v>0</v>
      </c>
    </row>
    <row r="16" spans="2:16" ht="33.75" customHeight="1" thickBot="1">
      <c r="B16" s="3" t="s">
        <v>29</v>
      </c>
      <c r="C16" s="11">
        <f aca="true" t="shared" si="1" ref="C16:P16">SUM(C15)</f>
        <v>0</v>
      </c>
      <c r="D16" s="11">
        <f t="shared" si="1"/>
        <v>1480</v>
      </c>
      <c r="E16" s="11">
        <f t="shared" si="1"/>
        <v>139</v>
      </c>
      <c r="F16" s="11">
        <f t="shared" si="1"/>
        <v>139</v>
      </c>
      <c r="G16" s="11">
        <f t="shared" si="1"/>
        <v>139</v>
      </c>
      <c r="H16" s="11">
        <f t="shared" si="1"/>
        <v>0</v>
      </c>
      <c r="I16" s="11">
        <f t="shared" si="1"/>
        <v>0</v>
      </c>
      <c r="J16" s="11">
        <f t="shared" si="1"/>
        <v>268</v>
      </c>
      <c r="K16" s="11">
        <f t="shared" si="1"/>
        <v>134</v>
      </c>
      <c r="L16" s="11">
        <f t="shared" si="1"/>
        <v>0</v>
      </c>
      <c r="M16" s="11">
        <f t="shared" si="1"/>
        <v>134</v>
      </c>
      <c r="N16" s="11">
        <f t="shared" si="1"/>
        <v>0</v>
      </c>
      <c r="O16" s="11">
        <f t="shared" si="1"/>
        <v>0</v>
      </c>
      <c r="P16" s="11">
        <f t="shared" si="1"/>
        <v>0</v>
      </c>
    </row>
    <row r="17" ht="23.25" customHeight="1"/>
    <row r="18" ht="23.25" customHeight="1" thickBot="1"/>
    <row r="19" spans="2:16" ht="23.25" customHeight="1">
      <c r="B19" s="19" t="s">
        <v>0</v>
      </c>
      <c r="C19" s="43" t="s">
        <v>67</v>
      </c>
      <c r="D19" s="43" t="s">
        <v>76</v>
      </c>
      <c r="E19" s="81" t="s">
        <v>36</v>
      </c>
      <c r="F19" s="43" t="s">
        <v>74</v>
      </c>
      <c r="G19" s="43" t="s">
        <v>77</v>
      </c>
      <c r="H19" s="83" t="s">
        <v>78</v>
      </c>
      <c r="I19" s="84"/>
      <c r="J19" s="43" t="s">
        <v>37</v>
      </c>
      <c r="K19" s="42" t="s">
        <v>49</v>
      </c>
      <c r="L19" s="42" t="s">
        <v>48</v>
      </c>
      <c r="M19" s="81" t="s">
        <v>36</v>
      </c>
      <c r="N19" s="43" t="s">
        <v>79</v>
      </c>
      <c r="O19" s="43" t="s">
        <v>79</v>
      </c>
      <c r="P19" s="81" t="s">
        <v>47</v>
      </c>
    </row>
    <row r="20" spans="2:16" ht="23.25" customHeight="1">
      <c r="B20" s="17"/>
      <c r="C20" s="47" t="s">
        <v>87</v>
      </c>
      <c r="D20" s="47" t="s">
        <v>97</v>
      </c>
      <c r="E20" s="82"/>
      <c r="F20" s="47" t="s">
        <v>98</v>
      </c>
      <c r="G20" s="47" t="s">
        <v>99</v>
      </c>
      <c r="H20" s="48" t="s">
        <v>100</v>
      </c>
      <c r="I20" s="48" t="s">
        <v>77</v>
      </c>
      <c r="J20" s="47" t="s">
        <v>101</v>
      </c>
      <c r="K20" s="47" t="s">
        <v>41</v>
      </c>
      <c r="L20" s="47" t="s">
        <v>102</v>
      </c>
      <c r="M20" s="82"/>
      <c r="N20" s="47" t="s">
        <v>103</v>
      </c>
      <c r="O20" s="47" t="s">
        <v>104</v>
      </c>
      <c r="P20" s="82"/>
    </row>
    <row r="21" spans="2:16" ht="23.25" customHeight="1">
      <c r="B21" s="41" t="s">
        <v>1</v>
      </c>
      <c r="C21" s="52"/>
      <c r="D21" s="52"/>
      <c r="E21" s="52"/>
      <c r="F21" s="52" t="s">
        <v>118</v>
      </c>
      <c r="G21" s="52"/>
      <c r="H21" s="53" t="s">
        <v>90</v>
      </c>
      <c r="I21" s="53" t="s">
        <v>92</v>
      </c>
      <c r="J21" s="52" t="s">
        <v>119</v>
      </c>
      <c r="K21" s="47" t="s">
        <v>32</v>
      </c>
      <c r="L21" s="47" t="s">
        <v>31</v>
      </c>
      <c r="M21" s="47"/>
      <c r="N21" s="52" t="s">
        <v>120</v>
      </c>
      <c r="O21" s="52" t="s">
        <v>121</v>
      </c>
      <c r="P21" s="52" t="s">
        <v>122</v>
      </c>
    </row>
    <row r="22" spans="2:16" ht="33.75" customHeight="1">
      <c r="B22" s="59" t="s">
        <v>24</v>
      </c>
      <c r="C22" s="13">
        <v>0</v>
      </c>
      <c r="D22" s="13">
        <v>0</v>
      </c>
      <c r="E22" s="13">
        <v>0</v>
      </c>
      <c r="F22" s="13">
        <v>402</v>
      </c>
      <c r="G22" s="13">
        <v>0</v>
      </c>
      <c r="H22" s="13">
        <v>0</v>
      </c>
      <c r="I22" s="13">
        <v>0</v>
      </c>
      <c r="J22" s="13">
        <v>402</v>
      </c>
      <c r="K22" s="13">
        <v>0</v>
      </c>
      <c r="L22" s="13">
        <v>0</v>
      </c>
      <c r="M22" s="13">
        <v>0</v>
      </c>
      <c r="N22" s="61">
        <v>-268</v>
      </c>
      <c r="O22" s="61">
        <v>0</v>
      </c>
      <c r="P22" s="13">
        <v>0</v>
      </c>
    </row>
    <row r="23" spans="2:16" ht="33.75" customHeight="1" thickBot="1">
      <c r="B23" s="3" t="s">
        <v>29</v>
      </c>
      <c r="C23" s="11">
        <f aca="true" t="shared" si="2" ref="C23:P23">SUM(C22)</f>
        <v>0</v>
      </c>
      <c r="D23" s="11">
        <f t="shared" si="2"/>
        <v>0</v>
      </c>
      <c r="E23" s="11">
        <f t="shared" si="2"/>
        <v>0</v>
      </c>
      <c r="F23" s="11">
        <f t="shared" si="2"/>
        <v>402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402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-268</v>
      </c>
      <c r="O23" s="11">
        <f t="shared" si="2"/>
        <v>0</v>
      </c>
      <c r="P23" s="11">
        <f t="shared" si="2"/>
        <v>0</v>
      </c>
    </row>
    <row r="24" ht="23.25" customHeight="1"/>
    <row r="25" spans="3:16" ht="23.25" customHeight="1" thickBo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0" t="s">
        <v>57</v>
      </c>
    </row>
    <row r="26" spans="2:16" ht="23.25" customHeight="1">
      <c r="B26" s="19" t="s">
        <v>0</v>
      </c>
      <c r="C26" s="42" t="s">
        <v>80</v>
      </c>
      <c r="D26" s="44" t="s">
        <v>81</v>
      </c>
      <c r="E26" s="42" t="s">
        <v>82</v>
      </c>
      <c r="F26" s="18" t="s">
        <v>46</v>
      </c>
      <c r="G26" s="18" t="s">
        <v>45</v>
      </c>
      <c r="H26" s="43" t="s">
        <v>83</v>
      </c>
      <c r="I26" s="85" t="s">
        <v>131</v>
      </c>
      <c r="J26" s="85"/>
      <c r="K26" s="84"/>
      <c r="L26" s="45" t="s">
        <v>44</v>
      </c>
      <c r="M26" s="83" t="s">
        <v>43</v>
      </c>
      <c r="N26" s="84"/>
      <c r="O26" s="42" t="s">
        <v>42</v>
      </c>
      <c r="P26" s="46" t="s">
        <v>84</v>
      </c>
    </row>
    <row r="27" spans="2:16" ht="23.25" customHeight="1">
      <c r="B27" s="17"/>
      <c r="C27" s="47" t="s">
        <v>105</v>
      </c>
      <c r="D27" s="47" t="s">
        <v>37</v>
      </c>
      <c r="E27" s="47" t="s">
        <v>40</v>
      </c>
      <c r="F27" s="15" t="s">
        <v>39</v>
      </c>
      <c r="G27" s="16" t="s">
        <v>106</v>
      </c>
      <c r="H27" s="49" t="s">
        <v>107</v>
      </c>
      <c r="I27" s="50" t="s">
        <v>38</v>
      </c>
      <c r="J27" s="86" t="s">
        <v>37</v>
      </c>
      <c r="K27" s="86" t="s">
        <v>36</v>
      </c>
      <c r="L27" s="47" t="s">
        <v>35</v>
      </c>
      <c r="M27" s="47" t="s">
        <v>34</v>
      </c>
      <c r="N27" s="47" t="s">
        <v>108</v>
      </c>
      <c r="O27" s="47" t="s">
        <v>33</v>
      </c>
      <c r="P27" s="51" t="s">
        <v>109</v>
      </c>
    </row>
    <row r="28" spans="2:16" ht="23.25" customHeight="1">
      <c r="B28" s="41" t="s">
        <v>1</v>
      </c>
      <c r="C28" s="52" t="s">
        <v>123</v>
      </c>
      <c r="D28" s="47"/>
      <c r="E28" s="52" t="s">
        <v>124</v>
      </c>
      <c r="F28" s="16" t="s">
        <v>125</v>
      </c>
      <c r="G28" s="40" t="s">
        <v>126</v>
      </c>
      <c r="H28" s="47"/>
      <c r="I28" s="47" t="s">
        <v>127</v>
      </c>
      <c r="J28" s="82"/>
      <c r="K28" s="82"/>
      <c r="L28" s="52" t="s">
        <v>128</v>
      </c>
      <c r="M28" s="47"/>
      <c r="N28" s="47"/>
      <c r="O28" s="47" t="s">
        <v>30</v>
      </c>
      <c r="P28" s="51"/>
    </row>
    <row r="29" spans="2:16" ht="33.75" customHeight="1">
      <c r="B29" s="59" t="s">
        <v>24</v>
      </c>
      <c r="C29" s="13">
        <v>0</v>
      </c>
      <c r="D29" s="13">
        <v>0</v>
      </c>
      <c r="E29" s="13">
        <v>0</v>
      </c>
      <c r="F29" s="13">
        <v>0</v>
      </c>
      <c r="G29" s="61">
        <v>0</v>
      </c>
      <c r="H29" s="61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2">
        <f>IF(C8&gt;0,C8/(N8+J22)*100,0)</f>
        <v>93.36961900049481</v>
      </c>
      <c r="P29" s="58">
        <f>IF(N29&gt;0,N29/(#REF!-#REF!)*100,0)</f>
        <v>0</v>
      </c>
    </row>
    <row r="30" spans="2:16" ht="33.75" customHeight="1" thickBot="1">
      <c r="B30" s="3" t="s">
        <v>29</v>
      </c>
      <c r="C30" s="11">
        <f aca="true" t="shared" si="3" ref="C30:N30">SUM(C29)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>SUM(H29)</f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75">
        <f>IF(C9&gt;0,C9/(N9+J23)*100,0)</f>
        <v>93.36961900049481</v>
      </c>
      <c r="P30" s="9">
        <f>IF(N30&gt;0,N30/(D9-G9)*100,0)</f>
        <v>0</v>
      </c>
    </row>
  </sheetData>
  <sheetProtection/>
  <mergeCells count="19">
    <mergeCell ref="C5:C6"/>
    <mergeCell ref="D5:D6"/>
    <mergeCell ref="E5:E6"/>
    <mergeCell ref="H5:H6"/>
    <mergeCell ref="M5:M6"/>
    <mergeCell ref="N5:N6"/>
    <mergeCell ref="D12:D13"/>
    <mergeCell ref="G12:H12"/>
    <mergeCell ref="I12:I13"/>
    <mergeCell ref="J12:J13"/>
    <mergeCell ref="L12:L13"/>
    <mergeCell ref="E19:E20"/>
    <mergeCell ref="H19:I19"/>
    <mergeCell ref="M19:M20"/>
    <mergeCell ref="P19:P20"/>
    <mergeCell ref="I26:K26"/>
    <mergeCell ref="M26:N26"/>
    <mergeCell ref="J27:J28"/>
    <mergeCell ref="K27:K2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="75" zoomScaleSheetLayoutView="75" zoomScalePageLayoutView="0" workbookViewId="0" topLeftCell="A27">
      <selection activeCell="I35" sqref="I35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2.5" customHeight="1">
      <c r="C2" s="21" t="s">
        <v>140</v>
      </c>
    </row>
    <row r="3" s="7" customFormat="1" ht="22.5" customHeight="1">
      <c r="C3" s="21" t="s">
        <v>58</v>
      </c>
    </row>
    <row r="4" s="7" customFormat="1" ht="22.5" customHeight="1" thickBot="1">
      <c r="C4" s="21"/>
    </row>
    <row r="5" spans="2:16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68"/>
      <c r="G5" s="43" t="s">
        <v>64</v>
      </c>
      <c r="H5" s="81" t="s">
        <v>36</v>
      </c>
      <c r="I5" s="43" t="s">
        <v>65</v>
      </c>
      <c r="J5" s="43" t="s">
        <v>66</v>
      </c>
      <c r="K5" s="43" t="s">
        <v>67</v>
      </c>
      <c r="L5" s="43" t="s">
        <v>68</v>
      </c>
      <c r="M5" s="81" t="s">
        <v>36</v>
      </c>
      <c r="N5" s="81" t="s">
        <v>53</v>
      </c>
      <c r="O5" s="43" t="s">
        <v>69</v>
      </c>
      <c r="P5" s="43" t="s">
        <v>70</v>
      </c>
    </row>
    <row r="6" spans="2:16" s="7" customFormat="1" ht="22.5" customHeight="1">
      <c r="B6" s="17"/>
      <c r="C6" s="82"/>
      <c r="D6" s="82"/>
      <c r="E6" s="82"/>
      <c r="F6" s="69"/>
      <c r="G6" s="47" t="s">
        <v>85</v>
      </c>
      <c r="H6" s="82"/>
      <c r="I6" s="47" t="s">
        <v>86</v>
      </c>
      <c r="J6" s="47" t="s">
        <v>87</v>
      </c>
      <c r="K6" s="47" t="s">
        <v>87</v>
      </c>
      <c r="L6" s="47" t="s">
        <v>88</v>
      </c>
      <c r="M6" s="82"/>
      <c r="N6" s="82"/>
      <c r="O6" s="47" t="s">
        <v>89</v>
      </c>
      <c r="P6" s="47" t="s">
        <v>90</v>
      </c>
    </row>
    <row r="7" spans="2:16" s="7" customFormat="1" ht="22.5" customHeight="1">
      <c r="B7" s="76" t="s">
        <v>1</v>
      </c>
      <c r="C7" s="74" t="s">
        <v>110</v>
      </c>
      <c r="D7" s="74" t="s">
        <v>62</v>
      </c>
      <c r="E7" s="74"/>
      <c r="F7" s="77"/>
      <c r="G7" s="74"/>
      <c r="H7" s="74"/>
      <c r="I7" s="74" t="s">
        <v>111</v>
      </c>
      <c r="J7" s="74"/>
      <c r="K7" s="74"/>
      <c r="L7" s="74"/>
      <c r="M7" s="74"/>
      <c r="N7" s="74" t="s">
        <v>112</v>
      </c>
      <c r="O7" s="74" t="s">
        <v>113</v>
      </c>
      <c r="P7" s="74"/>
    </row>
    <row r="8" spans="1:16" s="8" customFormat="1" ht="33.75" customHeight="1">
      <c r="A8" s="33" t="s">
        <v>21</v>
      </c>
      <c r="B8" s="2" t="s">
        <v>144</v>
      </c>
      <c r="C8" s="36">
        <v>22100</v>
      </c>
      <c r="D8" s="34">
        <v>3517</v>
      </c>
      <c r="E8" s="34">
        <v>3513</v>
      </c>
      <c r="F8" s="31"/>
      <c r="G8" s="34">
        <v>0</v>
      </c>
      <c r="H8" s="34">
        <v>4</v>
      </c>
      <c r="I8" s="34">
        <v>18583</v>
      </c>
      <c r="J8" s="34">
        <v>0</v>
      </c>
      <c r="K8" s="34">
        <v>0</v>
      </c>
      <c r="L8" s="34">
        <v>12267</v>
      </c>
      <c r="M8" s="34">
        <v>6316</v>
      </c>
      <c r="N8" s="35">
        <v>20263</v>
      </c>
      <c r="O8" s="34">
        <v>13456</v>
      </c>
      <c r="P8" s="34">
        <v>0</v>
      </c>
    </row>
    <row r="9" spans="1:16" s="8" customFormat="1" ht="33.75" customHeight="1">
      <c r="A9" s="33" t="s">
        <v>21</v>
      </c>
      <c r="B9" s="2" t="s">
        <v>24</v>
      </c>
      <c r="C9" s="36">
        <v>37120</v>
      </c>
      <c r="D9" s="34">
        <v>8785</v>
      </c>
      <c r="E9" s="34">
        <v>8785</v>
      </c>
      <c r="F9" s="31"/>
      <c r="G9" s="34">
        <v>0</v>
      </c>
      <c r="H9" s="34">
        <v>0</v>
      </c>
      <c r="I9" s="34">
        <v>28335</v>
      </c>
      <c r="J9" s="34">
        <v>0</v>
      </c>
      <c r="K9" s="34">
        <v>0</v>
      </c>
      <c r="L9" s="34">
        <v>28334</v>
      </c>
      <c r="M9" s="34">
        <v>1</v>
      </c>
      <c r="N9" s="35">
        <v>32193</v>
      </c>
      <c r="O9" s="34">
        <v>30462</v>
      </c>
      <c r="P9" s="34">
        <v>5947</v>
      </c>
    </row>
    <row r="10" spans="1:16" s="8" customFormat="1" ht="33.75" customHeight="1">
      <c r="A10" s="33" t="s">
        <v>21</v>
      </c>
      <c r="B10" s="2" t="s">
        <v>25</v>
      </c>
      <c r="C10" s="32">
        <v>39744</v>
      </c>
      <c r="D10" s="29">
        <v>13955</v>
      </c>
      <c r="E10" s="29">
        <v>13950</v>
      </c>
      <c r="F10" s="31"/>
      <c r="G10" s="29">
        <v>0</v>
      </c>
      <c r="H10" s="29">
        <v>5</v>
      </c>
      <c r="I10" s="29">
        <v>25789</v>
      </c>
      <c r="J10" s="29">
        <v>0</v>
      </c>
      <c r="K10" s="29">
        <v>0</v>
      </c>
      <c r="L10" s="29">
        <v>25586</v>
      </c>
      <c r="M10" s="29">
        <v>203</v>
      </c>
      <c r="N10" s="30">
        <v>39744</v>
      </c>
      <c r="O10" s="29">
        <v>36234</v>
      </c>
      <c r="P10" s="29">
        <v>6550</v>
      </c>
    </row>
    <row r="11" spans="1:16" s="8" customFormat="1" ht="33.75" customHeight="1" thickBot="1">
      <c r="A11" s="14"/>
      <c r="B11" s="3" t="s">
        <v>29</v>
      </c>
      <c r="C11" s="11">
        <f>SUM(C8:C10)</f>
        <v>98964</v>
      </c>
      <c r="D11" s="11">
        <f aca="true" t="shared" si="0" ref="D11:O11">SUM(D8:D10)</f>
        <v>26257</v>
      </c>
      <c r="E11" s="11">
        <f t="shared" si="0"/>
        <v>26248</v>
      </c>
      <c r="F11" s="11">
        <f t="shared" si="0"/>
        <v>0</v>
      </c>
      <c r="G11" s="11">
        <f t="shared" si="0"/>
        <v>0</v>
      </c>
      <c r="H11" s="11">
        <f t="shared" si="0"/>
        <v>9</v>
      </c>
      <c r="I11" s="11">
        <f t="shared" si="0"/>
        <v>72707</v>
      </c>
      <c r="J11" s="11">
        <f t="shared" si="0"/>
        <v>0</v>
      </c>
      <c r="K11" s="11">
        <f t="shared" si="0"/>
        <v>0</v>
      </c>
      <c r="L11" s="11">
        <f t="shared" si="0"/>
        <v>66187</v>
      </c>
      <c r="M11" s="11">
        <f t="shared" si="0"/>
        <v>6520</v>
      </c>
      <c r="N11" s="11">
        <f t="shared" si="0"/>
        <v>92200</v>
      </c>
      <c r="O11" s="11">
        <f t="shared" si="0"/>
        <v>80152</v>
      </c>
      <c r="P11" s="11">
        <f>SUM(P8:P10)</f>
        <v>12497</v>
      </c>
    </row>
    <row r="12" spans="1:16" s="8" customFormat="1" ht="22.5" customHeight="1">
      <c r="A12" s="14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ht="22.5" customHeight="1" thickBot="1"/>
    <row r="14" spans="2:16" ht="23.25" customHeight="1">
      <c r="B14" s="19" t="s">
        <v>0</v>
      </c>
      <c r="C14" s="43" t="s">
        <v>71</v>
      </c>
      <c r="D14" s="81" t="s">
        <v>36</v>
      </c>
      <c r="E14" s="43" t="s">
        <v>72</v>
      </c>
      <c r="F14" s="43" t="s">
        <v>73</v>
      </c>
      <c r="G14" s="83" t="s">
        <v>52</v>
      </c>
      <c r="H14" s="84"/>
      <c r="I14" s="81" t="s">
        <v>36</v>
      </c>
      <c r="J14" s="81" t="s">
        <v>51</v>
      </c>
      <c r="K14" s="43" t="s">
        <v>74</v>
      </c>
      <c r="L14" s="81" t="s">
        <v>50</v>
      </c>
      <c r="M14" s="43" t="s">
        <v>48</v>
      </c>
      <c r="N14" s="43" t="s">
        <v>48</v>
      </c>
      <c r="O14" s="43" t="s">
        <v>75</v>
      </c>
      <c r="P14" s="43" t="s">
        <v>66</v>
      </c>
    </row>
    <row r="15" spans="2:16" ht="23.25" customHeight="1">
      <c r="B15" s="17"/>
      <c r="C15" s="47" t="s">
        <v>91</v>
      </c>
      <c r="D15" s="82"/>
      <c r="E15" s="47" t="s">
        <v>89</v>
      </c>
      <c r="F15" s="47" t="s">
        <v>92</v>
      </c>
      <c r="G15" s="48" t="s">
        <v>37</v>
      </c>
      <c r="H15" s="48" t="s">
        <v>93</v>
      </c>
      <c r="I15" s="82"/>
      <c r="J15" s="82"/>
      <c r="K15" s="47" t="s">
        <v>94</v>
      </c>
      <c r="L15" s="82"/>
      <c r="M15" s="47" t="s">
        <v>87</v>
      </c>
      <c r="N15" s="47" t="s">
        <v>95</v>
      </c>
      <c r="O15" s="47" t="s">
        <v>96</v>
      </c>
      <c r="P15" s="47" t="s">
        <v>87</v>
      </c>
    </row>
    <row r="16" spans="2:16" ht="23.25" customHeight="1">
      <c r="B16" s="41" t="s">
        <v>1</v>
      </c>
      <c r="C16" s="52"/>
      <c r="D16" s="52"/>
      <c r="E16" s="52" t="s">
        <v>114</v>
      </c>
      <c r="F16" s="52"/>
      <c r="G16" s="47" t="s">
        <v>92</v>
      </c>
      <c r="H16" s="47" t="s">
        <v>115</v>
      </c>
      <c r="I16" s="47"/>
      <c r="J16" s="52" t="s">
        <v>116</v>
      </c>
      <c r="K16" s="52" t="s">
        <v>117</v>
      </c>
      <c r="L16" s="52"/>
      <c r="M16" s="52"/>
      <c r="N16" s="52"/>
      <c r="O16" s="52"/>
      <c r="P16" s="52"/>
    </row>
    <row r="17" spans="2:16" ht="33.75" customHeight="1">
      <c r="B17" s="54" t="s">
        <v>144</v>
      </c>
      <c r="C17" s="37">
        <v>0</v>
      </c>
      <c r="D17" s="37">
        <v>13456</v>
      </c>
      <c r="E17" s="37">
        <v>6807</v>
      </c>
      <c r="F17" s="56">
        <v>491</v>
      </c>
      <c r="G17" s="37">
        <v>491</v>
      </c>
      <c r="H17" s="37">
        <v>0</v>
      </c>
      <c r="I17" s="37">
        <v>6316</v>
      </c>
      <c r="J17" s="56">
        <v>1837</v>
      </c>
      <c r="K17" s="37">
        <v>860</v>
      </c>
      <c r="L17" s="37">
        <v>0</v>
      </c>
      <c r="M17" s="37">
        <v>860</v>
      </c>
      <c r="N17" s="37">
        <v>0</v>
      </c>
      <c r="O17" s="37">
        <v>0</v>
      </c>
      <c r="P17" s="37">
        <v>0</v>
      </c>
    </row>
    <row r="18" spans="2:16" ht="33.75" customHeight="1">
      <c r="B18" s="2" t="s">
        <v>24</v>
      </c>
      <c r="C18" s="34">
        <v>0</v>
      </c>
      <c r="D18" s="34">
        <v>24515</v>
      </c>
      <c r="E18" s="34">
        <v>1731</v>
      </c>
      <c r="F18" s="35">
        <v>1731</v>
      </c>
      <c r="G18" s="34">
        <v>1731</v>
      </c>
      <c r="H18" s="34">
        <v>0</v>
      </c>
      <c r="I18" s="34">
        <v>0</v>
      </c>
      <c r="J18" s="35">
        <v>4927</v>
      </c>
      <c r="K18" s="34">
        <v>2333</v>
      </c>
      <c r="L18" s="34">
        <v>0</v>
      </c>
      <c r="M18" s="34">
        <v>2333</v>
      </c>
      <c r="N18" s="34">
        <v>0</v>
      </c>
      <c r="O18" s="34">
        <v>0</v>
      </c>
      <c r="P18" s="34">
        <v>0</v>
      </c>
    </row>
    <row r="19" spans="2:16" ht="33.75" customHeight="1">
      <c r="B19" s="2" t="s">
        <v>25</v>
      </c>
      <c r="C19" s="29">
        <v>0</v>
      </c>
      <c r="D19" s="29">
        <v>29684</v>
      </c>
      <c r="E19" s="29">
        <v>3510</v>
      </c>
      <c r="F19" s="30">
        <v>3510</v>
      </c>
      <c r="G19" s="29">
        <v>3510</v>
      </c>
      <c r="H19" s="29">
        <v>0</v>
      </c>
      <c r="I19" s="29">
        <v>0</v>
      </c>
      <c r="J19" s="30">
        <v>0</v>
      </c>
      <c r="K19" s="29">
        <v>17027</v>
      </c>
      <c r="L19" s="29">
        <v>4200</v>
      </c>
      <c r="M19" s="29">
        <v>9308</v>
      </c>
      <c r="N19" s="29">
        <v>0</v>
      </c>
      <c r="O19" s="29">
        <v>0</v>
      </c>
      <c r="P19" s="29">
        <v>2493</v>
      </c>
    </row>
    <row r="20" spans="2:16" ht="33.75" customHeight="1" thickBot="1">
      <c r="B20" s="3" t="s">
        <v>29</v>
      </c>
      <c r="C20" s="11">
        <f>SUM(C17:C19)</f>
        <v>0</v>
      </c>
      <c r="D20" s="11">
        <f aca="true" t="shared" si="1" ref="D20:O20">SUM(D17:D19)</f>
        <v>67655</v>
      </c>
      <c r="E20" s="11">
        <f t="shared" si="1"/>
        <v>12048</v>
      </c>
      <c r="F20" s="11">
        <f t="shared" si="1"/>
        <v>5732</v>
      </c>
      <c r="G20" s="11">
        <f t="shared" si="1"/>
        <v>5732</v>
      </c>
      <c r="H20" s="11">
        <f t="shared" si="1"/>
        <v>0</v>
      </c>
      <c r="I20" s="11">
        <f t="shared" si="1"/>
        <v>6316</v>
      </c>
      <c r="J20" s="11">
        <f t="shared" si="1"/>
        <v>6764</v>
      </c>
      <c r="K20" s="11">
        <f t="shared" si="1"/>
        <v>20220</v>
      </c>
      <c r="L20" s="11">
        <f t="shared" si="1"/>
        <v>4200</v>
      </c>
      <c r="M20" s="11">
        <f t="shared" si="1"/>
        <v>12501</v>
      </c>
      <c r="N20" s="11">
        <f t="shared" si="1"/>
        <v>0</v>
      </c>
      <c r="O20" s="11">
        <f t="shared" si="1"/>
        <v>0</v>
      </c>
      <c r="P20" s="11">
        <f>SUM(P17:P19)</f>
        <v>2493</v>
      </c>
    </row>
    <row r="21" ht="23.25" customHeight="1"/>
    <row r="22" ht="23.25" customHeight="1" thickBot="1"/>
    <row r="23" spans="2:16" ht="23.25" customHeight="1">
      <c r="B23" s="19" t="s">
        <v>0</v>
      </c>
      <c r="C23" s="43" t="s">
        <v>67</v>
      </c>
      <c r="D23" s="43" t="s">
        <v>76</v>
      </c>
      <c r="E23" s="81" t="s">
        <v>36</v>
      </c>
      <c r="F23" s="43" t="s">
        <v>74</v>
      </c>
      <c r="G23" s="43" t="s">
        <v>77</v>
      </c>
      <c r="H23" s="83" t="s">
        <v>78</v>
      </c>
      <c r="I23" s="84"/>
      <c r="J23" s="43" t="s">
        <v>37</v>
      </c>
      <c r="K23" s="42" t="s">
        <v>49</v>
      </c>
      <c r="L23" s="42" t="s">
        <v>48</v>
      </c>
      <c r="M23" s="81" t="s">
        <v>36</v>
      </c>
      <c r="N23" s="43" t="s">
        <v>79</v>
      </c>
      <c r="O23" s="43" t="s">
        <v>79</v>
      </c>
      <c r="P23" s="81" t="s">
        <v>47</v>
      </c>
    </row>
    <row r="24" spans="2:16" ht="23.25" customHeight="1">
      <c r="B24" s="17"/>
      <c r="C24" s="47" t="s">
        <v>87</v>
      </c>
      <c r="D24" s="47" t="s">
        <v>97</v>
      </c>
      <c r="E24" s="82"/>
      <c r="F24" s="47" t="s">
        <v>98</v>
      </c>
      <c r="G24" s="47" t="s">
        <v>99</v>
      </c>
      <c r="H24" s="48" t="s">
        <v>100</v>
      </c>
      <c r="I24" s="48" t="s">
        <v>77</v>
      </c>
      <c r="J24" s="47" t="s">
        <v>101</v>
      </c>
      <c r="K24" s="47" t="s">
        <v>41</v>
      </c>
      <c r="L24" s="47" t="s">
        <v>102</v>
      </c>
      <c r="M24" s="82"/>
      <c r="N24" s="47" t="s">
        <v>103</v>
      </c>
      <c r="O24" s="47" t="s">
        <v>104</v>
      </c>
      <c r="P24" s="82"/>
    </row>
    <row r="25" spans="2:16" ht="23.25" customHeight="1">
      <c r="B25" s="41" t="s">
        <v>1</v>
      </c>
      <c r="C25" s="52"/>
      <c r="D25" s="52"/>
      <c r="E25" s="52"/>
      <c r="F25" s="52" t="s">
        <v>118</v>
      </c>
      <c r="G25" s="52"/>
      <c r="H25" s="53" t="s">
        <v>90</v>
      </c>
      <c r="I25" s="53" t="s">
        <v>92</v>
      </c>
      <c r="J25" s="52" t="s">
        <v>119</v>
      </c>
      <c r="K25" s="47" t="s">
        <v>32</v>
      </c>
      <c r="L25" s="47" t="s">
        <v>31</v>
      </c>
      <c r="M25" s="47"/>
      <c r="N25" s="52" t="s">
        <v>120</v>
      </c>
      <c r="O25" s="52" t="s">
        <v>121</v>
      </c>
      <c r="P25" s="52" t="s">
        <v>122</v>
      </c>
    </row>
    <row r="26" spans="2:16" ht="33.75" customHeight="1">
      <c r="B26" s="54" t="s">
        <v>144</v>
      </c>
      <c r="C26" s="37">
        <v>0</v>
      </c>
      <c r="D26" s="37">
        <v>0</v>
      </c>
      <c r="E26" s="37">
        <v>0</v>
      </c>
      <c r="F26" s="37">
        <v>2697</v>
      </c>
      <c r="G26" s="37">
        <v>0</v>
      </c>
      <c r="H26" s="37">
        <v>0</v>
      </c>
      <c r="I26" s="37">
        <v>0</v>
      </c>
      <c r="J26" s="37">
        <v>2697</v>
      </c>
      <c r="K26" s="37">
        <v>0</v>
      </c>
      <c r="L26" s="37">
        <v>0</v>
      </c>
      <c r="M26" s="37">
        <v>0</v>
      </c>
      <c r="N26" s="56">
        <v>-1837</v>
      </c>
      <c r="O26" s="56">
        <v>0</v>
      </c>
      <c r="P26" s="37">
        <v>0</v>
      </c>
    </row>
    <row r="27" spans="2:16" ht="33.75" customHeight="1">
      <c r="B27" s="2" t="s">
        <v>24</v>
      </c>
      <c r="C27" s="34">
        <v>0</v>
      </c>
      <c r="D27" s="34">
        <v>0</v>
      </c>
      <c r="E27" s="34">
        <v>0</v>
      </c>
      <c r="F27" s="34">
        <v>7260</v>
      </c>
      <c r="G27" s="34">
        <v>0</v>
      </c>
      <c r="H27" s="34">
        <v>0</v>
      </c>
      <c r="I27" s="34">
        <v>0</v>
      </c>
      <c r="J27" s="34">
        <v>7260</v>
      </c>
      <c r="K27" s="34">
        <v>0</v>
      </c>
      <c r="L27" s="34">
        <v>0</v>
      </c>
      <c r="M27" s="34">
        <v>0</v>
      </c>
      <c r="N27" s="35">
        <v>-4927</v>
      </c>
      <c r="O27" s="35">
        <v>0</v>
      </c>
      <c r="P27" s="34">
        <v>0</v>
      </c>
    </row>
    <row r="28" spans="2:16" ht="33.75" customHeight="1">
      <c r="B28" s="2" t="s">
        <v>25</v>
      </c>
      <c r="C28" s="29">
        <v>0</v>
      </c>
      <c r="D28" s="29">
        <v>1026</v>
      </c>
      <c r="E28" s="29">
        <v>0</v>
      </c>
      <c r="F28" s="29">
        <v>17107</v>
      </c>
      <c r="G28" s="29">
        <v>10445</v>
      </c>
      <c r="H28" s="29">
        <v>0</v>
      </c>
      <c r="I28" s="29">
        <v>0</v>
      </c>
      <c r="J28" s="29">
        <v>6662</v>
      </c>
      <c r="K28" s="29">
        <v>0</v>
      </c>
      <c r="L28" s="29">
        <v>0</v>
      </c>
      <c r="M28" s="29">
        <v>0</v>
      </c>
      <c r="N28" s="30">
        <v>-80</v>
      </c>
      <c r="O28" s="30">
        <v>-80</v>
      </c>
      <c r="P28" s="29">
        <v>0</v>
      </c>
    </row>
    <row r="29" spans="2:16" ht="33.75" customHeight="1" thickBot="1">
      <c r="B29" s="3" t="s">
        <v>29</v>
      </c>
      <c r="C29" s="11">
        <f>SUM(C26:C28)</f>
        <v>0</v>
      </c>
      <c r="D29" s="11">
        <f aca="true" t="shared" si="2" ref="D29:O29">SUM(D26:D28)</f>
        <v>1026</v>
      </c>
      <c r="E29" s="11">
        <f t="shared" si="2"/>
        <v>0</v>
      </c>
      <c r="F29" s="11">
        <f t="shared" si="2"/>
        <v>27064</v>
      </c>
      <c r="G29" s="11">
        <f t="shared" si="2"/>
        <v>10445</v>
      </c>
      <c r="H29" s="11">
        <f t="shared" si="2"/>
        <v>0</v>
      </c>
      <c r="I29" s="11">
        <f t="shared" si="2"/>
        <v>0</v>
      </c>
      <c r="J29" s="11">
        <f t="shared" si="2"/>
        <v>16619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-6844</v>
      </c>
      <c r="O29" s="11">
        <f t="shared" si="2"/>
        <v>-80</v>
      </c>
      <c r="P29" s="11">
        <f>SUM(P26:P28)</f>
        <v>0</v>
      </c>
    </row>
    <row r="30" ht="23.25" customHeight="1"/>
    <row r="31" spans="3:16" ht="23.25" customHeight="1" thickBo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0" t="s">
        <v>57</v>
      </c>
    </row>
    <row r="32" spans="2:16" ht="23.25" customHeight="1">
      <c r="B32" s="19" t="s">
        <v>0</v>
      </c>
      <c r="C32" s="42" t="s">
        <v>80</v>
      </c>
      <c r="D32" s="44" t="s">
        <v>81</v>
      </c>
      <c r="E32" s="42" t="s">
        <v>82</v>
      </c>
      <c r="F32" s="18" t="s">
        <v>46</v>
      </c>
      <c r="G32" s="18" t="s">
        <v>45</v>
      </c>
      <c r="H32" s="43" t="s">
        <v>83</v>
      </c>
      <c r="I32" s="85" t="s">
        <v>131</v>
      </c>
      <c r="J32" s="85"/>
      <c r="K32" s="84"/>
      <c r="L32" s="45" t="s">
        <v>44</v>
      </c>
      <c r="M32" s="83" t="s">
        <v>43</v>
      </c>
      <c r="N32" s="84"/>
      <c r="O32" s="42" t="s">
        <v>42</v>
      </c>
      <c r="P32" s="46" t="s">
        <v>84</v>
      </c>
    </row>
    <row r="33" spans="2:16" ht="23.25" customHeight="1">
      <c r="B33" s="17"/>
      <c r="C33" s="47" t="s">
        <v>105</v>
      </c>
      <c r="D33" s="47" t="s">
        <v>37</v>
      </c>
      <c r="E33" s="47" t="s">
        <v>40</v>
      </c>
      <c r="F33" s="15" t="s">
        <v>39</v>
      </c>
      <c r="G33" s="16" t="s">
        <v>106</v>
      </c>
      <c r="H33" s="49" t="s">
        <v>107</v>
      </c>
      <c r="I33" s="50" t="s">
        <v>38</v>
      </c>
      <c r="J33" s="86" t="s">
        <v>37</v>
      </c>
      <c r="K33" s="86" t="s">
        <v>36</v>
      </c>
      <c r="L33" s="47" t="s">
        <v>35</v>
      </c>
      <c r="M33" s="47" t="s">
        <v>34</v>
      </c>
      <c r="N33" s="47" t="s">
        <v>108</v>
      </c>
      <c r="O33" s="47" t="s">
        <v>33</v>
      </c>
      <c r="P33" s="51" t="s">
        <v>109</v>
      </c>
    </row>
    <row r="34" spans="2:16" ht="23.25" customHeight="1">
      <c r="B34" s="41" t="s">
        <v>1</v>
      </c>
      <c r="C34" s="52" t="s">
        <v>123</v>
      </c>
      <c r="D34" s="47"/>
      <c r="E34" s="52" t="s">
        <v>124</v>
      </c>
      <c r="F34" s="16" t="s">
        <v>125</v>
      </c>
      <c r="G34" s="40" t="s">
        <v>126</v>
      </c>
      <c r="H34" s="47"/>
      <c r="I34" s="47" t="s">
        <v>127</v>
      </c>
      <c r="J34" s="82"/>
      <c r="K34" s="82"/>
      <c r="L34" s="52" t="s">
        <v>128</v>
      </c>
      <c r="M34" s="47"/>
      <c r="N34" s="47"/>
      <c r="O34" s="47" t="s">
        <v>30</v>
      </c>
      <c r="P34" s="51"/>
    </row>
    <row r="35" spans="2:16" ht="33.75" customHeight="1">
      <c r="B35" s="54" t="s">
        <v>144</v>
      </c>
      <c r="C35" s="37">
        <v>0</v>
      </c>
      <c r="D35" s="37">
        <v>0</v>
      </c>
      <c r="E35" s="37">
        <v>0</v>
      </c>
      <c r="F35" s="37">
        <v>0</v>
      </c>
      <c r="G35" s="56">
        <v>0</v>
      </c>
      <c r="H35" s="56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57">
        <f>IF(C8&gt;0,C8/(N8+J26)*100,0)</f>
        <v>96.25435540069687</v>
      </c>
      <c r="P35" s="58">
        <f>IF(N35&gt;0,N35/(D8-G8)*100,0)</f>
        <v>0</v>
      </c>
    </row>
    <row r="36" spans="2:16" ht="33.75" customHeight="1">
      <c r="B36" s="2" t="s">
        <v>24</v>
      </c>
      <c r="C36" s="34">
        <v>0</v>
      </c>
      <c r="D36" s="34">
        <v>0</v>
      </c>
      <c r="E36" s="34">
        <v>0</v>
      </c>
      <c r="F36" s="34">
        <v>0</v>
      </c>
      <c r="G36" s="35">
        <v>0</v>
      </c>
      <c r="H36" s="35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28">
        <f>IF(C9&gt;0,C9/(N9+J27)*100,0)</f>
        <v>94.08663472993182</v>
      </c>
      <c r="P36" s="27">
        <f>IF(N36&gt;0,N36/(D9-G9)*100,0)</f>
        <v>0</v>
      </c>
    </row>
    <row r="37" spans="2:16" ht="33.75" customHeight="1">
      <c r="B37" s="2" t="s">
        <v>25</v>
      </c>
      <c r="C37" s="29">
        <v>120</v>
      </c>
      <c r="D37" s="29">
        <v>0</v>
      </c>
      <c r="E37" s="29">
        <v>0</v>
      </c>
      <c r="F37" s="29">
        <v>0</v>
      </c>
      <c r="G37" s="30">
        <v>40</v>
      </c>
      <c r="H37" s="30">
        <v>0</v>
      </c>
      <c r="I37" s="29">
        <v>0</v>
      </c>
      <c r="J37" s="29">
        <v>0</v>
      </c>
      <c r="K37" s="29">
        <v>0</v>
      </c>
      <c r="L37" s="29">
        <v>0</v>
      </c>
      <c r="M37" s="29">
        <v>40</v>
      </c>
      <c r="N37" s="29">
        <v>0</v>
      </c>
      <c r="O37" s="79">
        <f>IF(C10&gt;0,C10/(N10+J28)*100,0)</f>
        <v>85.64409774598111</v>
      </c>
      <c r="P37" s="80">
        <f>IF(N37&gt;0,N37/(D10-G10)*100,0)</f>
        <v>0</v>
      </c>
    </row>
    <row r="38" spans="2:16" ht="33.75" customHeight="1" thickBot="1">
      <c r="B38" s="3" t="s">
        <v>29</v>
      </c>
      <c r="C38" s="11">
        <f>SUM(C35:C37)</f>
        <v>120</v>
      </c>
      <c r="D38" s="11">
        <f aca="true" t="shared" si="3" ref="D38:N38">SUM(D35:D37)</f>
        <v>0</v>
      </c>
      <c r="E38" s="11">
        <f t="shared" si="3"/>
        <v>0</v>
      </c>
      <c r="F38" s="11">
        <f t="shared" si="3"/>
        <v>0</v>
      </c>
      <c r="G38" s="11">
        <f t="shared" si="3"/>
        <v>40</v>
      </c>
      <c r="H38" s="11">
        <f t="shared" si="3"/>
        <v>0</v>
      </c>
      <c r="I38" s="11">
        <f t="shared" si="3"/>
        <v>0</v>
      </c>
      <c r="J38" s="11">
        <f t="shared" si="3"/>
        <v>0</v>
      </c>
      <c r="K38" s="11">
        <f t="shared" si="3"/>
        <v>0</v>
      </c>
      <c r="L38" s="11">
        <f t="shared" si="3"/>
        <v>0</v>
      </c>
      <c r="M38" s="11">
        <f t="shared" si="3"/>
        <v>40</v>
      </c>
      <c r="N38" s="11">
        <f t="shared" si="3"/>
        <v>0</v>
      </c>
      <c r="O38" s="75">
        <f>IF(C11&gt;0,C11/(N11+J29)*100,0)</f>
        <v>90.94367711520967</v>
      </c>
      <c r="P38" s="78">
        <f>IF(N38&gt;0,N38/(D11-G11)*100,0)</f>
        <v>0</v>
      </c>
    </row>
  </sheetData>
  <sheetProtection/>
  <mergeCells count="19">
    <mergeCell ref="C5:C6"/>
    <mergeCell ref="D5:D6"/>
    <mergeCell ref="E5:E6"/>
    <mergeCell ref="H5:H6"/>
    <mergeCell ref="M5:M6"/>
    <mergeCell ref="N5:N6"/>
    <mergeCell ref="M23:M24"/>
    <mergeCell ref="P23:P24"/>
    <mergeCell ref="I32:K32"/>
    <mergeCell ref="M32:N32"/>
    <mergeCell ref="J33:J34"/>
    <mergeCell ref="K33:K34"/>
    <mergeCell ref="D14:D15"/>
    <mergeCell ref="G14:H14"/>
    <mergeCell ref="I14:I15"/>
    <mergeCell ref="J14:J15"/>
    <mergeCell ref="L14:L15"/>
    <mergeCell ref="E23:E24"/>
    <mergeCell ref="H23:I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SheetLayoutView="75" zoomScalePageLayoutView="0" workbookViewId="0" topLeftCell="A1">
      <selection activeCell="C8" sqref="C8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1.7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1.75" customHeight="1">
      <c r="C2" s="21" t="s">
        <v>141</v>
      </c>
    </row>
    <row r="3" s="7" customFormat="1" ht="21.75" customHeight="1">
      <c r="C3" s="21" t="s">
        <v>58</v>
      </c>
    </row>
    <row r="4" s="7" customFormat="1" ht="21.75" customHeight="1" thickBot="1">
      <c r="C4" s="21"/>
    </row>
    <row r="5" spans="2:16" s="7" customFormat="1" ht="21.75" customHeight="1">
      <c r="B5" s="19" t="s">
        <v>0</v>
      </c>
      <c r="C5" s="81" t="s">
        <v>56</v>
      </c>
      <c r="D5" s="81" t="s">
        <v>55</v>
      </c>
      <c r="E5" s="81" t="s">
        <v>54</v>
      </c>
      <c r="F5" s="68"/>
      <c r="G5" s="43" t="s">
        <v>64</v>
      </c>
      <c r="H5" s="81" t="s">
        <v>36</v>
      </c>
      <c r="I5" s="43" t="s">
        <v>65</v>
      </c>
      <c r="J5" s="43" t="s">
        <v>66</v>
      </c>
      <c r="K5" s="43" t="s">
        <v>67</v>
      </c>
      <c r="L5" s="43" t="s">
        <v>68</v>
      </c>
      <c r="M5" s="81" t="s">
        <v>36</v>
      </c>
      <c r="N5" s="81" t="s">
        <v>53</v>
      </c>
      <c r="O5" s="43" t="s">
        <v>69</v>
      </c>
      <c r="P5" s="43" t="s">
        <v>70</v>
      </c>
    </row>
    <row r="6" spans="2:16" s="7" customFormat="1" ht="21.75" customHeight="1">
      <c r="B6" s="17"/>
      <c r="C6" s="82"/>
      <c r="D6" s="82"/>
      <c r="E6" s="82"/>
      <c r="F6" s="69"/>
      <c r="G6" s="47" t="s">
        <v>85</v>
      </c>
      <c r="H6" s="82"/>
      <c r="I6" s="47" t="s">
        <v>86</v>
      </c>
      <c r="J6" s="47" t="s">
        <v>87</v>
      </c>
      <c r="K6" s="47" t="s">
        <v>87</v>
      </c>
      <c r="L6" s="47" t="s">
        <v>88</v>
      </c>
      <c r="M6" s="82"/>
      <c r="N6" s="82"/>
      <c r="O6" s="47" t="s">
        <v>89</v>
      </c>
      <c r="P6" s="47" t="s">
        <v>90</v>
      </c>
    </row>
    <row r="7" spans="2:16" s="7" customFormat="1" ht="21.75" customHeight="1">
      <c r="B7" s="41" t="s">
        <v>1</v>
      </c>
      <c r="C7" s="52" t="s">
        <v>110</v>
      </c>
      <c r="D7" s="52" t="s">
        <v>62</v>
      </c>
      <c r="E7" s="52"/>
      <c r="F7" s="70"/>
      <c r="G7" s="52"/>
      <c r="H7" s="52"/>
      <c r="I7" s="52" t="s">
        <v>111</v>
      </c>
      <c r="J7" s="52"/>
      <c r="K7" s="52"/>
      <c r="L7" s="52"/>
      <c r="M7" s="52"/>
      <c r="N7" s="52" t="s">
        <v>112</v>
      </c>
      <c r="O7" s="52" t="s">
        <v>113</v>
      </c>
      <c r="P7" s="52"/>
    </row>
    <row r="8" spans="1:16" s="8" customFormat="1" ht="33.75" customHeight="1">
      <c r="A8" s="14" t="s">
        <v>22</v>
      </c>
      <c r="B8" s="59" t="s">
        <v>5</v>
      </c>
      <c r="C8" s="60">
        <v>7910</v>
      </c>
      <c r="D8" s="13">
        <v>2441</v>
      </c>
      <c r="E8" s="13">
        <v>2441</v>
      </c>
      <c r="F8" s="64"/>
      <c r="G8" s="13">
        <v>0</v>
      </c>
      <c r="H8" s="13">
        <v>0</v>
      </c>
      <c r="I8" s="13">
        <v>5469</v>
      </c>
      <c r="J8" s="13">
        <v>0</v>
      </c>
      <c r="K8" s="13">
        <v>0</v>
      </c>
      <c r="L8" s="13">
        <v>5468</v>
      </c>
      <c r="M8" s="13">
        <v>1</v>
      </c>
      <c r="N8" s="61">
        <v>6349</v>
      </c>
      <c r="O8" s="13">
        <v>5587</v>
      </c>
      <c r="P8" s="13">
        <v>0</v>
      </c>
    </row>
    <row r="9" spans="1:16" s="8" customFormat="1" ht="33.75" customHeight="1" thickBot="1">
      <c r="A9" s="1"/>
      <c r="B9" s="3" t="s">
        <v>29</v>
      </c>
      <c r="C9" s="11">
        <f>SUM(C8)</f>
        <v>7910</v>
      </c>
      <c r="D9" s="11">
        <f>SUM(D8)</f>
        <v>2441</v>
      </c>
      <c r="E9" s="11">
        <f>SUM(E8)</f>
        <v>2441</v>
      </c>
      <c r="F9" s="12"/>
      <c r="G9" s="11">
        <f aca="true" t="shared" si="0" ref="G9:P9">SUM(G8)</f>
        <v>0</v>
      </c>
      <c r="H9" s="11">
        <f t="shared" si="0"/>
        <v>0</v>
      </c>
      <c r="I9" s="11">
        <f t="shared" si="0"/>
        <v>5469</v>
      </c>
      <c r="J9" s="11">
        <f t="shared" si="0"/>
        <v>0</v>
      </c>
      <c r="K9" s="11">
        <f t="shared" si="0"/>
        <v>0</v>
      </c>
      <c r="L9" s="11">
        <f t="shared" si="0"/>
        <v>5468</v>
      </c>
      <c r="M9" s="11">
        <f t="shared" si="0"/>
        <v>1</v>
      </c>
      <c r="N9" s="11">
        <f t="shared" si="0"/>
        <v>6349</v>
      </c>
      <c r="O9" s="11">
        <f t="shared" si="0"/>
        <v>5587</v>
      </c>
      <c r="P9" s="11">
        <f t="shared" si="0"/>
        <v>0</v>
      </c>
    </row>
    <row r="10" ht="23.25" customHeight="1"/>
    <row r="11" ht="23.25" customHeight="1" thickBot="1"/>
    <row r="12" spans="2:16" ht="23.25" customHeight="1">
      <c r="B12" s="19" t="s">
        <v>0</v>
      </c>
      <c r="C12" s="43" t="s">
        <v>71</v>
      </c>
      <c r="D12" s="81" t="s">
        <v>36</v>
      </c>
      <c r="E12" s="43" t="s">
        <v>72</v>
      </c>
      <c r="F12" s="43" t="s">
        <v>73</v>
      </c>
      <c r="G12" s="83" t="s">
        <v>52</v>
      </c>
      <c r="H12" s="84"/>
      <c r="I12" s="81" t="s">
        <v>36</v>
      </c>
      <c r="J12" s="81" t="s">
        <v>51</v>
      </c>
      <c r="K12" s="43" t="s">
        <v>74</v>
      </c>
      <c r="L12" s="81" t="s">
        <v>50</v>
      </c>
      <c r="M12" s="43" t="s">
        <v>48</v>
      </c>
      <c r="N12" s="43" t="s">
        <v>48</v>
      </c>
      <c r="O12" s="43" t="s">
        <v>75</v>
      </c>
      <c r="P12" s="43" t="s">
        <v>66</v>
      </c>
    </row>
    <row r="13" spans="2:16" ht="23.25" customHeight="1">
      <c r="B13" s="17"/>
      <c r="C13" s="47" t="s">
        <v>91</v>
      </c>
      <c r="D13" s="82"/>
      <c r="E13" s="47" t="s">
        <v>89</v>
      </c>
      <c r="F13" s="47" t="s">
        <v>92</v>
      </c>
      <c r="G13" s="48" t="s">
        <v>37</v>
      </c>
      <c r="H13" s="48" t="s">
        <v>93</v>
      </c>
      <c r="I13" s="82"/>
      <c r="J13" s="82"/>
      <c r="K13" s="47" t="s">
        <v>94</v>
      </c>
      <c r="L13" s="82"/>
      <c r="M13" s="47" t="s">
        <v>87</v>
      </c>
      <c r="N13" s="47" t="s">
        <v>95</v>
      </c>
      <c r="O13" s="47" t="s">
        <v>96</v>
      </c>
      <c r="P13" s="47" t="s">
        <v>87</v>
      </c>
    </row>
    <row r="14" spans="2:16" ht="23.25" customHeight="1">
      <c r="B14" s="41" t="s">
        <v>1</v>
      </c>
      <c r="C14" s="52"/>
      <c r="D14" s="52"/>
      <c r="E14" s="52" t="s">
        <v>114</v>
      </c>
      <c r="F14" s="52"/>
      <c r="G14" s="47" t="s">
        <v>92</v>
      </c>
      <c r="H14" s="47" t="s">
        <v>115</v>
      </c>
      <c r="I14" s="47"/>
      <c r="J14" s="52" t="s">
        <v>116</v>
      </c>
      <c r="K14" s="52" t="s">
        <v>117</v>
      </c>
      <c r="L14" s="52"/>
      <c r="M14" s="52"/>
      <c r="N14" s="52"/>
      <c r="O14" s="52"/>
      <c r="P14" s="52"/>
    </row>
    <row r="15" spans="2:16" ht="33.75" customHeight="1">
      <c r="B15" s="59" t="s">
        <v>5</v>
      </c>
      <c r="C15" s="13">
        <v>0</v>
      </c>
      <c r="D15" s="13">
        <v>5587</v>
      </c>
      <c r="E15" s="13">
        <v>762</v>
      </c>
      <c r="F15" s="61">
        <v>762</v>
      </c>
      <c r="G15" s="13">
        <v>762</v>
      </c>
      <c r="H15" s="13">
        <v>0</v>
      </c>
      <c r="I15" s="13">
        <v>0</v>
      </c>
      <c r="J15" s="61">
        <v>1561</v>
      </c>
      <c r="K15" s="13">
        <v>1664</v>
      </c>
      <c r="L15" s="13">
        <v>0</v>
      </c>
      <c r="M15" s="13">
        <v>1659</v>
      </c>
      <c r="N15" s="13">
        <v>0</v>
      </c>
      <c r="O15" s="13">
        <v>0</v>
      </c>
      <c r="P15" s="13">
        <v>0</v>
      </c>
    </row>
    <row r="16" spans="2:16" ht="33.75" customHeight="1" thickBot="1">
      <c r="B16" s="3" t="s">
        <v>29</v>
      </c>
      <c r="C16" s="11">
        <f aca="true" t="shared" si="1" ref="C16:P16">SUM(C15)</f>
        <v>0</v>
      </c>
      <c r="D16" s="11">
        <f t="shared" si="1"/>
        <v>5587</v>
      </c>
      <c r="E16" s="11">
        <f t="shared" si="1"/>
        <v>762</v>
      </c>
      <c r="F16" s="11">
        <f t="shared" si="1"/>
        <v>762</v>
      </c>
      <c r="G16" s="11">
        <f t="shared" si="1"/>
        <v>762</v>
      </c>
      <c r="H16" s="11">
        <f t="shared" si="1"/>
        <v>0</v>
      </c>
      <c r="I16" s="11">
        <f t="shared" si="1"/>
        <v>0</v>
      </c>
      <c r="J16" s="11">
        <f t="shared" si="1"/>
        <v>1561</v>
      </c>
      <c r="K16" s="11">
        <f t="shared" si="1"/>
        <v>1664</v>
      </c>
      <c r="L16" s="11">
        <f t="shared" si="1"/>
        <v>0</v>
      </c>
      <c r="M16" s="11">
        <f t="shared" si="1"/>
        <v>1659</v>
      </c>
      <c r="N16" s="11">
        <f t="shared" si="1"/>
        <v>0</v>
      </c>
      <c r="O16" s="11">
        <f t="shared" si="1"/>
        <v>0</v>
      </c>
      <c r="P16" s="11">
        <f t="shared" si="1"/>
        <v>0</v>
      </c>
    </row>
    <row r="17" ht="23.25" customHeight="1"/>
    <row r="18" ht="23.25" customHeight="1" thickBot="1"/>
    <row r="19" spans="2:16" ht="23.25" customHeight="1">
      <c r="B19" s="19" t="s">
        <v>0</v>
      </c>
      <c r="C19" s="43" t="s">
        <v>67</v>
      </c>
      <c r="D19" s="43" t="s">
        <v>76</v>
      </c>
      <c r="E19" s="81" t="s">
        <v>36</v>
      </c>
      <c r="F19" s="43" t="s">
        <v>74</v>
      </c>
      <c r="G19" s="43" t="s">
        <v>77</v>
      </c>
      <c r="H19" s="83" t="s">
        <v>78</v>
      </c>
      <c r="I19" s="84"/>
      <c r="J19" s="43" t="s">
        <v>37</v>
      </c>
      <c r="K19" s="42" t="s">
        <v>49</v>
      </c>
      <c r="L19" s="42" t="s">
        <v>48</v>
      </c>
      <c r="M19" s="81" t="s">
        <v>36</v>
      </c>
      <c r="N19" s="43" t="s">
        <v>79</v>
      </c>
      <c r="O19" s="43" t="s">
        <v>79</v>
      </c>
      <c r="P19" s="81" t="s">
        <v>47</v>
      </c>
    </row>
    <row r="20" spans="2:16" ht="23.25" customHeight="1">
      <c r="B20" s="17"/>
      <c r="C20" s="47" t="s">
        <v>87</v>
      </c>
      <c r="D20" s="47" t="s">
        <v>97</v>
      </c>
      <c r="E20" s="82"/>
      <c r="F20" s="47" t="s">
        <v>98</v>
      </c>
      <c r="G20" s="47" t="s">
        <v>99</v>
      </c>
      <c r="H20" s="48" t="s">
        <v>100</v>
      </c>
      <c r="I20" s="48" t="s">
        <v>77</v>
      </c>
      <c r="J20" s="47" t="s">
        <v>101</v>
      </c>
      <c r="K20" s="47" t="s">
        <v>41</v>
      </c>
      <c r="L20" s="47" t="s">
        <v>102</v>
      </c>
      <c r="M20" s="82"/>
      <c r="N20" s="47" t="s">
        <v>103</v>
      </c>
      <c r="O20" s="47" t="s">
        <v>104</v>
      </c>
      <c r="P20" s="82"/>
    </row>
    <row r="21" spans="2:16" ht="23.25" customHeight="1">
      <c r="B21" s="41" t="s">
        <v>1</v>
      </c>
      <c r="C21" s="52"/>
      <c r="D21" s="52"/>
      <c r="E21" s="52"/>
      <c r="F21" s="52" t="s">
        <v>118</v>
      </c>
      <c r="G21" s="52"/>
      <c r="H21" s="53" t="s">
        <v>90</v>
      </c>
      <c r="I21" s="53" t="s">
        <v>92</v>
      </c>
      <c r="J21" s="52" t="s">
        <v>119</v>
      </c>
      <c r="K21" s="47" t="s">
        <v>32</v>
      </c>
      <c r="L21" s="47" t="s">
        <v>31</v>
      </c>
      <c r="M21" s="47"/>
      <c r="N21" s="52" t="s">
        <v>120</v>
      </c>
      <c r="O21" s="52" t="s">
        <v>121</v>
      </c>
      <c r="P21" s="52" t="s">
        <v>122</v>
      </c>
    </row>
    <row r="22" spans="2:16" ht="33.75" customHeight="1">
      <c r="B22" s="59" t="s">
        <v>5</v>
      </c>
      <c r="C22" s="13">
        <v>0</v>
      </c>
      <c r="D22" s="13">
        <v>5</v>
      </c>
      <c r="E22" s="13">
        <v>0</v>
      </c>
      <c r="F22" s="13">
        <v>3225</v>
      </c>
      <c r="G22" s="13">
        <v>0</v>
      </c>
      <c r="H22" s="13">
        <v>0</v>
      </c>
      <c r="I22" s="13">
        <v>0</v>
      </c>
      <c r="J22" s="13">
        <v>3225</v>
      </c>
      <c r="K22" s="13">
        <v>0</v>
      </c>
      <c r="L22" s="13">
        <v>0</v>
      </c>
      <c r="M22" s="13">
        <v>0</v>
      </c>
      <c r="N22" s="61">
        <v>-1561</v>
      </c>
      <c r="O22" s="61">
        <v>0</v>
      </c>
      <c r="P22" s="13">
        <v>0</v>
      </c>
    </row>
    <row r="23" spans="2:16" ht="33.75" customHeight="1" thickBot="1">
      <c r="B23" s="3" t="s">
        <v>29</v>
      </c>
      <c r="C23" s="11">
        <f aca="true" t="shared" si="2" ref="C23:P23">SUM(C22)</f>
        <v>0</v>
      </c>
      <c r="D23" s="11">
        <f t="shared" si="2"/>
        <v>5</v>
      </c>
      <c r="E23" s="11">
        <f t="shared" si="2"/>
        <v>0</v>
      </c>
      <c r="F23" s="11">
        <f t="shared" si="2"/>
        <v>3225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3225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-1561</v>
      </c>
      <c r="O23" s="11">
        <f t="shared" si="2"/>
        <v>0</v>
      </c>
      <c r="P23" s="11">
        <f t="shared" si="2"/>
        <v>0</v>
      </c>
    </row>
    <row r="24" ht="23.25" customHeight="1"/>
    <row r="25" spans="3:16" ht="23.25" customHeight="1" thickBo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0" t="s">
        <v>57</v>
      </c>
    </row>
    <row r="26" spans="2:16" ht="23.25" customHeight="1">
      <c r="B26" s="19" t="s">
        <v>0</v>
      </c>
      <c r="C26" s="42" t="s">
        <v>80</v>
      </c>
      <c r="D26" s="44" t="s">
        <v>81</v>
      </c>
      <c r="E26" s="42" t="s">
        <v>82</v>
      </c>
      <c r="F26" s="18" t="s">
        <v>46</v>
      </c>
      <c r="G26" s="18" t="s">
        <v>45</v>
      </c>
      <c r="H26" s="43" t="s">
        <v>83</v>
      </c>
      <c r="I26" s="85" t="s">
        <v>131</v>
      </c>
      <c r="J26" s="85"/>
      <c r="K26" s="84"/>
      <c r="L26" s="45" t="s">
        <v>44</v>
      </c>
      <c r="M26" s="83" t="s">
        <v>43</v>
      </c>
      <c r="N26" s="84"/>
      <c r="O26" s="42" t="s">
        <v>42</v>
      </c>
      <c r="P26" s="46" t="s">
        <v>84</v>
      </c>
    </row>
    <row r="27" spans="2:16" ht="23.25" customHeight="1">
      <c r="B27" s="17"/>
      <c r="C27" s="47" t="s">
        <v>105</v>
      </c>
      <c r="D27" s="47" t="s">
        <v>37</v>
      </c>
      <c r="E27" s="47" t="s">
        <v>40</v>
      </c>
      <c r="F27" s="15" t="s">
        <v>39</v>
      </c>
      <c r="G27" s="16" t="s">
        <v>106</v>
      </c>
      <c r="H27" s="49" t="s">
        <v>107</v>
      </c>
      <c r="I27" s="50" t="s">
        <v>38</v>
      </c>
      <c r="J27" s="86" t="s">
        <v>37</v>
      </c>
      <c r="K27" s="86" t="s">
        <v>36</v>
      </c>
      <c r="L27" s="47" t="s">
        <v>35</v>
      </c>
      <c r="M27" s="47" t="s">
        <v>34</v>
      </c>
      <c r="N27" s="47" t="s">
        <v>108</v>
      </c>
      <c r="O27" s="47" t="s">
        <v>33</v>
      </c>
      <c r="P27" s="51" t="s">
        <v>109</v>
      </c>
    </row>
    <row r="28" spans="2:16" ht="23.25" customHeight="1">
      <c r="B28" s="41" t="s">
        <v>1</v>
      </c>
      <c r="C28" s="52" t="s">
        <v>123</v>
      </c>
      <c r="D28" s="47"/>
      <c r="E28" s="52" t="s">
        <v>124</v>
      </c>
      <c r="F28" s="16" t="s">
        <v>125</v>
      </c>
      <c r="G28" s="40" t="s">
        <v>126</v>
      </c>
      <c r="H28" s="47"/>
      <c r="I28" s="47" t="s">
        <v>127</v>
      </c>
      <c r="J28" s="82"/>
      <c r="K28" s="82"/>
      <c r="L28" s="52" t="s">
        <v>128</v>
      </c>
      <c r="M28" s="47"/>
      <c r="N28" s="47"/>
      <c r="O28" s="47" t="s">
        <v>30</v>
      </c>
      <c r="P28" s="51"/>
    </row>
    <row r="29" spans="2:16" ht="33.75" customHeight="1">
      <c r="B29" s="59" t="s">
        <v>5</v>
      </c>
      <c r="C29" s="13">
        <v>0</v>
      </c>
      <c r="D29" s="13">
        <v>0</v>
      </c>
      <c r="E29" s="13">
        <v>0</v>
      </c>
      <c r="F29" s="13">
        <v>0</v>
      </c>
      <c r="G29" s="61">
        <v>0</v>
      </c>
      <c r="H29" s="61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2">
        <f>IF(C8&gt;0,C8/(N8+J22)*100,0)</f>
        <v>82.61959473574264</v>
      </c>
      <c r="P29" s="63">
        <f>IF(N29&gt;0,N29/(D8-G8)*100,0)</f>
        <v>0</v>
      </c>
    </row>
    <row r="30" spans="2:16" ht="33.75" customHeight="1" thickBot="1">
      <c r="B30" s="3" t="s">
        <v>29</v>
      </c>
      <c r="C30" s="11">
        <f aca="true" t="shared" si="3" ref="C30:N30">SUM(C29)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10">
        <f>IF(C9&gt;0,C9/(N9+J23)*100,0)</f>
        <v>82.61959473574264</v>
      </c>
      <c r="P30" s="9">
        <f>IF(N30&gt;0,N30/(D9-G9)*100,0)</f>
        <v>0</v>
      </c>
    </row>
  </sheetData>
  <sheetProtection/>
  <mergeCells count="19">
    <mergeCell ref="M19:M20"/>
    <mergeCell ref="P19:P20"/>
    <mergeCell ref="I26:K26"/>
    <mergeCell ref="M26:N26"/>
    <mergeCell ref="J27:J28"/>
    <mergeCell ref="K27:K28"/>
    <mergeCell ref="D12:D13"/>
    <mergeCell ref="G12:H12"/>
    <mergeCell ref="I12:I13"/>
    <mergeCell ref="J12:J13"/>
    <mergeCell ref="L12:L13"/>
    <mergeCell ref="E19:E20"/>
    <mergeCell ref="H19:I19"/>
    <mergeCell ref="C5:C6"/>
    <mergeCell ref="D5:D6"/>
    <mergeCell ref="E5:E6"/>
    <mergeCell ref="H5:H6"/>
    <mergeCell ref="M5:M6"/>
    <mergeCell ref="N5:N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2016-02-04T07:52:16Z</cp:lastPrinted>
  <dcterms:created xsi:type="dcterms:W3CDTF">2003-01-22T03:13:46Z</dcterms:created>
  <dcterms:modified xsi:type="dcterms:W3CDTF">2016-03-02T01:05:20Z</dcterms:modified>
  <cp:category/>
  <cp:version/>
  <cp:contentType/>
  <cp:contentStatus/>
</cp:coreProperties>
</file>