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9450" windowHeight="4920" activeTab="0"/>
  </bookViews>
  <sheets>
    <sheet name="事業数" sheetId="1" r:id="rId1"/>
    <sheet name="収益的収支比率及び赤字比率" sheetId="2" r:id="rId2"/>
    <sheet name="決算収支の状況" sheetId="3" r:id="rId3"/>
    <sheet name="企業債の発行額" sheetId="4" r:id="rId4"/>
    <sheet name="企業債の現在高" sheetId="5" r:id="rId5"/>
    <sheet name="建設投資額" sheetId="6" r:id="rId6"/>
  </sheets>
  <definedNames>
    <definedName name="_xlnm.Print_Area" localSheetId="4">'企業債の現在高'!$B$1:$G$30</definedName>
    <definedName name="_xlnm.Print_Area" localSheetId="3">'企業債の発行額'!$B$1:$G$30</definedName>
    <definedName name="_xlnm.Print_Area" localSheetId="2">'決算収支の状況'!$B$1:$S$30</definedName>
    <definedName name="_xlnm.Print_Area" localSheetId="5">'建設投資額'!$B$1:$G$29</definedName>
    <definedName name="_xlnm.Print_Area" localSheetId="0">'事業数'!$B$1:$G$29</definedName>
    <definedName name="_xlnm.Print_Area" localSheetId="1">'収益的収支比率及び赤字比率'!$B$1:$H$29</definedName>
  </definedNames>
  <calcPr fullCalcOnLoad="1"/>
</workbook>
</file>

<file path=xl/sharedStrings.xml><?xml version="1.0" encoding="utf-8"?>
<sst xmlns="http://schemas.openxmlformats.org/spreadsheetml/2006/main" count="220" uniqueCount="77">
  <si>
    <t>増　減</t>
  </si>
  <si>
    <t>林業集落排水</t>
  </si>
  <si>
    <t>介護サービス</t>
  </si>
  <si>
    <t>個別排水処理</t>
  </si>
  <si>
    <t>特定地域生活排水処理</t>
  </si>
  <si>
    <t>年　　度</t>
  </si>
  <si>
    <t>事 業 名</t>
  </si>
  <si>
    <t>簡易水道</t>
  </si>
  <si>
    <t>交通(船舶運航)</t>
  </si>
  <si>
    <t>港湾整備</t>
  </si>
  <si>
    <t>市場</t>
  </si>
  <si>
    <t>と畜場</t>
  </si>
  <si>
    <t>観光施設</t>
  </si>
  <si>
    <t>休養宿泊</t>
  </si>
  <si>
    <t>索道</t>
  </si>
  <si>
    <t>その他</t>
  </si>
  <si>
    <t>宅地造成</t>
  </si>
  <si>
    <t>臨海土地造成</t>
  </si>
  <si>
    <t>駐車場整備</t>
  </si>
  <si>
    <t>下水道</t>
  </si>
  <si>
    <t>公共下水道</t>
  </si>
  <si>
    <t>特環公共下水道</t>
  </si>
  <si>
    <t>農業集落排水</t>
  </si>
  <si>
    <t>漁業集落排水</t>
  </si>
  <si>
    <t>　(2) 法非適用公営企業会計の状況</t>
  </si>
  <si>
    <t>　　ア　事　業　数</t>
  </si>
  <si>
    <t>赤字比率</t>
  </si>
  <si>
    <t>収益的収支比率</t>
  </si>
  <si>
    <t>　　イ　収益的収支比率及び赤字比率</t>
  </si>
  <si>
    <t>　　ウ　決算収支の状況</t>
  </si>
  <si>
    <t>項　　目</t>
  </si>
  <si>
    <t>収 益 的 収 支</t>
  </si>
  <si>
    <t>資 本 的 収 支</t>
  </si>
  <si>
    <t>収支再差引</t>
  </si>
  <si>
    <t>前年度</t>
  </si>
  <si>
    <t>収益的支</t>
  </si>
  <si>
    <t>翌年度に</t>
  </si>
  <si>
    <t>前 年 度</t>
  </si>
  <si>
    <t>収  入</t>
  </si>
  <si>
    <t>支  出</t>
  </si>
  <si>
    <t>差  引(A)</t>
  </si>
  <si>
    <t>差  引(B)</t>
  </si>
  <si>
    <t>積 立 金</t>
  </si>
  <si>
    <t>からの</t>
  </si>
  <si>
    <t>繰  上</t>
  </si>
  <si>
    <t>出に充て</t>
  </si>
  <si>
    <t>形式収支</t>
  </si>
  <si>
    <t>繰越すべ</t>
  </si>
  <si>
    <t>実質収支</t>
  </si>
  <si>
    <t>繰越金</t>
  </si>
  <si>
    <t>充用金</t>
  </si>
  <si>
    <t>た企業債</t>
  </si>
  <si>
    <t xml:space="preserve">き財源  </t>
  </si>
  <si>
    <t>　　エ　企業債の状況</t>
  </si>
  <si>
    <t>　　　(ｱ) 企業債の発行額</t>
  </si>
  <si>
    <t>　　オ　建設投資額</t>
  </si>
  <si>
    <t>３　公営事業会計の状況</t>
  </si>
  <si>
    <t>３　公営事業会計の状況</t>
  </si>
  <si>
    <t>(単位　％)</t>
  </si>
  <si>
    <t>　(2) 法非適用公営企業会計の状況</t>
  </si>
  <si>
    <t>（単位　千円）</t>
  </si>
  <si>
    <t>　(2) 法非適用公営企業会計の状況</t>
  </si>
  <si>
    <t>(A)+(B)</t>
  </si>
  <si>
    <t>(単位　千円)</t>
  </si>
  <si>
    <t>　(2) 法非適用公営企業会計の状況</t>
  </si>
  <si>
    <t>　　　(ｲ) 企業債の現在高</t>
  </si>
  <si>
    <t>合　　計</t>
  </si>
  <si>
    <t>26年度</t>
  </si>
  <si>
    <t>26年度</t>
  </si>
  <si>
    <t>26年度</t>
  </si>
  <si>
    <t>27年度</t>
  </si>
  <si>
    <t>27年度</t>
  </si>
  <si>
    <t>27年度</t>
  </si>
  <si>
    <t>26年度</t>
  </si>
  <si>
    <t>27年度</t>
  </si>
  <si>
    <t>27年度</t>
  </si>
  <si>
    <t>27年度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</si>
</sst>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);[Red]\(#,##0.0\)"/>
    <numFmt numFmtId="178" formatCode="#,##0;&quot;△ &quot;#,##0"/>
    <numFmt numFmtId="179" formatCode="#,##0;[Red]&quot;▲&quot;#,##0"/>
    <numFmt numFmtId="180" formatCode="#,##0\ ;&quot;△ &quot;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_(* #,##0.0_);_(* &quot;△&quot;#,##0.0;_(* &quot;-&quot;_);_(@_)"/>
    <numFmt numFmtId="192" formatCode="_(* #,##0_);_(* &quot;△&quot;#,##0;_(* &quot;-&quot;_);_(@_)"/>
    <numFmt numFmtId="193" formatCode="_(* #,##0_);_(* &quot;△&quot;#,##0\ ;_(* &quot;-&quot;_);_(@_)"/>
    <numFmt numFmtId="194" formatCode="_(* #,##0.0_);_(* &quot;△&quot;#,##0.0\ ;_(* &quot;-&quot;_);_(@_)"/>
    <numFmt numFmtId="195" formatCode="#,##0;[Red]&quot;△&quot;#,##0"/>
  </numFmts>
  <fonts count="42">
    <font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93" fontId="4" fillId="0" borderId="13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4" fontId="4" fillId="0" borderId="15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vertical="center"/>
    </xf>
    <xf numFmtId="195" fontId="7" fillId="0" borderId="13" xfId="51" applyNumberFormat="1" applyFont="1" applyFill="1" applyBorder="1" applyAlignment="1">
      <alignment vertical="center" shrinkToFit="1"/>
    </xf>
    <xf numFmtId="195" fontId="7" fillId="0" borderId="20" xfId="51" applyNumberFormat="1" applyFont="1" applyFill="1" applyBorder="1" applyAlignment="1">
      <alignment vertical="center" shrinkToFit="1"/>
    </xf>
    <xf numFmtId="195" fontId="7" fillId="0" borderId="21" xfId="51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7" fillId="0" borderId="17" xfId="51" applyNumberFormat="1" applyFont="1" applyFill="1" applyBorder="1" applyAlignment="1">
      <alignment vertical="center" shrinkToFit="1"/>
    </xf>
    <xf numFmtId="195" fontId="7" fillId="0" borderId="22" xfId="51" applyNumberFormat="1" applyFont="1" applyFill="1" applyBorder="1" applyAlignment="1">
      <alignment vertical="center" shrinkToFit="1"/>
    </xf>
    <xf numFmtId="195" fontId="7" fillId="0" borderId="23" xfId="51" applyNumberFormat="1" applyFont="1" applyFill="1" applyBorder="1" applyAlignment="1">
      <alignment vertical="center" shrinkToFit="1"/>
    </xf>
    <xf numFmtId="195" fontId="7" fillId="0" borderId="15" xfId="51" applyNumberFormat="1" applyFont="1" applyFill="1" applyBorder="1" applyAlignment="1">
      <alignment vertical="center" shrinkToFit="1"/>
    </xf>
    <xf numFmtId="195" fontId="7" fillId="0" borderId="24" xfId="51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25" xfId="0" applyFont="1" applyFill="1" applyBorder="1" applyAlignment="1">
      <alignment horizontal="left" vertical="center"/>
    </xf>
    <xf numFmtId="193" fontId="4" fillId="0" borderId="13" xfId="0" applyNumberFormat="1" applyFont="1" applyBorder="1" applyAlignment="1">
      <alignment horizontal="right" vertical="center" shrinkToFit="1"/>
    </xf>
    <xf numFmtId="193" fontId="4" fillId="0" borderId="14" xfId="0" applyNumberFormat="1" applyFont="1" applyBorder="1" applyAlignment="1">
      <alignment horizontal="right" vertical="center" shrinkToFit="1"/>
    </xf>
    <xf numFmtId="193" fontId="4" fillId="0" borderId="15" xfId="0" applyNumberFormat="1" applyFont="1" applyBorder="1" applyAlignment="1">
      <alignment horizontal="right" vertical="center" shrinkToFit="1"/>
    </xf>
    <xf numFmtId="193" fontId="4" fillId="0" borderId="16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horizontal="center" vertical="center"/>
    </xf>
    <xf numFmtId="194" fontId="4" fillId="0" borderId="14" xfId="0" applyNumberFormat="1" applyFont="1" applyBorder="1" applyAlignment="1">
      <alignment vertical="center"/>
    </xf>
    <xf numFmtId="194" fontId="4" fillId="0" borderId="1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left" vertical="center" shrinkToFit="1"/>
    </xf>
    <xf numFmtId="178" fontId="4" fillId="0" borderId="25" xfId="0" applyNumberFormat="1" applyFont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178" fontId="4" fillId="0" borderId="36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352425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038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771650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771650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762125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showGridLines="0" showZero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/>
  <cols>
    <col min="1" max="1" width="0.875" style="6" customWidth="1"/>
    <col min="2" max="2" width="5.00390625" style="6" customWidth="1"/>
    <col min="3" max="3" width="18.375" style="6" customWidth="1"/>
    <col min="4" max="4" width="5.00390625" style="6" customWidth="1"/>
    <col min="5" max="7" width="15.875" style="6" customWidth="1"/>
    <col min="8" max="8" width="10.875" style="6" customWidth="1"/>
    <col min="9" max="9" width="3.875" style="6" customWidth="1"/>
    <col min="10" max="10" width="10.875" style="6" customWidth="1"/>
    <col min="11" max="11" width="3.875" style="6" customWidth="1"/>
    <col min="12" max="16384" width="9.375" style="6" customWidth="1"/>
  </cols>
  <sheetData>
    <row r="1" spans="2:7" ht="27.75" customHeight="1">
      <c r="B1" s="12" t="s">
        <v>56</v>
      </c>
      <c r="C1" s="11"/>
      <c r="D1" s="11"/>
      <c r="E1" s="11"/>
      <c r="F1" s="11"/>
      <c r="G1" s="11"/>
    </row>
    <row r="2" spans="2:7" s="1" customFormat="1" ht="27.75" customHeight="1">
      <c r="B2" s="12" t="s">
        <v>24</v>
      </c>
      <c r="C2" s="12"/>
      <c r="D2" s="12"/>
      <c r="E2" s="12"/>
      <c r="F2" s="12"/>
      <c r="G2" s="12"/>
    </row>
    <row r="3" spans="2:7" s="1" customFormat="1" ht="27.75" customHeight="1">
      <c r="B3" s="12" t="s">
        <v>25</v>
      </c>
      <c r="C3" s="12"/>
      <c r="D3" s="12"/>
      <c r="E3" s="12"/>
      <c r="F3" s="12"/>
      <c r="G3" s="12"/>
    </row>
    <row r="4" s="1" customFormat="1" ht="27.75" customHeight="1" thickBot="1"/>
    <row r="5" spans="2:7" s="1" customFormat="1" ht="27.75" customHeight="1">
      <c r="B5" s="69" t="s">
        <v>5</v>
      </c>
      <c r="C5" s="70"/>
      <c r="D5" s="71"/>
      <c r="E5" s="73" t="s">
        <v>70</v>
      </c>
      <c r="F5" s="73" t="s">
        <v>67</v>
      </c>
      <c r="G5" s="66" t="s">
        <v>0</v>
      </c>
    </row>
    <row r="6" spans="2:7" s="1" customFormat="1" ht="27.75" customHeight="1">
      <c r="B6" s="2" t="s">
        <v>6</v>
      </c>
      <c r="C6" s="3"/>
      <c r="D6" s="3"/>
      <c r="E6" s="74"/>
      <c r="F6" s="74"/>
      <c r="G6" s="67"/>
    </row>
    <row r="7" spans="2:7" s="1" customFormat="1" ht="27.75" customHeight="1">
      <c r="B7" s="72" t="s">
        <v>7</v>
      </c>
      <c r="C7" s="68"/>
      <c r="D7" s="4"/>
      <c r="E7" s="7">
        <v>10</v>
      </c>
      <c r="F7" s="7">
        <v>10</v>
      </c>
      <c r="G7" s="8">
        <f aca="true" t="shared" si="0" ref="G7:G28">E7-F7</f>
        <v>0</v>
      </c>
    </row>
    <row r="8" spans="2:7" s="1" customFormat="1" ht="27.75" customHeight="1">
      <c r="B8" s="72" t="s">
        <v>8</v>
      </c>
      <c r="C8" s="68"/>
      <c r="D8" s="4"/>
      <c r="E8" s="7">
        <v>4</v>
      </c>
      <c r="F8" s="7">
        <v>4</v>
      </c>
      <c r="G8" s="8">
        <f t="shared" si="0"/>
        <v>0</v>
      </c>
    </row>
    <row r="9" spans="2:7" s="1" customFormat="1" ht="27.75" customHeight="1">
      <c r="B9" s="72" t="s">
        <v>9</v>
      </c>
      <c r="C9" s="68"/>
      <c r="D9" s="4"/>
      <c r="E9" s="7">
        <v>1</v>
      </c>
      <c r="F9" s="7">
        <v>1</v>
      </c>
      <c r="G9" s="8">
        <f t="shared" si="0"/>
        <v>0</v>
      </c>
    </row>
    <row r="10" spans="2:7" s="1" customFormat="1" ht="27.75" customHeight="1">
      <c r="B10" s="72" t="s">
        <v>10</v>
      </c>
      <c r="C10" s="68"/>
      <c r="D10" s="4"/>
      <c r="E10" s="7">
        <v>6</v>
      </c>
      <c r="F10" s="7">
        <v>6</v>
      </c>
      <c r="G10" s="8">
        <f t="shared" si="0"/>
        <v>0</v>
      </c>
    </row>
    <row r="11" spans="2:7" s="1" customFormat="1" ht="27.75" customHeight="1">
      <c r="B11" s="72" t="s">
        <v>11</v>
      </c>
      <c r="C11" s="68"/>
      <c r="D11" s="4"/>
      <c r="E11" s="7">
        <v>4</v>
      </c>
      <c r="F11" s="7">
        <v>4</v>
      </c>
      <c r="G11" s="8">
        <f t="shared" si="0"/>
        <v>0</v>
      </c>
    </row>
    <row r="12" spans="2:7" s="1" customFormat="1" ht="27.75" customHeight="1">
      <c r="B12" s="72" t="s">
        <v>12</v>
      </c>
      <c r="C12" s="68"/>
      <c r="D12" s="4"/>
      <c r="E12" s="7">
        <f>SUM(E13:E15)</f>
        <v>9</v>
      </c>
      <c r="F12" s="7">
        <f>SUM(F13:F15)</f>
        <v>10</v>
      </c>
      <c r="G12" s="8">
        <f t="shared" si="0"/>
        <v>-1</v>
      </c>
    </row>
    <row r="13" spans="2:7" s="1" customFormat="1" ht="27.75" customHeight="1">
      <c r="B13" s="5"/>
      <c r="C13" s="68" t="s">
        <v>13</v>
      </c>
      <c r="D13" s="68"/>
      <c r="E13" s="7">
        <v>4</v>
      </c>
      <c r="F13" s="7">
        <v>4</v>
      </c>
      <c r="G13" s="8">
        <f t="shared" si="0"/>
        <v>0</v>
      </c>
    </row>
    <row r="14" spans="2:7" s="1" customFormat="1" ht="27.75" customHeight="1">
      <c r="B14" s="5"/>
      <c r="C14" s="68" t="s">
        <v>14</v>
      </c>
      <c r="D14" s="68"/>
      <c r="E14" s="7">
        <v>2</v>
      </c>
      <c r="F14" s="7">
        <v>3</v>
      </c>
      <c r="G14" s="8">
        <f t="shared" si="0"/>
        <v>-1</v>
      </c>
    </row>
    <row r="15" spans="2:7" s="1" customFormat="1" ht="27.75" customHeight="1">
      <c r="B15" s="5"/>
      <c r="C15" s="68" t="s">
        <v>15</v>
      </c>
      <c r="D15" s="68"/>
      <c r="E15" s="7">
        <v>3</v>
      </c>
      <c r="F15" s="7">
        <v>3</v>
      </c>
      <c r="G15" s="8">
        <f t="shared" si="0"/>
        <v>0</v>
      </c>
    </row>
    <row r="16" spans="2:7" s="1" customFormat="1" ht="27.75" customHeight="1">
      <c r="B16" s="72" t="s">
        <v>16</v>
      </c>
      <c r="C16" s="68"/>
      <c r="D16" s="4"/>
      <c r="E16" s="7">
        <f>SUM(E17:E18)</f>
        <v>5</v>
      </c>
      <c r="F16" s="7">
        <f>SUM(F17:F18)</f>
        <v>5</v>
      </c>
      <c r="G16" s="8">
        <f t="shared" si="0"/>
        <v>0</v>
      </c>
    </row>
    <row r="17" spans="2:7" s="1" customFormat="1" ht="27.75" customHeight="1">
      <c r="B17" s="5"/>
      <c r="C17" s="68" t="s">
        <v>17</v>
      </c>
      <c r="D17" s="68"/>
      <c r="E17" s="7">
        <v>2</v>
      </c>
      <c r="F17" s="7">
        <v>2</v>
      </c>
      <c r="G17" s="8">
        <f t="shared" si="0"/>
        <v>0</v>
      </c>
    </row>
    <row r="18" spans="2:7" s="1" customFormat="1" ht="27.75" customHeight="1">
      <c r="B18" s="5"/>
      <c r="C18" s="68" t="s">
        <v>15</v>
      </c>
      <c r="D18" s="68"/>
      <c r="E18" s="7">
        <v>3</v>
      </c>
      <c r="F18" s="7">
        <v>3</v>
      </c>
      <c r="G18" s="8">
        <f t="shared" si="0"/>
        <v>0</v>
      </c>
    </row>
    <row r="19" spans="2:7" s="1" customFormat="1" ht="27.75" customHeight="1">
      <c r="B19" s="72" t="s">
        <v>18</v>
      </c>
      <c r="C19" s="68"/>
      <c r="D19" s="4"/>
      <c r="E19" s="7">
        <v>9</v>
      </c>
      <c r="F19" s="7">
        <v>9</v>
      </c>
      <c r="G19" s="8">
        <f t="shared" si="0"/>
        <v>0</v>
      </c>
    </row>
    <row r="20" spans="2:7" s="1" customFormat="1" ht="27.75" customHeight="1">
      <c r="B20" s="72" t="s">
        <v>2</v>
      </c>
      <c r="C20" s="68"/>
      <c r="D20" s="4"/>
      <c r="E20" s="7">
        <v>2</v>
      </c>
      <c r="F20" s="7">
        <v>2</v>
      </c>
      <c r="G20" s="8">
        <f t="shared" si="0"/>
        <v>0</v>
      </c>
    </row>
    <row r="21" spans="2:7" s="1" customFormat="1" ht="27.75" customHeight="1">
      <c r="B21" s="72" t="s">
        <v>19</v>
      </c>
      <c r="C21" s="68"/>
      <c r="D21" s="4"/>
      <c r="E21" s="7">
        <f>SUM(E22:E28)</f>
        <v>39</v>
      </c>
      <c r="F21" s="7">
        <f>SUM(F22:F28)</f>
        <v>41</v>
      </c>
      <c r="G21" s="8">
        <f t="shared" si="0"/>
        <v>-2</v>
      </c>
    </row>
    <row r="22" spans="2:7" s="1" customFormat="1" ht="27.75" customHeight="1">
      <c r="B22" s="5"/>
      <c r="C22" s="68" t="s">
        <v>20</v>
      </c>
      <c r="D22" s="68"/>
      <c r="E22" s="7">
        <v>9</v>
      </c>
      <c r="F22" s="7">
        <v>10</v>
      </c>
      <c r="G22" s="8">
        <f t="shared" si="0"/>
        <v>-1</v>
      </c>
    </row>
    <row r="23" spans="2:7" s="1" customFormat="1" ht="27.75" customHeight="1">
      <c r="B23" s="5"/>
      <c r="C23" s="68" t="s">
        <v>21</v>
      </c>
      <c r="D23" s="79"/>
      <c r="E23" s="7">
        <v>4</v>
      </c>
      <c r="F23" s="7">
        <v>5</v>
      </c>
      <c r="G23" s="8">
        <f t="shared" si="0"/>
        <v>-1</v>
      </c>
    </row>
    <row r="24" spans="2:7" s="1" customFormat="1" ht="27.75" customHeight="1">
      <c r="B24" s="5"/>
      <c r="C24" s="68" t="s">
        <v>22</v>
      </c>
      <c r="D24" s="68"/>
      <c r="E24" s="7">
        <v>12</v>
      </c>
      <c r="F24" s="7">
        <v>12</v>
      </c>
      <c r="G24" s="8">
        <f t="shared" si="0"/>
        <v>0</v>
      </c>
    </row>
    <row r="25" spans="2:7" s="1" customFormat="1" ht="27.75" customHeight="1">
      <c r="B25" s="5"/>
      <c r="C25" s="68" t="s">
        <v>23</v>
      </c>
      <c r="D25" s="68"/>
      <c r="E25" s="7">
        <v>9</v>
      </c>
      <c r="F25" s="7">
        <v>9</v>
      </c>
      <c r="G25" s="8">
        <f t="shared" si="0"/>
        <v>0</v>
      </c>
    </row>
    <row r="26" spans="2:7" s="1" customFormat="1" ht="27.75" customHeight="1">
      <c r="B26" s="5"/>
      <c r="C26" s="68" t="s">
        <v>1</v>
      </c>
      <c r="D26" s="68"/>
      <c r="E26" s="7">
        <v>1</v>
      </c>
      <c r="F26" s="7">
        <v>1</v>
      </c>
      <c r="G26" s="8">
        <f t="shared" si="0"/>
        <v>0</v>
      </c>
    </row>
    <row r="27" spans="2:7" s="1" customFormat="1" ht="27.75" customHeight="1">
      <c r="B27" s="5"/>
      <c r="C27" s="77" t="s">
        <v>4</v>
      </c>
      <c r="D27" s="78"/>
      <c r="E27" s="7">
        <v>3</v>
      </c>
      <c r="F27" s="7">
        <v>3</v>
      </c>
      <c r="G27" s="8">
        <f t="shared" si="0"/>
        <v>0</v>
      </c>
    </row>
    <row r="28" spans="2:7" s="1" customFormat="1" ht="27.75" customHeight="1">
      <c r="B28" s="5"/>
      <c r="C28" s="68" t="s">
        <v>3</v>
      </c>
      <c r="D28" s="79"/>
      <c r="E28" s="7">
        <v>1</v>
      </c>
      <c r="F28" s="7">
        <v>1</v>
      </c>
      <c r="G28" s="8">
        <f t="shared" si="0"/>
        <v>0</v>
      </c>
    </row>
    <row r="29" spans="2:7" ht="27.75" customHeight="1" thickBot="1">
      <c r="B29" s="75" t="s">
        <v>66</v>
      </c>
      <c r="C29" s="76"/>
      <c r="D29" s="76"/>
      <c r="E29" s="9">
        <f>SUM(E7:E11,E12,E16,E19:E20,E21)</f>
        <v>89</v>
      </c>
      <c r="F29" s="9">
        <f>SUM(F7:F11,F12,F16,F19:F20,F21)</f>
        <v>92</v>
      </c>
      <c r="G29" s="10">
        <f>SUM(G7:G12,G16,G19:G21)</f>
        <v>-3</v>
      </c>
    </row>
  </sheetData>
  <sheetProtection/>
  <mergeCells count="27">
    <mergeCell ref="B29:D29"/>
    <mergeCell ref="B19:C19"/>
    <mergeCell ref="B20:C20"/>
    <mergeCell ref="B21:C21"/>
    <mergeCell ref="C27:D27"/>
    <mergeCell ref="C26:D26"/>
    <mergeCell ref="C24:D24"/>
    <mergeCell ref="C22:D22"/>
    <mergeCell ref="C23:D23"/>
    <mergeCell ref="C28:D28"/>
    <mergeCell ref="C25:D25"/>
    <mergeCell ref="F5:F6"/>
    <mergeCell ref="B7:C7"/>
    <mergeCell ref="B9:C9"/>
    <mergeCell ref="B16:C16"/>
    <mergeCell ref="B10:C10"/>
    <mergeCell ref="B12:C12"/>
    <mergeCell ref="C13:D13"/>
    <mergeCell ref="G5:G6"/>
    <mergeCell ref="C18:D18"/>
    <mergeCell ref="B5:D5"/>
    <mergeCell ref="B11:C11"/>
    <mergeCell ref="E5:E6"/>
    <mergeCell ref="C15:D15"/>
    <mergeCell ref="C14:D14"/>
    <mergeCell ref="B8:C8"/>
    <mergeCell ref="C17:D1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showGridLines="0" showZeros="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8" customHeight="1"/>
  <cols>
    <col min="1" max="1" width="0.875" style="6" customWidth="1"/>
    <col min="2" max="2" width="5.00390625" style="6" customWidth="1"/>
    <col min="3" max="3" width="16.625" style="6" customWidth="1"/>
    <col min="4" max="4" width="5.00390625" style="6" customWidth="1"/>
    <col min="5" max="8" width="15.875" style="6" customWidth="1"/>
    <col min="9" max="16384" width="9.375" style="6" customWidth="1"/>
  </cols>
  <sheetData>
    <row r="1" spans="2:8" ht="27.75" customHeight="1">
      <c r="B1" s="12" t="s">
        <v>56</v>
      </c>
      <c r="C1" s="11"/>
      <c r="D1" s="11"/>
      <c r="E1" s="11"/>
      <c r="F1" s="11"/>
      <c r="G1" s="11"/>
      <c r="H1" s="11"/>
    </row>
    <row r="2" spans="2:8" s="1" customFormat="1" ht="27.75" customHeight="1">
      <c r="B2" s="12" t="s">
        <v>24</v>
      </c>
      <c r="C2" s="12"/>
      <c r="D2" s="12"/>
      <c r="E2" s="12"/>
      <c r="F2" s="12"/>
      <c r="G2" s="12"/>
      <c r="H2" s="12"/>
    </row>
    <row r="3" spans="2:8" ht="27.75" customHeight="1">
      <c r="B3" s="12" t="s">
        <v>28</v>
      </c>
      <c r="C3" s="12"/>
      <c r="D3" s="12"/>
      <c r="E3" s="12"/>
      <c r="F3" s="12"/>
      <c r="G3" s="12"/>
      <c r="H3" s="12"/>
    </row>
    <row r="4" spans="2:8" ht="27.75" customHeight="1" thickBot="1">
      <c r="B4" s="1"/>
      <c r="C4" s="1"/>
      <c r="D4" s="1"/>
      <c r="E4" s="1"/>
      <c r="F4" s="1"/>
      <c r="G4" s="1"/>
      <c r="H4" s="16" t="s">
        <v>58</v>
      </c>
    </row>
    <row r="5" spans="2:8" ht="27.75" customHeight="1">
      <c r="B5" s="69" t="s">
        <v>5</v>
      </c>
      <c r="C5" s="70"/>
      <c r="D5" s="71"/>
      <c r="E5" s="80" t="s">
        <v>27</v>
      </c>
      <c r="F5" s="82"/>
      <c r="G5" s="80" t="s">
        <v>26</v>
      </c>
      <c r="H5" s="81"/>
    </row>
    <row r="6" spans="2:8" ht="27.75" customHeight="1">
      <c r="B6" s="2" t="s">
        <v>6</v>
      </c>
      <c r="C6" s="3"/>
      <c r="D6" s="3"/>
      <c r="E6" s="13" t="s">
        <v>71</v>
      </c>
      <c r="F6" s="13" t="s">
        <v>68</v>
      </c>
      <c r="G6" s="65" t="s">
        <v>72</v>
      </c>
      <c r="H6" s="62" t="s">
        <v>69</v>
      </c>
    </row>
    <row r="7" spans="2:8" ht="27.75" customHeight="1">
      <c r="B7" s="72" t="s">
        <v>7</v>
      </c>
      <c r="C7" s="68"/>
      <c r="D7" s="4"/>
      <c r="E7" s="15">
        <v>80.8</v>
      </c>
      <c r="F7" s="15">
        <v>78.5</v>
      </c>
      <c r="G7" s="15">
        <v>0</v>
      </c>
      <c r="H7" s="63">
        <v>0</v>
      </c>
    </row>
    <row r="8" spans="2:8" ht="27.75" customHeight="1">
      <c r="B8" s="72" t="s">
        <v>8</v>
      </c>
      <c r="C8" s="68"/>
      <c r="D8" s="4"/>
      <c r="E8" s="15">
        <v>101.6</v>
      </c>
      <c r="F8" s="15">
        <v>101.3</v>
      </c>
      <c r="G8" s="15">
        <v>0</v>
      </c>
      <c r="H8" s="63">
        <v>0</v>
      </c>
    </row>
    <row r="9" spans="2:8" ht="27.75" customHeight="1">
      <c r="B9" s="72" t="s">
        <v>9</v>
      </c>
      <c r="C9" s="68"/>
      <c r="D9" s="4"/>
      <c r="E9" s="15">
        <v>43.3</v>
      </c>
      <c r="F9" s="15">
        <v>50.9</v>
      </c>
      <c r="G9" s="15">
        <v>102.8</v>
      </c>
      <c r="H9" s="63">
        <v>124.6</v>
      </c>
    </row>
    <row r="10" spans="2:8" ht="27.75" customHeight="1">
      <c r="B10" s="72" t="s">
        <v>10</v>
      </c>
      <c r="C10" s="68"/>
      <c r="D10" s="4"/>
      <c r="E10" s="15">
        <v>69.6</v>
      </c>
      <c r="F10" s="15">
        <v>68.4</v>
      </c>
      <c r="G10" s="15">
        <v>0</v>
      </c>
      <c r="H10" s="63">
        <v>0</v>
      </c>
    </row>
    <row r="11" spans="2:8" ht="27.75" customHeight="1">
      <c r="B11" s="72" t="s">
        <v>11</v>
      </c>
      <c r="C11" s="68"/>
      <c r="D11" s="4"/>
      <c r="E11" s="15">
        <v>92.1</v>
      </c>
      <c r="F11" s="15">
        <v>97.5</v>
      </c>
      <c r="G11" s="15">
        <v>0</v>
      </c>
      <c r="H11" s="63">
        <v>0</v>
      </c>
    </row>
    <row r="12" spans="2:8" ht="27.75" customHeight="1">
      <c r="B12" s="72" t="s">
        <v>12</v>
      </c>
      <c r="C12" s="68"/>
      <c r="D12" s="4"/>
      <c r="E12" s="15">
        <v>129.6</v>
      </c>
      <c r="F12" s="15">
        <v>125.5</v>
      </c>
      <c r="G12" s="15">
        <v>11.3</v>
      </c>
      <c r="H12" s="63">
        <v>22.1</v>
      </c>
    </row>
    <row r="13" spans="2:8" ht="27.75" customHeight="1">
      <c r="B13" s="5"/>
      <c r="C13" s="68" t="s">
        <v>13</v>
      </c>
      <c r="D13" s="68"/>
      <c r="E13" s="15">
        <v>98.4</v>
      </c>
      <c r="F13" s="15">
        <v>95</v>
      </c>
      <c r="G13" s="15">
        <v>15.1</v>
      </c>
      <c r="H13" s="63">
        <v>14.4</v>
      </c>
    </row>
    <row r="14" spans="2:8" ht="27.75" customHeight="1">
      <c r="B14" s="5"/>
      <c r="C14" s="68" t="s">
        <v>14</v>
      </c>
      <c r="D14" s="68"/>
      <c r="E14" s="15">
        <v>116.1</v>
      </c>
      <c r="F14" s="15">
        <v>106.6</v>
      </c>
      <c r="G14" s="15">
        <v>111.1</v>
      </c>
      <c r="H14" s="63">
        <v>128.7</v>
      </c>
    </row>
    <row r="15" spans="2:8" ht="27.75" customHeight="1">
      <c r="B15" s="5"/>
      <c r="C15" s="68" t="s">
        <v>15</v>
      </c>
      <c r="D15" s="68"/>
      <c r="E15" s="15">
        <v>144.4</v>
      </c>
      <c r="F15" s="15">
        <v>145.8</v>
      </c>
      <c r="G15" s="15">
        <v>0</v>
      </c>
      <c r="H15" s="63">
        <v>10.7</v>
      </c>
    </row>
    <row r="16" spans="2:8" ht="27.75" customHeight="1">
      <c r="B16" s="72" t="s">
        <v>16</v>
      </c>
      <c r="C16" s="68"/>
      <c r="D16" s="4"/>
      <c r="E16" s="15">
        <v>192.9</v>
      </c>
      <c r="F16" s="15">
        <v>227.4</v>
      </c>
      <c r="G16" s="15">
        <v>351.6</v>
      </c>
      <c r="H16" s="63">
        <v>508.5</v>
      </c>
    </row>
    <row r="17" spans="2:8" ht="27.75" customHeight="1">
      <c r="B17" s="5"/>
      <c r="C17" s="68" t="s">
        <v>17</v>
      </c>
      <c r="D17" s="68"/>
      <c r="E17" s="15">
        <v>767.6</v>
      </c>
      <c r="F17" s="15">
        <v>1703.2</v>
      </c>
      <c r="G17" s="15">
        <v>3015.5</v>
      </c>
      <c r="H17" s="63">
        <v>909.4</v>
      </c>
    </row>
    <row r="18" spans="2:8" ht="27.75" customHeight="1">
      <c r="B18" s="5"/>
      <c r="C18" s="68" t="s">
        <v>15</v>
      </c>
      <c r="D18" s="68"/>
      <c r="E18" s="15">
        <v>175.4</v>
      </c>
      <c r="F18" s="15">
        <v>92.2</v>
      </c>
      <c r="G18" s="15">
        <v>0</v>
      </c>
      <c r="H18" s="63">
        <v>0</v>
      </c>
    </row>
    <row r="19" spans="2:8" ht="27.75" customHeight="1">
      <c r="B19" s="72" t="s">
        <v>18</v>
      </c>
      <c r="C19" s="68"/>
      <c r="D19" s="4"/>
      <c r="E19" s="15">
        <v>192</v>
      </c>
      <c r="F19" s="15">
        <v>92.5</v>
      </c>
      <c r="G19" s="15">
        <v>0</v>
      </c>
      <c r="H19" s="63">
        <v>0</v>
      </c>
    </row>
    <row r="20" spans="2:8" ht="27.75" customHeight="1">
      <c r="B20" s="72" t="s">
        <v>2</v>
      </c>
      <c r="C20" s="68"/>
      <c r="D20" s="4"/>
      <c r="E20" s="15">
        <v>116.9</v>
      </c>
      <c r="F20" s="15">
        <v>116.8</v>
      </c>
      <c r="G20" s="15">
        <v>0</v>
      </c>
      <c r="H20" s="63">
        <v>0</v>
      </c>
    </row>
    <row r="21" spans="2:8" ht="27.75" customHeight="1">
      <c r="B21" s="72" t="s">
        <v>19</v>
      </c>
      <c r="C21" s="68"/>
      <c r="D21" s="4"/>
      <c r="E21" s="15">
        <v>76.7</v>
      </c>
      <c r="F21" s="15">
        <v>78.5</v>
      </c>
      <c r="G21" s="15">
        <v>33</v>
      </c>
      <c r="H21" s="63">
        <v>32</v>
      </c>
    </row>
    <row r="22" spans="2:8" ht="27.75" customHeight="1">
      <c r="B22" s="5"/>
      <c r="C22" s="68" t="s">
        <v>20</v>
      </c>
      <c r="D22" s="68"/>
      <c r="E22" s="15">
        <v>80.2</v>
      </c>
      <c r="F22" s="15">
        <v>82.1</v>
      </c>
      <c r="G22" s="15">
        <v>44.1</v>
      </c>
      <c r="H22" s="63">
        <v>40.3</v>
      </c>
    </row>
    <row r="23" spans="2:8" ht="27.75" customHeight="1">
      <c r="B23" s="5"/>
      <c r="C23" s="68" t="s">
        <v>21</v>
      </c>
      <c r="D23" s="79"/>
      <c r="E23" s="15">
        <v>65.4</v>
      </c>
      <c r="F23" s="15">
        <v>67.8</v>
      </c>
      <c r="G23" s="15">
        <v>0</v>
      </c>
      <c r="H23" s="63">
        <v>0</v>
      </c>
    </row>
    <row r="24" spans="2:8" ht="27.75" customHeight="1">
      <c r="B24" s="5"/>
      <c r="C24" s="68" t="s">
        <v>22</v>
      </c>
      <c r="D24" s="68"/>
      <c r="E24" s="15">
        <v>69.4</v>
      </c>
      <c r="F24" s="15">
        <v>69.7</v>
      </c>
      <c r="G24" s="15">
        <v>0</v>
      </c>
      <c r="H24" s="63">
        <v>0</v>
      </c>
    </row>
    <row r="25" spans="2:8" ht="27.75" customHeight="1">
      <c r="B25" s="5"/>
      <c r="C25" s="68" t="s">
        <v>23</v>
      </c>
      <c r="D25" s="68"/>
      <c r="E25" s="15">
        <v>78.3</v>
      </c>
      <c r="F25" s="15">
        <v>77</v>
      </c>
      <c r="G25" s="15">
        <v>0</v>
      </c>
      <c r="H25" s="63">
        <v>0</v>
      </c>
    </row>
    <row r="26" spans="2:8" ht="27.75" customHeight="1">
      <c r="B26" s="5"/>
      <c r="C26" s="68" t="s">
        <v>1</v>
      </c>
      <c r="D26" s="68"/>
      <c r="E26" s="15">
        <v>91.5</v>
      </c>
      <c r="F26" s="15">
        <v>93.4</v>
      </c>
      <c r="G26" s="15">
        <v>0</v>
      </c>
      <c r="H26" s="63">
        <v>0</v>
      </c>
    </row>
    <row r="27" spans="2:8" ht="27.75" customHeight="1">
      <c r="B27" s="5"/>
      <c r="C27" s="77" t="s">
        <v>4</v>
      </c>
      <c r="D27" s="78"/>
      <c r="E27" s="15">
        <v>90</v>
      </c>
      <c r="F27" s="15">
        <v>90.9</v>
      </c>
      <c r="G27" s="15">
        <v>0</v>
      </c>
      <c r="H27" s="63">
        <v>0</v>
      </c>
    </row>
    <row r="28" spans="2:8" ht="27.75" customHeight="1">
      <c r="B28" s="5"/>
      <c r="C28" s="68" t="s">
        <v>3</v>
      </c>
      <c r="D28" s="79"/>
      <c r="E28" s="15">
        <v>82.5</v>
      </c>
      <c r="F28" s="15">
        <v>82.6</v>
      </c>
      <c r="G28" s="15">
        <v>0</v>
      </c>
      <c r="H28" s="63">
        <v>0</v>
      </c>
    </row>
    <row r="29" spans="2:8" ht="27.75" customHeight="1" thickBot="1">
      <c r="B29" s="75" t="s">
        <v>66</v>
      </c>
      <c r="C29" s="76"/>
      <c r="D29" s="76"/>
      <c r="E29" s="14">
        <v>80.9</v>
      </c>
      <c r="F29" s="14">
        <v>81.4</v>
      </c>
      <c r="G29" s="14">
        <v>56.1</v>
      </c>
      <c r="H29" s="64">
        <v>57.3</v>
      </c>
    </row>
  </sheetData>
  <sheetProtection/>
  <mergeCells count="26">
    <mergeCell ref="G5:H5"/>
    <mergeCell ref="C24:D24"/>
    <mergeCell ref="C17:D17"/>
    <mergeCell ref="C18:D18"/>
    <mergeCell ref="E5:F5"/>
    <mergeCell ref="B11:C11"/>
    <mergeCell ref="B21:C21"/>
    <mergeCell ref="B5:D5"/>
    <mergeCell ref="B8:C8"/>
    <mergeCell ref="B12:C12"/>
    <mergeCell ref="C27:D27"/>
    <mergeCell ref="B20:C20"/>
    <mergeCell ref="B16:C16"/>
    <mergeCell ref="C22:D22"/>
    <mergeCell ref="C23:D23"/>
    <mergeCell ref="C26:D26"/>
    <mergeCell ref="B7:C7"/>
    <mergeCell ref="B10:C10"/>
    <mergeCell ref="B29:D29"/>
    <mergeCell ref="C25:D25"/>
    <mergeCell ref="B19:C19"/>
    <mergeCell ref="C28:D28"/>
    <mergeCell ref="B9:C9"/>
    <mergeCell ref="C13:D13"/>
    <mergeCell ref="C14:D14"/>
    <mergeCell ref="C15:D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875" style="21" customWidth="1"/>
    <col min="2" max="2" width="5.00390625" style="21" customWidth="1"/>
    <col min="3" max="3" width="18.375" style="21" customWidth="1"/>
    <col min="4" max="4" width="5.00390625" style="21" customWidth="1"/>
    <col min="5" max="19" width="15.875" style="21" customWidth="1"/>
    <col min="20" max="16384" width="9.375" style="21" customWidth="1"/>
  </cols>
  <sheetData>
    <row r="1" s="17" customFormat="1" ht="27.75" customHeight="1">
      <c r="B1" s="18" t="s">
        <v>57</v>
      </c>
    </row>
    <row r="2" spans="2:19" s="17" customFormat="1" ht="27.75" customHeight="1">
      <c r="B2" s="18" t="s">
        <v>61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s="17" customFormat="1" ht="27.75" customHeight="1">
      <c r="B3" s="18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ht="27.7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60</v>
      </c>
    </row>
    <row r="5" spans="2:19" ht="27.75" customHeight="1">
      <c r="B5" s="94" t="s">
        <v>30</v>
      </c>
      <c r="C5" s="95"/>
      <c r="D5" s="96"/>
      <c r="E5" s="97" t="s">
        <v>31</v>
      </c>
      <c r="F5" s="98"/>
      <c r="G5" s="99"/>
      <c r="H5" s="97" t="s">
        <v>32</v>
      </c>
      <c r="I5" s="98"/>
      <c r="J5" s="99"/>
      <c r="K5" s="22" t="s">
        <v>33</v>
      </c>
      <c r="L5" s="23"/>
      <c r="M5" s="22" t="s">
        <v>34</v>
      </c>
      <c r="N5" s="22" t="s">
        <v>34</v>
      </c>
      <c r="O5" s="22" t="s">
        <v>35</v>
      </c>
      <c r="P5" s="22"/>
      <c r="Q5" s="22" t="s">
        <v>36</v>
      </c>
      <c r="R5" s="23"/>
      <c r="S5" s="24" t="s">
        <v>37</v>
      </c>
    </row>
    <row r="6" spans="2:19" ht="27.75" customHeight="1">
      <c r="B6" s="25"/>
      <c r="C6" s="26"/>
      <c r="D6" s="26"/>
      <c r="E6" s="100" t="s">
        <v>38</v>
      </c>
      <c r="F6" s="100" t="s">
        <v>39</v>
      </c>
      <c r="G6" s="100" t="s">
        <v>40</v>
      </c>
      <c r="H6" s="100" t="s">
        <v>38</v>
      </c>
      <c r="I6" s="100" t="s">
        <v>39</v>
      </c>
      <c r="J6" s="100" t="s">
        <v>41</v>
      </c>
      <c r="K6" s="27"/>
      <c r="L6" s="27" t="s">
        <v>42</v>
      </c>
      <c r="M6" s="27" t="s">
        <v>43</v>
      </c>
      <c r="N6" s="27" t="s">
        <v>44</v>
      </c>
      <c r="O6" s="28" t="s">
        <v>45</v>
      </c>
      <c r="P6" s="27" t="s">
        <v>46</v>
      </c>
      <c r="Q6" s="27" t="s">
        <v>47</v>
      </c>
      <c r="R6" s="27" t="s">
        <v>48</v>
      </c>
      <c r="S6" s="29"/>
    </row>
    <row r="7" spans="2:19" ht="27.75" customHeight="1">
      <c r="B7" s="102" t="s">
        <v>6</v>
      </c>
      <c r="C7" s="103"/>
      <c r="D7" s="104"/>
      <c r="E7" s="101"/>
      <c r="F7" s="101"/>
      <c r="G7" s="101"/>
      <c r="H7" s="101"/>
      <c r="I7" s="101"/>
      <c r="J7" s="101"/>
      <c r="K7" s="30" t="s">
        <v>62</v>
      </c>
      <c r="L7" s="30"/>
      <c r="M7" s="30" t="s">
        <v>49</v>
      </c>
      <c r="N7" s="30" t="s">
        <v>50</v>
      </c>
      <c r="O7" s="31" t="s">
        <v>51</v>
      </c>
      <c r="P7" s="30"/>
      <c r="Q7" s="30" t="s">
        <v>52</v>
      </c>
      <c r="R7" s="30"/>
      <c r="S7" s="32" t="s">
        <v>48</v>
      </c>
    </row>
    <row r="8" spans="2:19" ht="27.75" customHeight="1">
      <c r="B8" s="90" t="s">
        <v>7</v>
      </c>
      <c r="C8" s="83"/>
      <c r="D8" s="33"/>
      <c r="E8" s="34">
        <v>1915120</v>
      </c>
      <c r="F8" s="34">
        <v>1771825</v>
      </c>
      <c r="G8" s="34">
        <f>E8-F8</f>
        <v>143295</v>
      </c>
      <c r="H8" s="35">
        <v>2885857</v>
      </c>
      <c r="I8" s="35">
        <v>3044538</v>
      </c>
      <c r="J8" s="35">
        <f>H8-I8</f>
        <v>-158681</v>
      </c>
      <c r="K8" s="35">
        <f>G8+J8</f>
        <v>-15386</v>
      </c>
      <c r="L8" s="35">
        <v>600</v>
      </c>
      <c r="M8" s="35">
        <v>74636</v>
      </c>
      <c r="N8" s="35">
        <v>0</v>
      </c>
      <c r="O8" s="35">
        <v>61070</v>
      </c>
      <c r="P8" s="35">
        <v>119720</v>
      </c>
      <c r="Q8" s="35">
        <v>9169</v>
      </c>
      <c r="R8" s="35">
        <v>110551</v>
      </c>
      <c r="S8" s="36">
        <v>15417</v>
      </c>
    </row>
    <row r="9" spans="2:19" ht="27.75" customHeight="1">
      <c r="B9" s="92" t="s">
        <v>8</v>
      </c>
      <c r="C9" s="93"/>
      <c r="D9" s="57"/>
      <c r="E9" s="34">
        <v>276347</v>
      </c>
      <c r="F9" s="34">
        <v>271383</v>
      </c>
      <c r="G9" s="34">
        <f aca="true" t="shared" si="0" ref="G9:G29">E9-F9</f>
        <v>4964</v>
      </c>
      <c r="H9" s="35">
        <v>10295</v>
      </c>
      <c r="I9" s="35">
        <v>10889</v>
      </c>
      <c r="J9" s="35">
        <f aca="true" t="shared" si="1" ref="J9:J30">H9-I9</f>
        <v>-594</v>
      </c>
      <c r="K9" s="35">
        <f aca="true" t="shared" si="2" ref="K9:K30">G9+J9</f>
        <v>4370</v>
      </c>
      <c r="L9" s="35">
        <v>0</v>
      </c>
      <c r="M9" s="35">
        <v>15876</v>
      </c>
      <c r="N9" s="35">
        <v>0</v>
      </c>
      <c r="O9" s="35">
        <v>0</v>
      </c>
      <c r="P9" s="35">
        <v>20246</v>
      </c>
      <c r="Q9" s="35">
        <v>0</v>
      </c>
      <c r="R9" s="35">
        <v>20246</v>
      </c>
      <c r="S9" s="36">
        <v>15876</v>
      </c>
    </row>
    <row r="10" spans="2:19" ht="27.75" customHeight="1">
      <c r="B10" s="90" t="s">
        <v>9</v>
      </c>
      <c r="C10" s="83"/>
      <c r="D10" s="33"/>
      <c r="E10" s="34">
        <v>508139</v>
      </c>
      <c r="F10" s="34">
        <v>508139</v>
      </c>
      <c r="G10" s="34">
        <f t="shared" si="0"/>
        <v>0</v>
      </c>
      <c r="H10" s="35">
        <v>831433</v>
      </c>
      <c r="I10" s="35">
        <v>785099</v>
      </c>
      <c r="J10" s="35">
        <f t="shared" si="1"/>
        <v>46334</v>
      </c>
      <c r="K10" s="35">
        <f t="shared" si="2"/>
        <v>46334</v>
      </c>
      <c r="L10" s="35">
        <v>0</v>
      </c>
      <c r="M10" s="35">
        <v>0</v>
      </c>
      <c r="N10" s="35">
        <v>404237</v>
      </c>
      <c r="O10" s="35">
        <v>0</v>
      </c>
      <c r="P10" s="35">
        <v>-357903</v>
      </c>
      <c r="Q10" s="35">
        <v>0</v>
      </c>
      <c r="R10" s="35">
        <v>-357903</v>
      </c>
      <c r="S10" s="36">
        <v>-404237</v>
      </c>
    </row>
    <row r="11" spans="2:19" ht="27.75" customHeight="1">
      <c r="B11" s="90" t="s">
        <v>10</v>
      </c>
      <c r="C11" s="83"/>
      <c r="D11" s="33"/>
      <c r="E11" s="34">
        <v>1098129</v>
      </c>
      <c r="F11" s="34">
        <v>941283</v>
      </c>
      <c r="G11" s="34">
        <f t="shared" si="0"/>
        <v>156846</v>
      </c>
      <c r="H11" s="35">
        <v>545826</v>
      </c>
      <c r="I11" s="35">
        <v>719722</v>
      </c>
      <c r="J11" s="35">
        <f t="shared" si="1"/>
        <v>-173896</v>
      </c>
      <c r="K11" s="35">
        <f t="shared" si="2"/>
        <v>-17050</v>
      </c>
      <c r="L11" s="35">
        <v>65095</v>
      </c>
      <c r="M11" s="35">
        <v>318021</v>
      </c>
      <c r="N11" s="35">
        <v>0</v>
      </c>
      <c r="O11" s="35">
        <v>0</v>
      </c>
      <c r="P11" s="35">
        <v>235876</v>
      </c>
      <c r="Q11" s="35">
        <v>0</v>
      </c>
      <c r="R11" s="35">
        <v>235876</v>
      </c>
      <c r="S11" s="36">
        <v>318022</v>
      </c>
    </row>
    <row r="12" spans="2:19" ht="27.75" customHeight="1">
      <c r="B12" s="90" t="s">
        <v>11</v>
      </c>
      <c r="C12" s="83"/>
      <c r="D12" s="33"/>
      <c r="E12" s="34">
        <v>105506</v>
      </c>
      <c r="F12" s="34">
        <v>105506</v>
      </c>
      <c r="G12" s="34">
        <f t="shared" si="0"/>
        <v>0</v>
      </c>
      <c r="H12" s="35">
        <v>9069</v>
      </c>
      <c r="I12" s="35">
        <v>9069</v>
      </c>
      <c r="J12" s="35">
        <f t="shared" si="1"/>
        <v>0</v>
      </c>
      <c r="K12" s="35">
        <f t="shared" si="2"/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6">
        <v>0</v>
      </c>
    </row>
    <row r="13" spans="2:19" ht="27.75" customHeight="1">
      <c r="B13" s="90" t="s">
        <v>12</v>
      </c>
      <c r="C13" s="83"/>
      <c r="D13" s="33"/>
      <c r="E13" s="34">
        <f>E14+E15+E16</f>
        <v>1222373</v>
      </c>
      <c r="F13" s="34">
        <f aca="true" t="shared" si="3" ref="F13:S13">F14+F15+F16</f>
        <v>792818</v>
      </c>
      <c r="G13" s="34">
        <f t="shared" si="3"/>
        <v>429555</v>
      </c>
      <c r="H13" s="34">
        <f t="shared" si="3"/>
        <v>1839027</v>
      </c>
      <c r="I13" s="34">
        <f t="shared" si="3"/>
        <v>1144789</v>
      </c>
      <c r="J13" s="34">
        <f t="shared" si="3"/>
        <v>694238</v>
      </c>
      <c r="K13" s="34">
        <f t="shared" si="3"/>
        <v>1123793</v>
      </c>
      <c r="L13" s="34">
        <f t="shared" si="3"/>
        <v>75428</v>
      </c>
      <c r="M13" s="34">
        <f t="shared" si="3"/>
        <v>183386</v>
      </c>
      <c r="N13" s="34">
        <f t="shared" si="3"/>
        <v>213307</v>
      </c>
      <c r="O13" s="34">
        <f t="shared" si="3"/>
        <v>0</v>
      </c>
      <c r="P13" s="34">
        <f t="shared" si="3"/>
        <v>1018444</v>
      </c>
      <c r="Q13" s="34">
        <f t="shared" si="3"/>
        <v>887688</v>
      </c>
      <c r="R13" s="34">
        <v>130756</v>
      </c>
      <c r="S13" s="36">
        <f t="shared" si="3"/>
        <v>-88342</v>
      </c>
    </row>
    <row r="14" spans="2:19" ht="27.75" customHeight="1">
      <c r="B14" s="37"/>
      <c r="C14" s="83" t="s">
        <v>13</v>
      </c>
      <c r="D14" s="83"/>
      <c r="E14" s="34">
        <v>232844</v>
      </c>
      <c r="F14" s="34">
        <v>122759</v>
      </c>
      <c r="G14" s="34">
        <f t="shared" si="0"/>
        <v>110085</v>
      </c>
      <c r="H14" s="35">
        <v>1710258</v>
      </c>
      <c r="I14" s="35">
        <v>991724</v>
      </c>
      <c r="J14" s="35">
        <f t="shared" si="1"/>
        <v>718534</v>
      </c>
      <c r="K14" s="35">
        <f t="shared" si="2"/>
        <v>828619</v>
      </c>
      <c r="L14" s="35">
        <v>79</v>
      </c>
      <c r="M14" s="35">
        <v>67348</v>
      </c>
      <c r="N14" s="35">
        <v>17046</v>
      </c>
      <c r="O14" s="35">
        <v>0</v>
      </c>
      <c r="P14" s="35">
        <v>878842</v>
      </c>
      <c r="Q14" s="35">
        <v>887688</v>
      </c>
      <c r="R14" s="35">
        <v>-8846</v>
      </c>
      <c r="S14" s="36">
        <v>-8119</v>
      </c>
    </row>
    <row r="15" spans="2:19" ht="27.75" customHeight="1">
      <c r="B15" s="37"/>
      <c r="C15" s="83" t="s">
        <v>14</v>
      </c>
      <c r="D15" s="83"/>
      <c r="E15" s="34">
        <v>127109</v>
      </c>
      <c r="F15" s="34">
        <v>109518</v>
      </c>
      <c r="G15" s="34">
        <f t="shared" si="0"/>
        <v>17591</v>
      </c>
      <c r="H15" s="35">
        <v>0</v>
      </c>
      <c r="I15" s="35">
        <v>1998</v>
      </c>
      <c r="J15" s="35">
        <f t="shared" si="1"/>
        <v>-1998</v>
      </c>
      <c r="K15" s="35">
        <f t="shared" si="2"/>
        <v>15593</v>
      </c>
      <c r="L15" s="35">
        <v>0</v>
      </c>
      <c r="M15" s="35">
        <v>0</v>
      </c>
      <c r="N15" s="35">
        <v>115097</v>
      </c>
      <c r="O15" s="35">
        <v>0</v>
      </c>
      <c r="P15" s="35">
        <v>-99504</v>
      </c>
      <c r="Q15" s="35">
        <v>0</v>
      </c>
      <c r="R15" s="35">
        <v>-99504</v>
      </c>
      <c r="S15" s="36">
        <v>-115097</v>
      </c>
    </row>
    <row r="16" spans="2:19" ht="27.75" customHeight="1">
      <c r="B16" s="37"/>
      <c r="C16" s="83" t="s">
        <v>15</v>
      </c>
      <c r="D16" s="83"/>
      <c r="E16" s="34">
        <v>862420</v>
      </c>
      <c r="F16" s="34">
        <v>560541</v>
      </c>
      <c r="G16" s="34">
        <f t="shared" si="0"/>
        <v>301879</v>
      </c>
      <c r="H16" s="35">
        <v>128769</v>
      </c>
      <c r="I16" s="35">
        <v>151067</v>
      </c>
      <c r="J16" s="35">
        <f t="shared" si="1"/>
        <v>-22298</v>
      </c>
      <c r="K16" s="35">
        <f t="shared" si="2"/>
        <v>279581</v>
      </c>
      <c r="L16" s="35">
        <v>75349</v>
      </c>
      <c r="M16" s="35">
        <v>116038</v>
      </c>
      <c r="N16" s="35">
        <v>81164</v>
      </c>
      <c r="O16" s="35">
        <v>0</v>
      </c>
      <c r="P16" s="35">
        <v>239106</v>
      </c>
      <c r="Q16" s="35">
        <v>0</v>
      </c>
      <c r="R16" s="35">
        <v>239106</v>
      </c>
      <c r="S16" s="36">
        <v>34874</v>
      </c>
    </row>
    <row r="17" spans="2:19" ht="27.75" customHeight="1">
      <c r="B17" s="90" t="s">
        <v>16</v>
      </c>
      <c r="C17" s="83"/>
      <c r="D17" s="33"/>
      <c r="E17" s="34">
        <f>SUM(E18:E19)</f>
        <v>860296</v>
      </c>
      <c r="F17" s="34">
        <f aca="true" t="shared" si="4" ref="F17:Q17">SUM(F18:F19)</f>
        <v>47240</v>
      </c>
      <c r="G17" s="34">
        <f t="shared" si="4"/>
        <v>813056</v>
      </c>
      <c r="H17" s="34">
        <f t="shared" si="4"/>
        <v>374623</v>
      </c>
      <c r="I17" s="34">
        <f t="shared" si="4"/>
        <v>1099734</v>
      </c>
      <c r="J17" s="34">
        <f t="shared" si="4"/>
        <v>-725111</v>
      </c>
      <c r="K17" s="34">
        <f t="shared" si="4"/>
        <v>87945</v>
      </c>
      <c r="L17" s="34">
        <f t="shared" si="4"/>
        <v>1661</v>
      </c>
      <c r="M17" s="34">
        <f t="shared" si="4"/>
        <v>0</v>
      </c>
      <c r="N17" s="34">
        <f t="shared" si="4"/>
        <v>3071246</v>
      </c>
      <c r="O17" s="34">
        <f t="shared" si="4"/>
        <v>0</v>
      </c>
      <c r="P17" s="34">
        <f t="shared" si="4"/>
        <v>-2984962</v>
      </c>
      <c r="Q17" s="34">
        <f t="shared" si="4"/>
        <v>0</v>
      </c>
      <c r="R17" s="34">
        <v>-2984962</v>
      </c>
      <c r="S17" s="36">
        <f>SUM(S18:S19)</f>
        <v>-3071246</v>
      </c>
    </row>
    <row r="18" spans="2:19" ht="27.75" customHeight="1">
      <c r="B18" s="37"/>
      <c r="C18" s="83" t="s">
        <v>17</v>
      </c>
      <c r="D18" s="83"/>
      <c r="E18" s="34">
        <v>101143</v>
      </c>
      <c r="F18" s="34">
        <v>13176</v>
      </c>
      <c r="G18" s="34">
        <f t="shared" si="0"/>
        <v>87967</v>
      </c>
      <c r="H18" s="35">
        <v>352636</v>
      </c>
      <c r="I18" s="35">
        <v>352658</v>
      </c>
      <c r="J18" s="35">
        <f t="shared" si="1"/>
        <v>-22</v>
      </c>
      <c r="K18" s="35">
        <f t="shared" si="2"/>
        <v>87945</v>
      </c>
      <c r="L18" s="35">
        <v>1661</v>
      </c>
      <c r="M18" s="35">
        <v>0</v>
      </c>
      <c r="N18" s="35">
        <v>3071246</v>
      </c>
      <c r="O18" s="35">
        <v>0</v>
      </c>
      <c r="P18" s="35">
        <v>-2984962</v>
      </c>
      <c r="Q18" s="35">
        <v>0</v>
      </c>
      <c r="R18" s="35">
        <v>-2984962</v>
      </c>
      <c r="S18" s="36">
        <v>-3071246</v>
      </c>
    </row>
    <row r="19" spans="2:19" ht="27.75" customHeight="1">
      <c r="B19" s="37"/>
      <c r="C19" s="83" t="s">
        <v>15</v>
      </c>
      <c r="D19" s="83"/>
      <c r="E19" s="34">
        <v>759153</v>
      </c>
      <c r="F19" s="34">
        <v>34064</v>
      </c>
      <c r="G19" s="34">
        <f t="shared" si="0"/>
        <v>725089</v>
      </c>
      <c r="H19" s="35">
        <v>21987</v>
      </c>
      <c r="I19" s="35">
        <v>747076</v>
      </c>
      <c r="J19" s="35">
        <f t="shared" si="1"/>
        <v>-725089</v>
      </c>
      <c r="K19" s="35">
        <f t="shared" si="2"/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6">
        <v>0</v>
      </c>
    </row>
    <row r="20" spans="2:19" ht="27.75" customHeight="1">
      <c r="B20" s="90" t="s">
        <v>18</v>
      </c>
      <c r="C20" s="83"/>
      <c r="D20" s="33"/>
      <c r="E20" s="34">
        <v>192989</v>
      </c>
      <c r="F20" s="34">
        <v>63732</v>
      </c>
      <c r="G20" s="34">
        <f t="shared" si="0"/>
        <v>129257</v>
      </c>
      <c r="H20" s="35">
        <v>6</v>
      </c>
      <c r="I20" s="35">
        <v>97608</v>
      </c>
      <c r="J20" s="35">
        <f t="shared" si="1"/>
        <v>-97602</v>
      </c>
      <c r="K20" s="35">
        <f t="shared" si="2"/>
        <v>31655</v>
      </c>
      <c r="L20" s="35">
        <v>31522</v>
      </c>
      <c r="M20" s="35">
        <v>162701</v>
      </c>
      <c r="N20" s="35">
        <v>0</v>
      </c>
      <c r="O20" s="35">
        <v>0</v>
      </c>
      <c r="P20" s="35">
        <v>162834</v>
      </c>
      <c r="Q20" s="35">
        <v>664</v>
      </c>
      <c r="R20" s="35">
        <v>162170</v>
      </c>
      <c r="S20" s="36">
        <v>162701</v>
      </c>
    </row>
    <row r="21" spans="2:19" ht="27.75" customHeight="1">
      <c r="B21" s="90" t="s">
        <v>2</v>
      </c>
      <c r="C21" s="83"/>
      <c r="D21" s="33"/>
      <c r="E21" s="34">
        <v>32374</v>
      </c>
      <c r="F21" s="34">
        <v>25538</v>
      </c>
      <c r="G21" s="34">
        <f t="shared" si="0"/>
        <v>6836</v>
      </c>
      <c r="H21" s="35">
        <v>2166</v>
      </c>
      <c r="I21" s="35">
        <v>2166</v>
      </c>
      <c r="J21" s="35">
        <f t="shared" si="1"/>
        <v>0</v>
      </c>
      <c r="K21" s="35">
        <f t="shared" si="2"/>
        <v>6836</v>
      </c>
      <c r="L21" s="35">
        <v>7240</v>
      </c>
      <c r="M21" s="35">
        <v>7228</v>
      </c>
      <c r="N21" s="35">
        <v>0</v>
      </c>
      <c r="O21" s="35">
        <v>0</v>
      </c>
      <c r="P21" s="35">
        <v>6824</v>
      </c>
      <c r="Q21" s="35">
        <v>0</v>
      </c>
      <c r="R21" s="35">
        <v>6824</v>
      </c>
      <c r="S21" s="36">
        <v>7228</v>
      </c>
    </row>
    <row r="22" spans="2:19" ht="27.75" customHeight="1">
      <c r="B22" s="90" t="s">
        <v>19</v>
      </c>
      <c r="C22" s="83"/>
      <c r="D22" s="33"/>
      <c r="E22" s="34">
        <f>SUM(E23:E29)</f>
        <v>9740784</v>
      </c>
      <c r="F22" s="34">
        <f aca="true" t="shared" si="5" ref="F22:S22">SUM(F23:F29)</f>
        <v>6070931</v>
      </c>
      <c r="G22" s="34">
        <f t="shared" si="5"/>
        <v>3669853</v>
      </c>
      <c r="H22" s="34">
        <f t="shared" si="5"/>
        <v>7635529</v>
      </c>
      <c r="I22" s="34">
        <f t="shared" si="5"/>
        <v>10433904</v>
      </c>
      <c r="J22" s="34">
        <f t="shared" si="5"/>
        <v>-2798375</v>
      </c>
      <c r="K22" s="34">
        <f t="shared" si="5"/>
        <v>871478</v>
      </c>
      <c r="L22" s="34">
        <f t="shared" si="5"/>
        <v>3230</v>
      </c>
      <c r="M22" s="34">
        <f t="shared" si="5"/>
        <v>51175</v>
      </c>
      <c r="N22" s="34">
        <f t="shared" si="5"/>
        <v>1729577</v>
      </c>
      <c r="O22" s="34">
        <f t="shared" si="5"/>
        <v>306123</v>
      </c>
      <c r="P22" s="34">
        <f t="shared" si="5"/>
        <v>-504031</v>
      </c>
      <c r="Q22" s="34">
        <f t="shared" si="5"/>
        <v>3845</v>
      </c>
      <c r="R22" s="34">
        <f t="shared" si="5"/>
        <v>-507876</v>
      </c>
      <c r="S22" s="36">
        <f t="shared" si="5"/>
        <v>-1006879</v>
      </c>
    </row>
    <row r="23" spans="2:19" ht="27.75" customHeight="1">
      <c r="B23" s="37"/>
      <c r="C23" s="83" t="s">
        <v>20</v>
      </c>
      <c r="D23" s="83"/>
      <c r="E23" s="34">
        <v>6576527</v>
      </c>
      <c r="F23" s="34">
        <v>3573840</v>
      </c>
      <c r="G23" s="34">
        <f t="shared" si="0"/>
        <v>3002687</v>
      </c>
      <c r="H23" s="35">
        <v>5342668</v>
      </c>
      <c r="I23" s="35">
        <v>7539727</v>
      </c>
      <c r="J23" s="35">
        <f t="shared" si="1"/>
        <v>-2197059</v>
      </c>
      <c r="K23" s="35">
        <f t="shared" si="2"/>
        <v>805628</v>
      </c>
      <c r="L23" s="35">
        <v>0</v>
      </c>
      <c r="M23" s="35">
        <v>42156</v>
      </c>
      <c r="N23" s="35">
        <v>1729577</v>
      </c>
      <c r="O23" s="35">
        <v>292123</v>
      </c>
      <c r="P23" s="35">
        <v>-589670</v>
      </c>
      <c r="Q23" s="35">
        <v>3051</v>
      </c>
      <c r="R23" s="35">
        <v>-592721</v>
      </c>
      <c r="S23" s="36">
        <v>-1015898</v>
      </c>
    </row>
    <row r="24" spans="2:19" ht="27.75" customHeight="1">
      <c r="B24" s="37"/>
      <c r="C24" s="83" t="s">
        <v>21</v>
      </c>
      <c r="D24" s="91"/>
      <c r="E24" s="34">
        <v>395866</v>
      </c>
      <c r="F24" s="34">
        <v>317292</v>
      </c>
      <c r="G24" s="34">
        <f t="shared" si="0"/>
        <v>78574</v>
      </c>
      <c r="H24" s="35">
        <v>356943</v>
      </c>
      <c r="I24" s="35">
        <v>439076</v>
      </c>
      <c r="J24" s="35">
        <f t="shared" si="1"/>
        <v>-82133</v>
      </c>
      <c r="K24" s="35">
        <f t="shared" si="2"/>
        <v>-3559</v>
      </c>
      <c r="L24" s="35">
        <v>0</v>
      </c>
      <c r="M24" s="35">
        <v>0</v>
      </c>
      <c r="N24" s="35">
        <v>0</v>
      </c>
      <c r="O24" s="35">
        <v>8200</v>
      </c>
      <c r="P24" s="35">
        <v>4641</v>
      </c>
      <c r="Q24" s="35">
        <v>794</v>
      </c>
      <c r="R24" s="35">
        <v>3847</v>
      </c>
      <c r="S24" s="36">
        <v>0</v>
      </c>
    </row>
    <row r="25" spans="2:19" ht="27.75" customHeight="1">
      <c r="B25" s="37"/>
      <c r="C25" s="83" t="s">
        <v>22</v>
      </c>
      <c r="D25" s="83"/>
      <c r="E25" s="34">
        <v>2243260</v>
      </c>
      <c r="F25" s="34">
        <v>1754200</v>
      </c>
      <c r="G25" s="34">
        <f t="shared" si="0"/>
        <v>489060</v>
      </c>
      <c r="H25" s="35">
        <v>1262898</v>
      </c>
      <c r="I25" s="35">
        <v>1696234</v>
      </c>
      <c r="J25" s="35">
        <f t="shared" si="1"/>
        <v>-433336</v>
      </c>
      <c r="K25" s="35">
        <f t="shared" si="2"/>
        <v>55724</v>
      </c>
      <c r="L25" s="35">
        <v>3230</v>
      </c>
      <c r="M25" s="35">
        <v>6626</v>
      </c>
      <c r="N25" s="35">
        <v>0</v>
      </c>
      <c r="O25" s="35">
        <v>0</v>
      </c>
      <c r="P25" s="35">
        <v>59120</v>
      </c>
      <c r="Q25" s="35">
        <v>0</v>
      </c>
      <c r="R25" s="35">
        <v>59120</v>
      </c>
      <c r="S25" s="36">
        <v>6626</v>
      </c>
    </row>
    <row r="26" spans="2:19" ht="27.75" customHeight="1">
      <c r="B26" s="37"/>
      <c r="C26" s="83" t="s">
        <v>23</v>
      </c>
      <c r="D26" s="83"/>
      <c r="E26" s="34">
        <v>422892</v>
      </c>
      <c r="F26" s="34">
        <v>331496</v>
      </c>
      <c r="G26" s="34">
        <f t="shared" si="0"/>
        <v>91396</v>
      </c>
      <c r="H26" s="35">
        <v>648569</v>
      </c>
      <c r="I26" s="35">
        <v>726764</v>
      </c>
      <c r="J26" s="35">
        <f t="shared" si="1"/>
        <v>-78195</v>
      </c>
      <c r="K26" s="35">
        <f t="shared" si="2"/>
        <v>13201</v>
      </c>
      <c r="L26" s="35">
        <v>0</v>
      </c>
      <c r="M26" s="35">
        <v>2353</v>
      </c>
      <c r="N26" s="35">
        <v>0</v>
      </c>
      <c r="O26" s="35">
        <v>5800</v>
      </c>
      <c r="P26" s="35">
        <v>21354</v>
      </c>
      <c r="Q26" s="35">
        <v>0</v>
      </c>
      <c r="R26" s="35">
        <v>21354</v>
      </c>
      <c r="S26" s="36">
        <v>2353</v>
      </c>
    </row>
    <row r="27" spans="2:19" ht="27.75" customHeight="1">
      <c r="B27" s="37"/>
      <c r="C27" s="83" t="s">
        <v>1</v>
      </c>
      <c r="D27" s="83"/>
      <c r="E27" s="34">
        <v>1471</v>
      </c>
      <c r="F27" s="34">
        <v>1198</v>
      </c>
      <c r="G27" s="34">
        <f t="shared" si="0"/>
        <v>273</v>
      </c>
      <c r="H27" s="35">
        <v>137</v>
      </c>
      <c r="I27" s="35">
        <v>410</v>
      </c>
      <c r="J27" s="35">
        <f t="shared" si="1"/>
        <v>-273</v>
      </c>
      <c r="K27" s="35">
        <f t="shared" si="2"/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6">
        <v>0</v>
      </c>
    </row>
    <row r="28" spans="2:19" ht="27.75" customHeight="1">
      <c r="B28" s="37"/>
      <c r="C28" s="84" t="s">
        <v>4</v>
      </c>
      <c r="D28" s="85"/>
      <c r="E28" s="34">
        <v>93452</v>
      </c>
      <c r="F28" s="34">
        <v>86508</v>
      </c>
      <c r="G28" s="34">
        <f t="shared" si="0"/>
        <v>6944</v>
      </c>
      <c r="H28" s="35">
        <v>22763</v>
      </c>
      <c r="I28" s="35">
        <v>29223</v>
      </c>
      <c r="J28" s="35">
        <f t="shared" si="1"/>
        <v>-6460</v>
      </c>
      <c r="K28" s="35">
        <f t="shared" si="2"/>
        <v>484</v>
      </c>
      <c r="L28" s="35">
        <v>0</v>
      </c>
      <c r="M28" s="35">
        <v>40</v>
      </c>
      <c r="N28" s="35">
        <v>0</v>
      </c>
      <c r="O28" s="35">
        <v>0</v>
      </c>
      <c r="P28" s="35">
        <v>524</v>
      </c>
      <c r="Q28" s="35">
        <v>0</v>
      </c>
      <c r="R28" s="35">
        <v>524</v>
      </c>
      <c r="S28" s="36">
        <v>40</v>
      </c>
    </row>
    <row r="29" spans="2:19" ht="27.75" customHeight="1">
      <c r="B29" s="38"/>
      <c r="C29" s="86" t="s">
        <v>3</v>
      </c>
      <c r="D29" s="87"/>
      <c r="E29" s="39">
        <v>7316</v>
      </c>
      <c r="F29" s="39">
        <v>6397</v>
      </c>
      <c r="G29" s="39">
        <f t="shared" si="0"/>
        <v>919</v>
      </c>
      <c r="H29" s="40">
        <v>1551</v>
      </c>
      <c r="I29" s="40">
        <v>2470</v>
      </c>
      <c r="J29" s="40">
        <f t="shared" si="1"/>
        <v>-919</v>
      </c>
      <c r="K29" s="40">
        <f t="shared" si="2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</row>
    <row r="30" spans="2:19" ht="27.75" customHeight="1" thickBot="1">
      <c r="B30" s="88" t="s">
        <v>66</v>
      </c>
      <c r="C30" s="89"/>
      <c r="D30" s="89"/>
      <c r="E30" s="42">
        <f>SUM(E8:E13,E17,E20:E22)</f>
        <v>15952057</v>
      </c>
      <c r="F30" s="42">
        <f>SUM(F8:F13,F17,F20:F22)</f>
        <v>10598395</v>
      </c>
      <c r="G30" s="42">
        <f>SUM(G8:G13,G17,G20:G22)</f>
        <v>5353662</v>
      </c>
      <c r="H30" s="42">
        <f>SUM(H8:H13,H17,H20:H22)</f>
        <v>14133831</v>
      </c>
      <c r="I30" s="42">
        <f>SUM(I8:I13,I17,I20:I22)</f>
        <v>17347518</v>
      </c>
      <c r="J30" s="42">
        <f t="shared" si="1"/>
        <v>-3213687</v>
      </c>
      <c r="K30" s="42">
        <f t="shared" si="2"/>
        <v>2139975</v>
      </c>
      <c r="L30" s="42">
        <f aca="true" t="shared" si="6" ref="L30:S30">SUM(L8:L13,L17,L20:L22)</f>
        <v>184776</v>
      </c>
      <c r="M30" s="42">
        <f t="shared" si="6"/>
        <v>813023</v>
      </c>
      <c r="N30" s="42">
        <f t="shared" si="6"/>
        <v>5418367</v>
      </c>
      <c r="O30" s="42">
        <f t="shared" si="6"/>
        <v>367193</v>
      </c>
      <c r="P30" s="42">
        <f t="shared" si="6"/>
        <v>-2282952</v>
      </c>
      <c r="Q30" s="42">
        <f t="shared" si="6"/>
        <v>901366</v>
      </c>
      <c r="R30" s="42">
        <f t="shared" si="6"/>
        <v>-3184318</v>
      </c>
      <c r="S30" s="43">
        <f t="shared" si="6"/>
        <v>-4051460</v>
      </c>
    </row>
  </sheetData>
  <sheetProtection/>
  <mergeCells count="33">
    <mergeCell ref="B5:D5"/>
    <mergeCell ref="E5:G5"/>
    <mergeCell ref="H5:J5"/>
    <mergeCell ref="E6:E7"/>
    <mergeCell ref="F6:F7"/>
    <mergeCell ref="G6:G7"/>
    <mergeCell ref="H6:H7"/>
    <mergeCell ref="I6:I7"/>
    <mergeCell ref="J6:J7"/>
    <mergeCell ref="B7:D7"/>
    <mergeCell ref="B8:C8"/>
    <mergeCell ref="B10:C10"/>
    <mergeCell ref="B11:C11"/>
    <mergeCell ref="B12:C12"/>
    <mergeCell ref="B13:C13"/>
    <mergeCell ref="B9:C9"/>
    <mergeCell ref="C25:D25"/>
    <mergeCell ref="C14:D14"/>
    <mergeCell ref="C15:D15"/>
    <mergeCell ref="C16:D16"/>
    <mergeCell ref="B17:C17"/>
    <mergeCell ref="C18:D18"/>
    <mergeCell ref="C19:D19"/>
    <mergeCell ref="C26:D26"/>
    <mergeCell ref="C27:D27"/>
    <mergeCell ref="C28:D28"/>
    <mergeCell ref="C29:D29"/>
    <mergeCell ref="B30:D30"/>
    <mergeCell ref="B20:C20"/>
    <mergeCell ref="B21:C21"/>
    <mergeCell ref="B22:C22"/>
    <mergeCell ref="C23:D23"/>
    <mergeCell ref="C24:D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showZero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875" style="45" customWidth="1"/>
    <col min="2" max="2" width="5.00390625" style="45" customWidth="1"/>
    <col min="3" max="3" width="18.375" style="45" customWidth="1"/>
    <col min="4" max="4" width="5.00390625" style="45" customWidth="1"/>
    <col min="5" max="7" width="20.875" style="45" customWidth="1"/>
    <col min="8" max="8" width="3.875" style="45" customWidth="1"/>
    <col min="9" max="16384" width="9.375" style="45" customWidth="1"/>
  </cols>
  <sheetData>
    <row r="1" spans="2:7" ht="27.75" customHeight="1">
      <c r="B1" s="44" t="s">
        <v>56</v>
      </c>
      <c r="C1" s="44"/>
      <c r="D1" s="44"/>
      <c r="E1" s="44"/>
      <c r="F1" s="44"/>
      <c r="G1" s="44"/>
    </row>
    <row r="2" spans="2:7" ht="27.75" customHeight="1">
      <c r="B2" s="44" t="s">
        <v>59</v>
      </c>
      <c r="C2" s="44"/>
      <c r="D2" s="44"/>
      <c r="E2" s="44"/>
      <c r="F2" s="44"/>
      <c r="G2" s="44"/>
    </row>
    <row r="3" spans="2:7" ht="27.75" customHeight="1">
      <c r="B3" s="44" t="s">
        <v>53</v>
      </c>
      <c r="C3" s="44"/>
      <c r="D3" s="44"/>
      <c r="E3" s="44"/>
      <c r="F3" s="44"/>
      <c r="G3" s="44"/>
    </row>
    <row r="4" spans="2:7" ht="27.75" customHeight="1">
      <c r="B4" s="44" t="s">
        <v>54</v>
      </c>
      <c r="C4" s="44"/>
      <c r="D4" s="44"/>
      <c r="E4" s="44"/>
      <c r="F4" s="44"/>
      <c r="G4" s="44"/>
    </row>
    <row r="5" ht="27.75" customHeight="1" thickBot="1">
      <c r="G5" s="46" t="s">
        <v>63</v>
      </c>
    </row>
    <row r="6" spans="2:7" ht="27.75" customHeight="1">
      <c r="B6" s="112" t="s">
        <v>5</v>
      </c>
      <c r="C6" s="113"/>
      <c r="D6" s="114"/>
      <c r="E6" s="115" t="s">
        <v>74</v>
      </c>
      <c r="F6" s="115" t="s">
        <v>73</v>
      </c>
      <c r="G6" s="117" t="s">
        <v>0</v>
      </c>
    </row>
    <row r="7" spans="2:7" ht="27.75" customHeight="1">
      <c r="B7" s="47" t="s">
        <v>6</v>
      </c>
      <c r="C7" s="48"/>
      <c r="D7" s="48"/>
      <c r="E7" s="116"/>
      <c r="F7" s="116"/>
      <c r="G7" s="118"/>
    </row>
    <row r="8" spans="2:7" ht="27.75" customHeight="1">
      <c r="B8" s="110" t="s">
        <v>7</v>
      </c>
      <c r="C8" s="107"/>
      <c r="D8" s="49"/>
      <c r="E8" s="58">
        <v>2046100</v>
      </c>
      <c r="F8" s="58">
        <v>1895400</v>
      </c>
      <c r="G8" s="59">
        <f aca="true" t="shared" si="0" ref="G8:G30">E8-F8</f>
        <v>150700</v>
      </c>
    </row>
    <row r="9" spans="2:7" ht="27.75" customHeight="1">
      <c r="B9" s="110" t="s">
        <v>8</v>
      </c>
      <c r="C9" s="107"/>
      <c r="D9" s="49"/>
      <c r="E9" s="58">
        <v>0</v>
      </c>
      <c r="F9" s="58">
        <v>27200</v>
      </c>
      <c r="G9" s="59">
        <f t="shared" si="0"/>
        <v>-27200</v>
      </c>
    </row>
    <row r="10" spans="2:7" ht="27.75" customHeight="1">
      <c r="B10" s="110" t="s">
        <v>9</v>
      </c>
      <c r="C10" s="107"/>
      <c r="D10" s="49"/>
      <c r="E10" s="58">
        <v>367900</v>
      </c>
      <c r="F10" s="58">
        <v>381000</v>
      </c>
      <c r="G10" s="59">
        <f t="shared" si="0"/>
        <v>-13100</v>
      </c>
    </row>
    <row r="11" spans="2:7" ht="27.75" customHeight="1">
      <c r="B11" s="110" t="s">
        <v>10</v>
      </c>
      <c r="C11" s="107"/>
      <c r="D11" s="49"/>
      <c r="E11" s="58">
        <v>27800</v>
      </c>
      <c r="F11" s="58">
        <v>0</v>
      </c>
      <c r="G11" s="59">
        <f t="shared" si="0"/>
        <v>27800</v>
      </c>
    </row>
    <row r="12" spans="2:7" ht="27.75" customHeight="1">
      <c r="B12" s="110" t="s">
        <v>11</v>
      </c>
      <c r="C12" s="107"/>
      <c r="D12" s="49"/>
      <c r="E12" s="58">
        <v>0</v>
      </c>
      <c r="F12" s="58">
        <v>58100</v>
      </c>
      <c r="G12" s="59">
        <f t="shared" si="0"/>
        <v>-58100</v>
      </c>
    </row>
    <row r="13" spans="2:7" ht="27.75" customHeight="1">
      <c r="B13" s="110" t="s">
        <v>12</v>
      </c>
      <c r="C13" s="107"/>
      <c r="D13" s="49"/>
      <c r="E13" s="58">
        <v>1600000</v>
      </c>
      <c r="F13" s="58">
        <v>0</v>
      </c>
      <c r="G13" s="59">
        <f t="shared" si="0"/>
        <v>1600000</v>
      </c>
    </row>
    <row r="14" spans="2:7" ht="27.75" customHeight="1">
      <c r="B14" s="52"/>
      <c r="C14" s="107" t="s">
        <v>13</v>
      </c>
      <c r="D14" s="107"/>
      <c r="E14" s="58">
        <v>1600000</v>
      </c>
      <c r="F14" s="58">
        <v>0</v>
      </c>
      <c r="G14" s="59">
        <f t="shared" si="0"/>
        <v>1600000</v>
      </c>
    </row>
    <row r="15" spans="2:7" ht="27.75" customHeight="1">
      <c r="B15" s="52"/>
      <c r="C15" s="107" t="s">
        <v>14</v>
      </c>
      <c r="D15" s="107"/>
      <c r="E15" s="58">
        <v>0</v>
      </c>
      <c r="F15" s="58">
        <v>0</v>
      </c>
      <c r="G15" s="59">
        <f t="shared" si="0"/>
        <v>0</v>
      </c>
    </row>
    <row r="16" spans="2:7" ht="27.75" customHeight="1">
      <c r="B16" s="52"/>
      <c r="C16" s="107" t="s">
        <v>15</v>
      </c>
      <c r="D16" s="107"/>
      <c r="E16" s="58">
        <v>0</v>
      </c>
      <c r="F16" s="58">
        <v>0</v>
      </c>
      <c r="G16" s="59">
        <f t="shared" si="0"/>
        <v>0</v>
      </c>
    </row>
    <row r="17" spans="2:7" ht="27.75" customHeight="1">
      <c r="B17" s="110" t="s">
        <v>16</v>
      </c>
      <c r="C17" s="107"/>
      <c r="D17" s="49"/>
      <c r="E17" s="58">
        <v>352500</v>
      </c>
      <c r="F17" s="58">
        <v>0</v>
      </c>
      <c r="G17" s="59">
        <f t="shared" si="0"/>
        <v>352500</v>
      </c>
    </row>
    <row r="18" spans="2:7" ht="27.75" customHeight="1">
      <c r="B18" s="52"/>
      <c r="C18" s="107" t="s">
        <v>17</v>
      </c>
      <c r="D18" s="107"/>
      <c r="E18" s="58">
        <v>352500</v>
      </c>
      <c r="F18" s="58">
        <v>0</v>
      </c>
      <c r="G18" s="59">
        <f t="shared" si="0"/>
        <v>352500</v>
      </c>
    </row>
    <row r="19" spans="2:7" ht="27.75" customHeight="1">
      <c r="B19" s="52"/>
      <c r="C19" s="107" t="s">
        <v>15</v>
      </c>
      <c r="D19" s="107"/>
      <c r="E19" s="58">
        <v>0</v>
      </c>
      <c r="F19" s="58">
        <v>0</v>
      </c>
      <c r="G19" s="59">
        <f t="shared" si="0"/>
        <v>0</v>
      </c>
    </row>
    <row r="20" spans="2:7" ht="27.75" customHeight="1">
      <c r="B20" s="110" t="s">
        <v>18</v>
      </c>
      <c r="C20" s="107"/>
      <c r="D20" s="49"/>
      <c r="E20" s="58">
        <v>0</v>
      </c>
      <c r="F20" s="58">
        <v>0</v>
      </c>
      <c r="G20" s="59">
        <f t="shared" si="0"/>
        <v>0</v>
      </c>
    </row>
    <row r="21" spans="2:7" ht="27.75" customHeight="1">
      <c r="B21" s="110" t="s">
        <v>2</v>
      </c>
      <c r="C21" s="107"/>
      <c r="D21" s="49"/>
      <c r="E21" s="58">
        <v>0</v>
      </c>
      <c r="F21" s="58">
        <v>0</v>
      </c>
      <c r="G21" s="59">
        <f t="shared" si="0"/>
        <v>0</v>
      </c>
    </row>
    <row r="22" spans="2:7" ht="27.75" customHeight="1">
      <c r="B22" s="110" t="s">
        <v>19</v>
      </c>
      <c r="C22" s="107"/>
      <c r="D22" s="49"/>
      <c r="E22" s="58">
        <f>SUM(E23:E29)</f>
        <v>3423700</v>
      </c>
      <c r="F22" s="58">
        <f>SUM(F23:F29)</f>
        <v>3962021</v>
      </c>
      <c r="G22" s="59">
        <f t="shared" si="0"/>
        <v>-538321</v>
      </c>
    </row>
    <row r="23" spans="2:7" ht="27.75" customHeight="1">
      <c r="B23" s="52"/>
      <c r="C23" s="107" t="s">
        <v>20</v>
      </c>
      <c r="D23" s="107"/>
      <c r="E23" s="58">
        <v>2922200</v>
      </c>
      <c r="F23" s="58">
        <v>3589021</v>
      </c>
      <c r="G23" s="59">
        <f t="shared" si="0"/>
        <v>-666821</v>
      </c>
    </row>
    <row r="24" spans="2:7" ht="27.75" customHeight="1">
      <c r="B24" s="52"/>
      <c r="C24" s="107" t="s">
        <v>21</v>
      </c>
      <c r="D24" s="111"/>
      <c r="E24" s="58">
        <v>176600</v>
      </c>
      <c r="F24" s="58">
        <v>115100</v>
      </c>
      <c r="G24" s="59">
        <f t="shared" si="0"/>
        <v>61500</v>
      </c>
    </row>
    <row r="25" spans="2:7" ht="27.75" customHeight="1">
      <c r="B25" s="52"/>
      <c r="C25" s="107" t="s">
        <v>22</v>
      </c>
      <c r="D25" s="107"/>
      <c r="E25" s="58">
        <v>150900</v>
      </c>
      <c r="F25" s="58">
        <v>157300</v>
      </c>
      <c r="G25" s="59">
        <f t="shared" si="0"/>
        <v>-6400</v>
      </c>
    </row>
    <row r="26" spans="2:7" ht="27.75" customHeight="1">
      <c r="B26" s="52"/>
      <c r="C26" s="107" t="s">
        <v>23</v>
      </c>
      <c r="D26" s="107"/>
      <c r="E26" s="58">
        <v>169100</v>
      </c>
      <c r="F26" s="58">
        <v>96400</v>
      </c>
      <c r="G26" s="59">
        <f t="shared" si="0"/>
        <v>72700</v>
      </c>
    </row>
    <row r="27" spans="2:7" ht="27.75" customHeight="1">
      <c r="B27" s="52"/>
      <c r="C27" s="107" t="s">
        <v>1</v>
      </c>
      <c r="D27" s="107"/>
      <c r="E27" s="58">
        <v>0</v>
      </c>
      <c r="F27" s="58">
        <v>0</v>
      </c>
      <c r="G27" s="59">
        <f t="shared" si="0"/>
        <v>0</v>
      </c>
    </row>
    <row r="28" spans="2:7" ht="27.75" customHeight="1">
      <c r="B28" s="52"/>
      <c r="C28" s="105" t="s">
        <v>4</v>
      </c>
      <c r="D28" s="106"/>
      <c r="E28" s="58">
        <v>4900</v>
      </c>
      <c r="F28" s="58">
        <v>4200</v>
      </c>
      <c r="G28" s="59">
        <f t="shared" si="0"/>
        <v>700</v>
      </c>
    </row>
    <row r="29" spans="2:7" ht="27.75" customHeight="1">
      <c r="B29" s="52"/>
      <c r="C29" s="107" t="s">
        <v>3</v>
      </c>
      <c r="D29" s="107"/>
      <c r="E29" s="58">
        <v>0</v>
      </c>
      <c r="F29" s="58">
        <v>0</v>
      </c>
      <c r="G29" s="59">
        <f t="shared" si="0"/>
        <v>0</v>
      </c>
    </row>
    <row r="30" spans="2:7" ht="27.75" customHeight="1" thickBot="1">
      <c r="B30" s="108" t="s">
        <v>66</v>
      </c>
      <c r="C30" s="109"/>
      <c r="D30" s="109"/>
      <c r="E30" s="60">
        <f>SUM(E8,E9,E10,E11,E12,E13,E17,E20,E21,E22)</f>
        <v>7818000</v>
      </c>
      <c r="F30" s="60">
        <f>SUM(F8:F13,F17,F20:F22)</f>
        <v>6323721</v>
      </c>
      <c r="G30" s="61">
        <f t="shared" si="0"/>
        <v>1494279</v>
      </c>
    </row>
  </sheetData>
  <sheetProtection/>
  <mergeCells count="27">
    <mergeCell ref="B6:D6"/>
    <mergeCell ref="F6:F7"/>
    <mergeCell ref="E6:E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showZero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875" style="45" customWidth="1"/>
    <col min="2" max="2" width="5.00390625" style="45" customWidth="1"/>
    <col min="3" max="3" width="18.375" style="45" customWidth="1"/>
    <col min="4" max="4" width="5.00390625" style="45" customWidth="1"/>
    <col min="5" max="7" width="20.875" style="45" customWidth="1"/>
    <col min="8" max="8" width="9.375" style="45" customWidth="1"/>
    <col min="9" max="9" width="17.50390625" style="45" bestFit="1" customWidth="1"/>
    <col min="10" max="10" width="14.50390625" style="45" bestFit="1" customWidth="1"/>
    <col min="11" max="16384" width="9.375" style="45" customWidth="1"/>
  </cols>
  <sheetData>
    <row r="1" spans="2:7" ht="27.75" customHeight="1">
      <c r="B1" s="44" t="s">
        <v>56</v>
      </c>
      <c r="C1" s="44"/>
      <c r="D1" s="44"/>
      <c r="E1" s="44"/>
      <c r="F1" s="44"/>
      <c r="G1" s="44"/>
    </row>
    <row r="2" spans="2:7" ht="27.75" customHeight="1">
      <c r="B2" s="44" t="s">
        <v>59</v>
      </c>
      <c r="C2" s="44"/>
      <c r="D2" s="44"/>
      <c r="E2" s="44"/>
      <c r="F2" s="44"/>
      <c r="G2" s="44"/>
    </row>
    <row r="3" spans="2:7" ht="27.75" customHeight="1">
      <c r="B3" s="44" t="s">
        <v>53</v>
      </c>
      <c r="C3" s="44"/>
      <c r="D3" s="44"/>
      <c r="E3" s="44"/>
      <c r="F3" s="44"/>
      <c r="G3" s="44"/>
    </row>
    <row r="4" spans="2:7" ht="27.75" customHeight="1">
      <c r="B4" s="44" t="s">
        <v>65</v>
      </c>
      <c r="C4" s="44"/>
      <c r="D4" s="44"/>
      <c r="E4" s="44"/>
      <c r="F4" s="44"/>
      <c r="G4" s="44"/>
    </row>
    <row r="5" ht="27.75" customHeight="1" thickBot="1">
      <c r="G5" s="46" t="s">
        <v>63</v>
      </c>
    </row>
    <row r="6" spans="2:7" ht="27.75" customHeight="1">
      <c r="B6" s="112" t="s">
        <v>5</v>
      </c>
      <c r="C6" s="113"/>
      <c r="D6" s="114"/>
      <c r="E6" s="115" t="s">
        <v>75</v>
      </c>
      <c r="F6" s="115" t="s">
        <v>73</v>
      </c>
      <c r="G6" s="117" t="s">
        <v>0</v>
      </c>
    </row>
    <row r="7" spans="2:7" ht="27.75" customHeight="1">
      <c r="B7" s="47" t="s">
        <v>6</v>
      </c>
      <c r="C7" s="48"/>
      <c r="D7" s="48"/>
      <c r="E7" s="116"/>
      <c r="F7" s="116"/>
      <c r="G7" s="118"/>
    </row>
    <row r="8" spans="2:7" ht="27.75" customHeight="1">
      <c r="B8" s="110" t="s">
        <v>7</v>
      </c>
      <c r="C8" s="107"/>
      <c r="D8" s="49"/>
      <c r="E8" s="50">
        <v>12433464</v>
      </c>
      <c r="F8" s="50">
        <v>11056851</v>
      </c>
      <c r="G8" s="51">
        <f aca="true" t="shared" si="0" ref="G8:G30">E8-F8</f>
        <v>1376613</v>
      </c>
    </row>
    <row r="9" spans="2:7" ht="27.75" customHeight="1">
      <c r="B9" s="110" t="s">
        <v>8</v>
      </c>
      <c r="C9" s="107"/>
      <c r="D9" s="49"/>
      <c r="E9" s="50">
        <v>36427</v>
      </c>
      <c r="F9" s="50">
        <v>37125</v>
      </c>
      <c r="G9" s="51">
        <f t="shared" si="0"/>
        <v>-698</v>
      </c>
    </row>
    <row r="10" spans="2:7" ht="27.75" customHeight="1">
      <c r="B10" s="110" t="s">
        <v>9</v>
      </c>
      <c r="C10" s="107"/>
      <c r="D10" s="49"/>
      <c r="E10" s="50">
        <v>7761102</v>
      </c>
      <c r="F10" s="50">
        <v>8059203</v>
      </c>
      <c r="G10" s="51">
        <f t="shared" si="0"/>
        <v>-298101</v>
      </c>
    </row>
    <row r="11" spans="2:7" ht="27.75" customHeight="1">
      <c r="B11" s="110" t="s">
        <v>10</v>
      </c>
      <c r="C11" s="107"/>
      <c r="D11" s="49"/>
      <c r="E11" s="50">
        <v>3447811</v>
      </c>
      <c r="F11" s="50">
        <v>4055435</v>
      </c>
      <c r="G11" s="51">
        <f t="shared" si="0"/>
        <v>-607624</v>
      </c>
    </row>
    <row r="12" spans="2:7" ht="27.75" customHeight="1">
      <c r="B12" s="110" t="s">
        <v>11</v>
      </c>
      <c r="C12" s="107"/>
      <c r="D12" s="49"/>
      <c r="E12" s="50">
        <v>1419701</v>
      </c>
      <c r="F12" s="50">
        <v>1428770</v>
      </c>
      <c r="G12" s="51">
        <f t="shared" si="0"/>
        <v>-9069</v>
      </c>
    </row>
    <row r="13" spans="2:7" ht="27.75" customHeight="1">
      <c r="B13" s="110" t="s">
        <v>12</v>
      </c>
      <c r="C13" s="107"/>
      <c r="D13" s="49"/>
      <c r="E13" s="50">
        <f>SUM(E14:E16)</f>
        <v>2366501</v>
      </c>
      <c r="F13" s="50">
        <v>917032</v>
      </c>
      <c r="G13" s="51">
        <f t="shared" si="0"/>
        <v>1449469</v>
      </c>
    </row>
    <row r="14" spans="2:7" ht="27.75" customHeight="1">
      <c r="B14" s="52"/>
      <c r="C14" s="107" t="s">
        <v>13</v>
      </c>
      <c r="D14" s="107"/>
      <c r="E14" s="50">
        <v>2278053</v>
      </c>
      <c r="F14" s="50">
        <v>792040</v>
      </c>
      <c r="G14" s="51">
        <f t="shared" si="0"/>
        <v>1486013</v>
      </c>
    </row>
    <row r="15" spans="2:7" ht="27.75" customHeight="1">
      <c r="B15" s="52"/>
      <c r="C15" s="107" t="s">
        <v>14</v>
      </c>
      <c r="D15" s="107"/>
      <c r="E15" s="50">
        <v>0</v>
      </c>
      <c r="F15" s="50">
        <v>0</v>
      </c>
      <c r="G15" s="51">
        <f t="shared" si="0"/>
        <v>0</v>
      </c>
    </row>
    <row r="16" spans="2:7" ht="27.75" customHeight="1">
      <c r="B16" s="52"/>
      <c r="C16" s="107" t="s">
        <v>15</v>
      </c>
      <c r="D16" s="107"/>
      <c r="E16" s="50">
        <v>88448</v>
      </c>
      <c r="F16" s="50">
        <v>124992</v>
      </c>
      <c r="G16" s="51">
        <f t="shared" si="0"/>
        <v>-36544</v>
      </c>
    </row>
    <row r="17" spans="2:7" ht="27.75" customHeight="1">
      <c r="B17" s="110" t="s">
        <v>16</v>
      </c>
      <c r="C17" s="107"/>
      <c r="D17" s="49"/>
      <c r="E17" s="50">
        <f>SUM(E18:E19)</f>
        <v>352500</v>
      </c>
      <c r="F17" s="50">
        <v>398627</v>
      </c>
      <c r="G17" s="51">
        <f t="shared" si="0"/>
        <v>-46127</v>
      </c>
    </row>
    <row r="18" spans="2:7" ht="27.75" customHeight="1">
      <c r="B18" s="52"/>
      <c r="C18" s="107" t="s">
        <v>17</v>
      </c>
      <c r="D18" s="107"/>
      <c r="E18" s="50">
        <v>352500</v>
      </c>
      <c r="F18" s="50">
        <v>0</v>
      </c>
      <c r="G18" s="51">
        <f t="shared" si="0"/>
        <v>352500</v>
      </c>
    </row>
    <row r="19" spans="2:7" ht="27.75" customHeight="1">
      <c r="B19" s="52"/>
      <c r="C19" s="107" t="s">
        <v>15</v>
      </c>
      <c r="D19" s="107"/>
      <c r="E19" s="50">
        <v>0</v>
      </c>
      <c r="F19" s="50">
        <v>398627</v>
      </c>
      <c r="G19" s="51">
        <f t="shared" si="0"/>
        <v>-398627</v>
      </c>
    </row>
    <row r="20" spans="2:7" ht="27.75" customHeight="1">
      <c r="B20" s="110" t="s">
        <v>18</v>
      </c>
      <c r="C20" s="107"/>
      <c r="D20" s="49"/>
      <c r="E20" s="50">
        <v>48723</v>
      </c>
      <c r="F20" s="50">
        <v>85508</v>
      </c>
      <c r="G20" s="51">
        <f t="shared" si="0"/>
        <v>-36785</v>
      </c>
    </row>
    <row r="21" spans="2:7" ht="27.75" customHeight="1">
      <c r="B21" s="110" t="s">
        <v>2</v>
      </c>
      <c r="C21" s="107"/>
      <c r="D21" s="49"/>
      <c r="E21" s="50">
        <v>1904</v>
      </c>
      <c r="F21" s="50">
        <v>4070</v>
      </c>
      <c r="G21" s="51">
        <f t="shared" si="0"/>
        <v>-2166</v>
      </c>
    </row>
    <row r="22" spans="2:7" ht="27.75" customHeight="1">
      <c r="B22" s="110" t="s">
        <v>19</v>
      </c>
      <c r="C22" s="107"/>
      <c r="D22" s="49"/>
      <c r="E22" s="50">
        <f>SUM(E23:E29)</f>
        <v>89275640</v>
      </c>
      <c r="F22" s="50">
        <f>SUM(F23:F29)</f>
        <v>112530389</v>
      </c>
      <c r="G22" s="51">
        <f t="shared" si="0"/>
        <v>-23254749</v>
      </c>
    </row>
    <row r="23" spans="2:7" ht="27.75" customHeight="1">
      <c r="B23" s="52"/>
      <c r="C23" s="107" t="s">
        <v>20</v>
      </c>
      <c r="D23" s="107"/>
      <c r="E23" s="50">
        <v>63189840</v>
      </c>
      <c r="F23" s="50">
        <v>84199654</v>
      </c>
      <c r="G23" s="51">
        <f t="shared" si="0"/>
        <v>-21009814</v>
      </c>
    </row>
    <row r="24" spans="2:7" ht="27.75" customHeight="1">
      <c r="B24" s="52"/>
      <c r="C24" s="107" t="s">
        <v>21</v>
      </c>
      <c r="D24" s="111"/>
      <c r="E24" s="50">
        <v>4110041</v>
      </c>
      <c r="F24" s="50">
        <v>4972363</v>
      </c>
      <c r="G24" s="51">
        <f t="shared" si="0"/>
        <v>-862322</v>
      </c>
    </row>
    <row r="25" spans="2:7" ht="27.75" customHeight="1">
      <c r="B25" s="52"/>
      <c r="C25" s="107" t="s">
        <v>22</v>
      </c>
      <c r="D25" s="107"/>
      <c r="E25" s="50">
        <v>18187588</v>
      </c>
      <c r="F25" s="50">
        <v>19515029</v>
      </c>
      <c r="G25" s="51">
        <f t="shared" si="0"/>
        <v>-1327441</v>
      </c>
    </row>
    <row r="26" spans="2:7" ht="27.75" customHeight="1">
      <c r="B26" s="52"/>
      <c r="C26" s="107" t="s">
        <v>23</v>
      </c>
      <c r="D26" s="107"/>
      <c r="E26" s="50">
        <v>3387612</v>
      </c>
      <c r="F26" s="50">
        <v>3427438</v>
      </c>
      <c r="G26" s="51">
        <f t="shared" si="0"/>
        <v>-39826</v>
      </c>
    </row>
    <row r="27" spans="2:7" ht="27.75" customHeight="1">
      <c r="B27" s="52"/>
      <c r="C27" s="107" t="s">
        <v>1</v>
      </c>
      <c r="D27" s="107"/>
      <c r="E27" s="50">
        <v>6934</v>
      </c>
      <c r="F27" s="50">
        <v>7344</v>
      </c>
      <c r="G27" s="51">
        <f t="shared" si="0"/>
        <v>-410</v>
      </c>
    </row>
    <row r="28" spans="2:7" ht="27.75" customHeight="1">
      <c r="B28" s="52"/>
      <c r="C28" s="105" t="s">
        <v>4</v>
      </c>
      <c r="D28" s="106"/>
      <c r="E28" s="50">
        <v>350131</v>
      </c>
      <c r="F28" s="50">
        <v>362597</v>
      </c>
      <c r="G28" s="51">
        <f t="shared" si="0"/>
        <v>-12466</v>
      </c>
    </row>
    <row r="29" spans="2:7" ht="27.75" customHeight="1">
      <c r="B29" s="52"/>
      <c r="C29" s="107" t="s">
        <v>3</v>
      </c>
      <c r="D29" s="107"/>
      <c r="E29" s="50">
        <v>43494</v>
      </c>
      <c r="F29" s="50">
        <v>45964</v>
      </c>
      <c r="G29" s="51">
        <f t="shared" si="0"/>
        <v>-2470</v>
      </c>
    </row>
    <row r="30" spans="2:7" ht="27.75" customHeight="1" thickBot="1">
      <c r="B30" s="108" t="s">
        <v>66</v>
      </c>
      <c r="C30" s="109"/>
      <c r="D30" s="109"/>
      <c r="E30" s="53">
        <f>SUM(E8:E13,E17,E20:E22)</f>
        <v>117143773</v>
      </c>
      <c r="F30" s="53">
        <f>SUM(F8:F13,F17,F20:F22)</f>
        <v>138573010</v>
      </c>
      <c r="G30" s="54">
        <f t="shared" si="0"/>
        <v>-21429237</v>
      </c>
    </row>
  </sheetData>
  <sheetProtection/>
  <mergeCells count="27">
    <mergeCell ref="B6:D6"/>
    <mergeCell ref="F6:F7"/>
    <mergeCell ref="E6:E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8" customHeight="1"/>
  <cols>
    <col min="1" max="1" width="0.875" style="56" customWidth="1"/>
    <col min="2" max="2" width="5.00390625" style="56" customWidth="1"/>
    <col min="3" max="3" width="18.375" style="56" customWidth="1"/>
    <col min="4" max="4" width="5.00390625" style="56" customWidth="1"/>
    <col min="5" max="7" width="20.875" style="56" customWidth="1"/>
    <col min="8" max="9" width="3.875" style="56" customWidth="1"/>
    <col min="10" max="10" width="17.875" style="56" customWidth="1"/>
    <col min="11" max="11" width="2.875" style="56" customWidth="1"/>
    <col min="12" max="14" width="17.875" style="56" customWidth="1"/>
    <col min="15" max="16384" width="9.375" style="56" customWidth="1"/>
  </cols>
  <sheetData>
    <row r="1" spans="1:7" ht="27.75" customHeight="1">
      <c r="A1" s="55"/>
      <c r="B1" s="12" t="s">
        <v>56</v>
      </c>
      <c r="C1" s="55"/>
      <c r="D1" s="55"/>
      <c r="E1" s="55"/>
      <c r="F1" s="55"/>
      <c r="G1" s="55"/>
    </row>
    <row r="2" spans="1:7" ht="27.75" customHeight="1">
      <c r="A2" s="55"/>
      <c r="B2" s="44" t="s">
        <v>64</v>
      </c>
      <c r="C2" s="55"/>
      <c r="D2" s="55"/>
      <c r="E2" s="55"/>
      <c r="F2" s="55"/>
      <c r="G2" s="55"/>
    </row>
    <row r="3" spans="1:14" ht="27.75" customHeight="1">
      <c r="A3" s="55"/>
      <c r="B3" s="44" t="s">
        <v>55</v>
      </c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</row>
    <row r="4" spans="2:8" ht="27.75" customHeight="1" thickBot="1">
      <c r="B4" s="45"/>
      <c r="C4" s="45"/>
      <c r="D4" s="45"/>
      <c r="E4" s="45"/>
      <c r="F4" s="45"/>
      <c r="G4" s="46" t="s">
        <v>63</v>
      </c>
      <c r="H4" s="45"/>
    </row>
    <row r="5" spans="2:8" ht="27.75" customHeight="1">
      <c r="B5" s="112" t="s">
        <v>5</v>
      </c>
      <c r="C5" s="113"/>
      <c r="D5" s="114"/>
      <c r="E5" s="115" t="s">
        <v>76</v>
      </c>
      <c r="F5" s="115" t="s">
        <v>73</v>
      </c>
      <c r="G5" s="117" t="s">
        <v>0</v>
      </c>
      <c r="H5" s="45"/>
    </row>
    <row r="6" spans="2:8" ht="27.75" customHeight="1">
      <c r="B6" s="119" t="s">
        <v>6</v>
      </c>
      <c r="C6" s="120"/>
      <c r="D6" s="121"/>
      <c r="E6" s="116"/>
      <c r="F6" s="116"/>
      <c r="G6" s="118"/>
      <c r="H6" s="45"/>
    </row>
    <row r="7" spans="2:8" ht="27.75" customHeight="1">
      <c r="B7" s="110" t="s">
        <v>7</v>
      </c>
      <c r="C7" s="107"/>
      <c r="D7" s="49"/>
      <c r="E7" s="7">
        <v>2346187</v>
      </c>
      <c r="F7" s="7">
        <v>2417281</v>
      </c>
      <c r="G7" s="8">
        <f aca="true" t="shared" si="0" ref="G7:G29">E7-F7</f>
        <v>-71094</v>
      </c>
      <c r="H7" s="45"/>
    </row>
    <row r="8" spans="2:8" ht="27.75" customHeight="1">
      <c r="B8" s="110" t="s">
        <v>8</v>
      </c>
      <c r="C8" s="107"/>
      <c r="D8" s="49"/>
      <c r="E8" s="7">
        <v>10191</v>
      </c>
      <c r="F8" s="7">
        <v>42811</v>
      </c>
      <c r="G8" s="8">
        <f t="shared" si="0"/>
        <v>-32620</v>
      </c>
      <c r="H8" s="45"/>
    </row>
    <row r="9" spans="2:8" ht="27.75" customHeight="1">
      <c r="B9" s="110" t="s">
        <v>9</v>
      </c>
      <c r="C9" s="107"/>
      <c r="D9" s="49"/>
      <c r="E9" s="7">
        <v>119098</v>
      </c>
      <c r="F9" s="7">
        <v>275724</v>
      </c>
      <c r="G9" s="8">
        <f t="shared" si="0"/>
        <v>-156626</v>
      </c>
      <c r="H9" s="45"/>
    </row>
    <row r="10" spans="2:8" ht="27.75" customHeight="1">
      <c r="B10" s="110" t="s">
        <v>10</v>
      </c>
      <c r="C10" s="107"/>
      <c r="D10" s="49"/>
      <c r="E10" s="7">
        <v>84297</v>
      </c>
      <c r="F10" s="7">
        <v>27483</v>
      </c>
      <c r="G10" s="8">
        <f t="shared" si="0"/>
        <v>56814</v>
      </c>
      <c r="H10" s="45"/>
    </row>
    <row r="11" spans="2:8" ht="27.75" customHeight="1">
      <c r="B11" s="110" t="s">
        <v>11</v>
      </c>
      <c r="C11" s="107"/>
      <c r="D11" s="49"/>
      <c r="E11" s="7">
        <v>0</v>
      </c>
      <c r="F11" s="7">
        <v>106120</v>
      </c>
      <c r="G11" s="8">
        <f t="shared" si="0"/>
        <v>-106120</v>
      </c>
      <c r="H11" s="45"/>
    </row>
    <row r="12" spans="2:8" ht="27.75" customHeight="1">
      <c r="B12" s="110" t="s">
        <v>12</v>
      </c>
      <c r="C12" s="107"/>
      <c r="D12" s="49"/>
      <c r="E12" s="7">
        <f>SUM(E13:E15)</f>
        <v>980291</v>
      </c>
      <c r="F12" s="7">
        <v>178555</v>
      </c>
      <c r="G12" s="8">
        <f t="shared" si="0"/>
        <v>801736</v>
      </c>
      <c r="H12" s="45"/>
    </row>
    <row r="13" spans="2:8" ht="27.75" customHeight="1">
      <c r="B13" s="52"/>
      <c r="C13" s="107" t="s">
        <v>13</v>
      </c>
      <c r="D13" s="107"/>
      <c r="E13" s="7">
        <v>877737</v>
      </c>
      <c r="F13" s="7">
        <v>157253</v>
      </c>
      <c r="G13" s="8">
        <f t="shared" si="0"/>
        <v>720484</v>
      </c>
      <c r="H13" s="45"/>
    </row>
    <row r="14" spans="2:8" ht="27.75" customHeight="1">
      <c r="B14" s="52"/>
      <c r="C14" s="107" t="s">
        <v>14</v>
      </c>
      <c r="D14" s="107"/>
      <c r="E14" s="7">
        <v>1998</v>
      </c>
      <c r="F14" s="7">
        <v>18900</v>
      </c>
      <c r="G14" s="8">
        <f t="shared" si="0"/>
        <v>-16902</v>
      </c>
      <c r="H14" s="45"/>
    </row>
    <row r="15" spans="2:8" ht="27.75" customHeight="1">
      <c r="B15" s="52"/>
      <c r="C15" s="107" t="s">
        <v>15</v>
      </c>
      <c r="D15" s="107"/>
      <c r="E15" s="7">
        <v>100556</v>
      </c>
      <c r="F15" s="7">
        <v>2402</v>
      </c>
      <c r="G15" s="8">
        <f t="shared" si="0"/>
        <v>98154</v>
      </c>
      <c r="H15" s="45"/>
    </row>
    <row r="16" spans="2:8" ht="27.75" customHeight="1">
      <c r="B16" s="110" t="s">
        <v>16</v>
      </c>
      <c r="C16" s="107"/>
      <c r="D16" s="49"/>
      <c r="E16" s="7">
        <f>SUM(E17:E18)</f>
        <v>359169</v>
      </c>
      <c r="F16" s="7">
        <v>40152</v>
      </c>
      <c r="G16" s="8">
        <f t="shared" si="0"/>
        <v>319017</v>
      </c>
      <c r="H16" s="45"/>
    </row>
    <row r="17" spans="2:8" ht="27.75" customHeight="1">
      <c r="B17" s="52"/>
      <c r="C17" s="107" t="s">
        <v>17</v>
      </c>
      <c r="D17" s="107"/>
      <c r="E17" s="7">
        <v>352658</v>
      </c>
      <c r="F17" s="7">
        <v>3076</v>
      </c>
      <c r="G17" s="8">
        <f t="shared" si="0"/>
        <v>349582</v>
      </c>
      <c r="H17" s="45"/>
    </row>
    <row r="18" spans="2:8" ht="27.75" customHeight="1">
      <c r="B18" s="52"/>
      <c r="C18" s="107" t="s">
        <v>15</v>
      </c>
      <c r="D18" s="107"/>
      <c r="E18" s="7">
        <v>6511</v>
      </c>
      <c r="F18" s="7">
        <v>37076</v>
      </c>
      <c r="G18" s="8">
        <f t="shared" si="0"/>
        <v>-30565</v>
      </c>
      <c r="H18" s="45"/>
    </row>
    <row r="19" spans="2:8" ht="27.75" customHeight="1">
      <c r="B19" s="110" t="s">
        <v>18</v>
      </c>
      <c r="C19" s="107"/>
      <c r="D19" s="49"/>
      <c r="E19" s="7">
        <v>3067</v>
      </c>
      <c r="F19" s="7">
        <v>13366</v>
      </c>
      <c r="G19" s="8">
        <f t="shared" si="0"/>
        <v>-10299</v>
      </c>
      <c r="H19" s="45"/>
    </row>
    <row r="20" spans="2:8" ht="27.75" customHeight="1">
      <c r="B20" s="110" t="s">
        <v>2</v>
      </c>
      <c r="C20" s="107"/>
      <c r="D20" s="49"/>
      <c r="E20" s="7">
        <v>0</v>
      </c>
      <c r="F20" s="7">
        <v>0</v>
      </c>
      <c r="G20" s="8">
        <f t="shared" si="0"/>
        <v>0</v>
      </c>
      <c r="H20" s="45"/>
    </row>
    <row r="21" spans="2:8" ht="27.75" customHeight="1">
      <c r="B21" s="110" t="s">
        <v>19</v>
      </c>
      <c r="C21" s="107"/>
      <c r="D21" s="49"/>
      <c r="E21" s="7">
        <f>SUM(E22:E28)</f>
        <v>3807422</v>
      </c>
      <c r="F21" s="7">
        <v>5587551</v>
      </c>
      <c r="G21" s="8">
        <f t="shared" si="0"/>
        <v>-1780129</v>
      </c>
      <c r="H21" s="45"/>
    </row>
    <row r="22" spans="2:8" ht="27.75" customHeight="1">
      <c r="B22" s="52"/>
      <c r="C22" s="107" t="s">
        <v>20</v>
      </c>
      <c r="D22" s="107"/>
      <c r="E22" s="7">
        <v>2908963</v>
      </c>
      <c r="F22" s="7">
        <v>4937543</v>
      </c>
      <c r="G22" s="8">
        <f t="shared" si="0"/>
        <v>-2028580</v>
      </c>
      <c r="H22" s="45"/>
    </row>
    <row r="23" spans="2:8" ht="27.75" customHeight="1">
      <c r="B23" s="52"/>
      <c r="C23" s="107" t="s">
        <v>21</v>
      </c>
      <c r="D23" s="111"/>
      <c r="E23" s="7">
        <v>150871</v>
      </c>
      <c r="F23" s="7">
        <v>118741</v>
      </c>
      <c r="G23" s="8">
        <f t="shared" si="0"/>
        <v>32130</v>
      </c>
      <c r="H23" s="45"/>
    </row>
    <row r="24" spans="2:8" ht="27.75" customHeight="1">
      <c r="B24" s="52"/>
      <c r="C24" s="107" t="s">
        <v>22</v>
      </c>
      <c r="D24" s="107"/>
      <c r="E24" s="7">
        <v>217893</v>
      </c>
      <c r="F24" s="7">
        <v>260763</v>
      </c>
      <c r="G24" s="8">
        <f t="shared" si="0"/>
        <v>-42870</v>
      </c>
      <c r="H24" s="45"/>
    </row>
    <row r="25" spans="2:8" ht="27.75" customHeight="1">
      <c r="B25" s="52"/>
      <c r="C25" s="107" t="s">
        <v>23</v>
      </c>
      <c r="D25" s="107"/>
      <c r="E25" s="7">
        <v>517838</v>
      </c>
      <c r="F25" s="7">
        <v>260059</v>
      </c>
      <c r="G25" s="8">
        <f t="shared" si="0"/>
        <v>257779</v>
      </c>
      <c r="H25" s="45"/>
    </row>
    <row r="26" spans="2:8" ht="27.75" customHeight="1">
      <c r="B26" s="52"/>
      <c r="C26" s="107" t="s">
        <v>1</v>
      </c>
      <c r="D26" s="107"/>
      <c r="E26" s="7">
        <v>0</v>
      </c>
      <c r="F26" s="7">
        <v>0</v>
      </c>
      <c r="G26" s="8">
        <f t="shared" si="0"/>
        <v>0</v>
      </c>
      <c r="H26" s="45"/>
    </row>
    <row r="27" spans="2:8" ht="27.75" customHeight="1">
      <c r="B27" s="52"/>
      <c r="C27" s="105" t="s">
        <v>4</v>
      </c>
      <c r="D27" s="106"/>
      <c r="E27" s="7">
        <v>11857</v>
      </c>
      <c r="F27" s="7">
        <v>10445</v>
      </c>
      <c r="G27" s="8">
        <f t="shared" si="0"/>
        <v>1412</v>
      </c>
      <c r="H27" s="45"/>
    </row>
    <row r="28" spans="2:8" ht="27.75" customHeight="1">
      <c r="B28" s="52"/>
      <c r="C28" s="107" t="s">
        <v>3</v>
      </c>
      <c r="D28" s="107"/>
      <c r="E28" s="7">
        <v>0</v>
      </c>
      <c r="F28" s="7">
        <v>0</v>
      </c>
      <c r="G28" s="8">
        <f t="shared" si="0"/>
        <v>0</v>
      </c>
      <c r="H28" s="45"/>
    </row>
    <row r="29" spans="2:7" ht="27.75" customHeight="1" thickBot="1">
      <c r="B29" s="108" t="s">
        <v>66</v>
      </c>
      <c r="C29" s="109"/>
      <c r="D29" s="109"/>
      <c r="E29" s="9">
        <f>SUM(E7:E12,E16,E19:E21)</f>
        <v>7709722</v>
      </c>
      <c r="F29" s="9">
        <f>SUM(F7:F12,F16,F19:F21)</f>
        <v>8689043</v>
      </c>
      <c r="G29" s="10">
        <f t="shared" si="0"/>
        <v>-979321</v>
      </c>
    </row>
  </sheetData>
  <sheetProtection/>
  <mergeCells count="28">
    <mergeCell ref="B5:D5"/>
    <mergeCell ref="F5:F6"/>
    <mergeCell ref="E5:E6"/>
    <mergeCell ref="G5:G6"/>
    <mergeCell ref="B6:D6"/>
    <mergeCell ref="B7:C7"/>
    <mergeCell ref="B8:C8"/>
    <mergeCell ref="B9:C9"/>
    <mergeCell ref="B10:C10"/>
    <mergeCell ref="B11:C11"/>
    <mergeCell ref="B12:C12"/>
    <mergeCell ref="C13:D13"/>
    <mergeCell ref="C14:D14"/>
    <mergeCell ref="C15:D15"/>
    <mergeCell ref="B16:C16"/>
    <mergeCell ref="C17:D17"/>
    <mergeCell ref="C18:D18"/>
    <mergeCell ref="B19:C19"/>
    <mergeCell ref="C26:D26"/>
    <mergeCell ref="C27:D27"/>
    <mergeCell ref="C28:D28"/>
    <mergeCell ref="B29:D29"/>
    <mergeCell ref="B20:C20"/>
    <mergeCell ref="B21:C21"/>
    <mergeCell ref="C22:D22"/>
    <mergeCell ref="C23:D23"/>
    <mergeCell ref="C24:D24"/>
    <mergeCell ref="C25:D2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市町村財政概要原稿</dc:title>
  <dc:subject/>
  <dc:creator>山口県市町村課</dc:creator>
  <cp:keywords/>
  <dc:description/>
  <cp:lastModifiedBy> </cp:lastModifiedBy>
  <cp:lastPrinted>2016-02-10T02:44:49Z</cp:lastPrinted>
  <dcterms:created xsi:type="dcterms:W3CDTF">2000-01-28T00:37:11Z</dcterms:created>
  <dcterms:modified xsi:type="dcterms:W3CDTF">2017-03-17T04:18:19Z</dcterms:modified>
  <cp:category/>
  <cp:version/>
  <cp:contentType/>
  <cp:contentStatus/>
</cp:coreProperties>
</file>