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・公共下水道（収支の状況）" sheetId="1" r:id="rId1"/>
    <sheet name="下水道・特環公共下水道（収支の状況）" sheetId="2" r:id="rId2"/>
    <sheet name="下水道・農業集落排水（収支の状況）" sheetId="3" r:id="rId3"/>
    <sheet name="下水道・漁業集落排水（収支の状況）" sheetId="4" r:id="rId4"/>
    <sheet name="下水道・林業集落排水（収支の状況）" sheetId="5" r:id="rId5"/>
    <sheet name="下水道・特定地域生活排水処理（収支の状況）" sheetId="6" r:id="rId6"/>
    <sheet name="下水道・個別排水処理（収支の状況）" sheetId="7" r:id="rId7"/>
  </sheets>
  <definedNames>
    <definedName name="_xlnm.Print_Area" localSheetId="3">'下水道・漁業集落排水（収支の状況）'!$C$1:$AD$33</definedName>
    <definedName name="_xlnm.Print_Area" localSheetId="6">'下水道・個別排水処理（収支の状況）'!$C$1:$P$30</definedName>
    <definedName name="_xlnm.Print_Area" localSheetId="0">'下水道・公共下水道（収支の状況）'!$C$1:$BF$18</definedName>
    <definedName name="_xlnm.Print_Area" localSheetId="1">'下水道・特環公共下水道（収支の状況）'!$C$1:$AD$24</definedName>
    <definedName name="_xlnm.Print_Area" localSheetId="5">'下水道・特定地域生活排水処理（収支の状況）'!$A$1:$P$38</definedName>
    <definedName name="_xlnm.Print_Area" localSheetId="2">'下水道・農業集落排水（収支の状況）'!$C$1:$BF$21</definedName>
    <definedName name="_xlnm.Print_Area" localSheetId="4">'下水道・林業集落排水（収支の状況）'!$C$1:$P$30</definedName>
    <definedName name="_xlnm.Print_Titles" localSheetId="3">'下水道・漁業集落排水（収支の状況）'!$B:$B</definedName>
    <definedName name="_xlnm.Print_Titles" localSheetId="6">'下水道・個別排水処理（収支の状況）'!$B:$B</definedName>
    <definedName name="_xlnm.Print_Titles" localSheetId="0">'下水道・公共下水道（収支の状況）'!$B:$B</definedName>
    <definedName name="_xlnm.Print_Titles" localSheetId="1">'下水道・特環公共下水道（収支の状況）'!$B:$B</definedName>
    <definedName name="_xlnm.Print_Titles" localSheetId="5">'下水道・特定地域生活排水処理（収支の状況）'!$B:$B</definedName>
    <definedName name="_xlnm.Print_Titles" localSheetId="2">'下水道・農業集落排水（収支の状況）'!$B:$B</definedName>
    <definedName name="_xlnm.Print_Titles" localSheetId="4">'下水道・林業集落排水（収支の状況）'!$B:$B</definedName>
  </definedNames>
  <calcPr fullCalcOnLoad="1"/>
</workbook>
</file>

<file path=xl/sharedStrings.xml><?xml version="1.0" encoding="utf-8"?>
<sst xmlns="http://schemas.openxmlformats.org/spreadsheetml/2006/main" count="1031" uniqueCount="144">
  <si>
    <t>項　目</t>
  </si>
  <si>
    <t>団体名</t>
  </si>
  <si>
    <t>下水道事業(公共下水道事業)</t>
  </si>
  <si>
    <t>下関市</t>
  </si>
  <si>
    <t>山口市</t>
  </si>
  <si>
    <t>萩市</t>
  </si>
  <si>
    <t>防府市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</si>
  <si>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</si>
  <si>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</si>
  <si>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</si>
  <si>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</si>
  <si>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</si>
  <si>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</si>
  <si>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</si>
  <si>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</si>
  <si>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</si>
  <si>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</si>
  <si>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</si>
  <si>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</si>
  <si>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</si>
  <si>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</si>
  <si>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</si>
  <si>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</si>
  <si>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周防大島町</t>
  </si>
  <si>
    <t>萩市</t>
  </si>
  <si>
    <t>岩国市</t>
  </si>
  <si>
    <t>山陽小野田市</t>
  </si>
  <si>
    <t>周防大島町</t>
  </si>
  <si>
    <t>宇部・阿知須
公共下水道組合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</si>
  <si>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</si>
  <si>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</si>
  <si>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</si>
  <si>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</si>
  <si>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</si>
  <si>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</si>
  <si>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</si>
  <si>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</si>
  <si>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</si>
  <si>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</si>
  <si>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充てた地方債</t>
  </si>
  <si>
    <t>繰上充用金</t>
  </si>
  <si>
    <t>長期借入金</t>
  </si>
  <si>
    <t>収益的</t>
  </si>
  <si>
    <t>実質収支 (P)-(Q)</t>
  </si>
  <si>
    <t>翌年度に繰越</t>
  </si>
  <si>
    <t>形式収支</t>
  </si>
  <si>
    <t>収益的支出に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</si>
  <si>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</si>
  <si>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</si>
  <si>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</si>
  <si>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</si>
  <si>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</si>
  <si>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</si>
  <si>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</si>
  <si>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</si>
  <si>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</si>
  <si>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</si>
  <si>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（単位：千円、％）</t>
  </si>
  <si>
    <t>　　　第3-11表　収支の状況</t>
  </si>
  <si>
    <t>２　法非適用公営企業会計決算の状況</t>
  </si>
  <si>
    <t>萩市</t>
  </si>
  <si>
    <t>(B)</t>
  </si>
  <si>
    <t>（単位　千円、％）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</si>
  <si>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</si>
  <si>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</si>
  <si>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</si>
  <si>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</si>
  <si>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</si>
  <si>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</si>
  <si>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</si>
  <si>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</si>
  <si>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</si>
  <si>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</si>
  <si>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</si>
  <si>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</si>
  <si>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</si>
  <si>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</si>
  <si>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</si>
  <si>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</si>
  <si>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</si>
  <si>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</si>
  <si>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</si>
  <si>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</si>
  <si>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</si>
  <si>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</si>
  <si>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</si>
  <si>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</si>
  <si>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</si>
  <si>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</si>
  <si>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</si>
  <si>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</si>
  <si>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</si>
  <si>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</si>
  <si>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</si>
  <si>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</si>
  <si>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</si>
  <si>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</si>
  <si>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</si>
  <si>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</si>
  <si>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</si>
  <si>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</si>
  <si>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</si>
  <si>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</si>
  <si>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</si>
  <si>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</si>
  <si>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(L)-(M)+(N)</t>
  </si>
  <si>
    <t>特定財源</t>
  </si>
  <si>
    <t>赤　字(△)</t>
  </si>
  <si>
    <t>比　率</t>
  </si>
  <si>
    <t>(B)+(C) (A)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</si>
  <si>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</si>
  <si>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</si>
  <si>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</si>
  <si>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</si>
  <si>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</si>
  <si>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</si>
  <si>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</si>
  <si>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</si>
  <si>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</si>
  <si>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</si>
  <si>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</si>
  <si>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</si>
  <si>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</si>
  <si>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</si>
  <si>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</si>
  <si>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</si>
  <si>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</si>
  <si>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</si>
  <si>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雨水処理</t>
  </si>
  <si>
    <t>負 担 金</t>
  </si>
  <si>
    <t>内　　　訳</t>
  </si>
  <si>
    <t>（●→）</t>
  </si>
  <si>
    <t>（←●）</t>
  </si>
  <si>
    <t>（★→）</t>
  </si>
  <si>
    <t>（←★）</t>
  </si>
  <si>
    <t>　（10）下水道事業（公共下水道事業）</t>
  </si>
  <si>
    <t>　（10）下水道事業（特定環境保全公共下水道事業）</t>
  </si>
  <si>
    <t>　（10）下水道事業（農業集落排水事業）</t>
  </si>
  <si>
    <t>　（10）下水道事業（漁業集落排水事業）</t>
  </si>
  <si>
    <t>　（10）下水道事業（特定地域生活排水処理事業）</t>
  </si>
  <si>
    <t>　（10）下水道事業（個別排水処理事業）</t>
  </si>
  <si>
    <t>　（10）下水道事業（林業集落排水事業）</t>
  </si>
  <si>
    <t>宇部市</t>
  </si>
  <si>
    <t>宇部市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</si>
</sst>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49" fontId="8" fillId="0" borderId="10" xfId="52" applyNumberFormat="1" applyFont="1" applyFill="1" applyBorder="1" applyAlignment="1">
      <alignment horizontal="distributed" vertical="center" wrapText="1" shrinkToFit="1"/>
    </xf>
    <xf numFmtId="197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197" fontId="6" fillId="0" borderId="0" xfId="52" applyNumberFormat="1" applyFont="1" applyAlignment="1">
      <alignment vertical="center"/>
    </xf>
    <xf numFmtId="198" fontId="7" fillId="0" borderId="12" xfId="0" applyNumberFormat="1" applyFont="1" applyBorder="1" applyAlignment="1">
      <alignment vertical="center" shrinkToFit="1"/>
    </xf>
    <xf numFmtId="198" fontId="7" fillId="0" borderId="13" xfId="0" applyNumberFormat="1" applyFont="1" applyBorder="1" applyAlignment="1">
      <alignment vertical="center" shrinkToFit="1"/>
    </xf>
    <xf numFmtId="197" fontId="6" fillId="0" borderId="13" xfId="52" applyNumberFormat="1" applyFont="1" applyFill="1" applyBorder="1" applyAlignment="1">
      <alignment vertical="center" shrinkToFit="1"/>
    </xf>
    <xf numFmtId="197" fontId="6" fillId="33" borderId="13" xfId="52" applyNumberFormat="1" applyFont="1" applyFill="1" applyBorder="1" applyAlignment="1">
      <alignment vertical="center" shrinkToFit="1"/>
    </xf>
    <xf numFmtId="197" fontId="7" fillId="0" borderId="14" xfId="51" applyNumberFormat="1" applyFont="1" applyFill="1" applyBorder="1" applyAlignment="1">
      <alignment vertical="center"/>
    </xf>
    <xf numFmtId="49" fontId="6" fillId="0" borderId="15" xfId="52" applyNumberFormat="1" applyFont="1" applyFill="1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49" fontId="9" fillId="0" borderId="0" xfId="52" applyNumberFormat="1" applyFont="1" applyAlignment="1">
      <alignment vertical="center"/>
    </xf>
    <xf numFmtId="198" fontId="7" fillId="0" borderId="0" xfId="0" applyNumberFormat="1" applyFont="1" applyBorder="1" applyAlignment="1">
      <alignment vertical="center" shrinkToFit="1"/>
    </xf>
    <xf numFmtId="197" fontId="6" fillId="0" borderId="0" xfId="52" applyNumberFormat="1" applyFont="1" applyFill="1" applyBorder="1" applyAlignment="1">
      <alignment vertical="center" shrinkToFit="1"/>
    </xf>
    <xf numFmtId="198" fontId="7" fillId="0" borderId="19" xfId="0" applyNumberFormat="1" applyFont="1" applyBorder="1" applyAlignment="1">
      <alignment vertical="center" shrinkToFit="1"/>
    </xf>
    <xf numFmtId="197" fontId="6" fillId="0" borderId="19" xfId="52" applyNumberFormat="1" applyFont="1" applyFill="1" applyBorder="1" applyAlignment="1">
      <alignment vertical="center" shrinkToFit="1"/>
    </xf>
    <xf numFmtId="49" fontId="6" fillId="0" borderId="19" xfId="52" applyNumberFormat="1" applyFont="1" applyFill="1" applyBorder="1" applyAlignment="1">
      <alignment horizontal="distributed" vertical="center" shrinkToFit="1"/>
    </xf>
    <xf numFmtId="198" fontId="7" fillId="0" borderId="20" xfId="0" applyNumberFormat="1" applyFont="1" applyBorder="1" applyAlignment="1">
      <alignment vertical="center" shrinkToFit="1"/>
    </xf>
    <xf numFmtId="198" fontId="7" fillId="0" borderId="16" xfId="0" applyNumberFormat="1" applyFont="1" applyBorder="1" applyAlignment="1">
      <alignment vertical="center" shrinkToFit="1"/>
    </xf>
    <xf numFmtId="197" fontId="7" fillId="0" borderId="21" xfId="51" applyNumberFormat="1" applyFont="1" applyFill="1" applyBorder="1" applyAlignment="1">
      <alignment vertical="center"/>
    </xf>
    <xf numFmtId="197" fontId="6" fillId="0" borderId="21" xfId="52" applyNumberFormat="1" applyFont="1" applyFill="1" applyBorder="1" applyAlignment="1">
      <alignment vertical="center" shrinkToFit="1"/>
    </xf>
    <xf numFmtId="197" fontId="6" fillId="33" borderId="16" xfId="52" applyNumberFormat="1" applyFont="1" applyFill="1" applyBorder="1" applyAlignment="1">
      <alignment vertical="center" shrinkToFit="1"/>
    </xf>
    <xf numFmtId="197" fontId="6" fillId="0" borderId="21" xfId="52" applyNumberFormat="1" applyFont="1" applyFill="1" applyBorder="1" applyAlignment="1">
      <alignment horizontal="center" vertical="center" shrinkToFit="1"/>
    </xf>
    <xf numFmtId="49" fontId="6" fillId="0" borderId="22" xfId="52" applyNumberFormat="1" applyFont="1" applyFill="1" applyBorder="1" applyAlignment="1">
      <alignment horizontal="left" vertical="center" shrinkToFit="1"/>
    </xf>
    <xf numFmtId="197" fontId="7" fillId="0" borderId="16" xfId="51" applyNumberFormat="1" applyFont="1" applyFill="1" applyBorder="1" applyAlignment="1">
      <alignment vertical="center"/>
    </xf>
    <xf numFmtId="197" fontId="6" fillId="0" borderId="16" xfId="52" applyNumberFormat="1" applyFont="1" applyFill="1" applyBorder="1" applyAlignment="1">
      <alignment vertical="center" shrinkToFit="1"/>
    </xf>
    <xf numFmtId="197" fontId="6" fillId="0" borderId="16" xfId="52" applyNumberFormat="1" applyFont="1" applyFill="1" applyBorder="1" applyAlignment="1">
      <alignment horizontal="center" vertical="center" shrinkToFit="1"/>
    </xf>
    <xf numFmtId="197" fontId="7" fillId="0" borderId="23" xfId="51" applyNumberFormat="1" applyFont="1" applyFill="1" applyBorder="1" applyAlignment="1">
      <alignment vertical="center"/>
    </xf>
    <xf numFmtId="197" fontId="6" fillId="0" borderId="0" xfId="52" applyNumberFormat="1" applyFont="1" applyBorder="1" applyAlignment="1">
      <alignment vertical="center"/>
    </xf>
    <xf numFmtId="49" fontId="6" fillId="0" borderId="24" xfId="52" applyNumberFormat="1" applyFont="1" applyFill="1" applyBorder="1" applyAlignment="1">
      <alignment horizontal="left" vertical="center" shrinkToFit="1"/>
    </xf>
    <xf numFmtId="49" fontId="7" fillId="0" borderId="16" xfId="0" applyNumberFormat="1" applyFont="1" applyBorder="1" applyAlignment="1" quotePrefix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7" xfId="63" applyNumberFormat="1" applyFont="1" applyBorder="1" applyAlignment="1">
      <alignment horizontal="center" vertical="center" shrinkToFit="1"/>
      <protection/>
    </xf>
    <xf numFmtId="49" fontId="7" fillId="0" borderId="17" xfId="63" applyNumberFormat="1" applyFont="1" applyBorder="1" applyAlignment="1">
      <alignment horizontal="center" vertical="center" wrapText="1" shrinkToFit="1"/>
      <protection/>
    </xf>
    <xf numFmtId="49" fontId="7" fillId="0" borderId="25" xfId="63" applyNumberFormat="1" applyFont="1" applyBorder="1" applyAlignment="1">
      <alignment horizontal="center" vertical="center" shrinkToFit="1"/>
      <protection/>
    </xf>
    <xf numFmtId="49" fontId="7" fillId="0" borderId="17" xfId="63" applyNumberFormat="1" applyFont="1" applyBorder="1" applyAlignment="1">
      <alignment vertical="center" shrinkToFit="1"/>
      <protection/>
    </xf>
    <xf numFmtId="49" fontId="7" fillId="0" borderId="26" xfId="63" applyNumberFormat="1" applyFont="1" applyBorder="1" applyAlignment="1">
      <alignment horizontal="center" vertical="center" shrinkToFit="1"/>
      <protection/>
    </xf>
    <xf numFmtId="49" fontId="7" fillId="0" borderId="16" xfId="63" applyNumberFormat="1" applyFont="1" applyBorder="1" applyAlignment="1">
      <alignment horizontal="center" vertical="center" shrinkToFit="1"/>
      <protection/>
    </xf>
    <xf numFmtId="49" fontId="7" fillId="0" borderId="23" xfId="63" applyNumberFormat="1" applyFont="1" applyBorder="1" applyAlignment="1">
      <alignment horizontal="center" vertical="center" wrapText="1" shrinkToFit="1"/>
      <protection/>
    </xf>
    <xf numFmtId="49" fontId="7" fillId="0" borderId="27" xfId="63" applyNumberFormat="1" applyFont="1" applyBorder="1" applyAlignment="1">
      <alignment horizontal="center" vertical="center" shrinkToFit="1"/>
      <protection/>
    </xf>
    <xf numFmtId="49" fontId="7" fillId="0" borderId="23" xfId="63" applyNumberFormat="1" applyFont="1" applyBorder="1" applyAlignment="1">
      <alignment horizontal="center" vertical="center" shrinkToFit="1"/>
      <protection/>
    </xf>
    <xf numFmtId="49" fontId="7" fillId="0" borderId="20" xfId="63" applyNumberFormat="1" applyFont="1" applyBorder="1" applyAlignment="1">
      <alignment horizontal="center" vertical="center" shrinkToFit="1"/>
      <protection/>
    </xf>
    <xf numFmtId="49" fontId="7" fillId="0" borderId="16" xfId="63" applyNumberFormat="1" applyFont="1" applyBorder="1" applyAlignment="1">
      <alignment horizontal="right" vertical="center" shrinkToFit="1"/>
      <protection/>
    </xf>
    <xf numFmtId="49" fontId="7" fillId="0" borderId="16" xfId="63" applyNumberFormat="1" applyFont="1" applyBorder="1" applyAlignment="1">
      <alignment horizontal="center" vertical="center" wrapText="1" shrinkToFit="1"/>
      <protection/>
    </xf>
    <xf numFmtId="49" fontId="6" fillId="0" borderId="28" xfId="52" applyNumberFormat="1" applyFont="1" applyFill="1" applyBorder="1" applyAlignment="1">
      <alignment horizontal="distributed" vertical="center" shrinkToFit="1"/>
    </xf>
    <xf numFmtId="197" fontId="6" fillId="0" borderId="23" xfId="52" applyNumberFormat="1" applyFont="1" applyFill="1" applyBorder="1" applyAlignment="1">
      <alignment horizontal="center" vertical="center" shrinkToFit="1"/>
    </xf>
    <xf numFmtId="197" fontId="6" fillId="0" borderId="23" xfId="52" applyNumberFormat="1" applyFont="1" applyFill="1" applyBorder="1" applyAlignment="1">
      <alignment vertical="center" shrinkToFit="1"/>
    </xf>
    <xf numFmtId="198" fontId="7" fillId="0" borderId="23" xfId="0" applyNumberFormat="1" applyFont="1" applyBorder="1" applyAlignment="1">
      <alignment vertical="center" shrinkToFit="1"/>
    </xf>
    <xf numFmtId="198" fontId="7" fillId="0" borderId="29" xfId="0" applyNumberFormat="1" applyFont="1" applyBorder="1" applyAlignment="1">
      <alignment vertical="center" shrinkToFit="1"/>
    </xf>
    <xf numFmtId="49" fontId="6" fillId="0" borderId="30" xfId="52" applyNumberFormat="1" applyFont="1" applyFill="1" applyBorder="1" applyAlignment="1">
      <alignment horizontal="distributed" vertical="center" shrinkToFit="1"/>
    </xf>
    <xf numFmtId="197" fontId="6" fillId="0" borderId="14" xfId="52" applyNumberFormat="1" applyFont="1" applyFill="1" applyBorder="1" applyAlignment="1">
      <alignment horizontal="center" vertical="center" shrinkToFit="1"/>
    </xf>
    <xf numFmtId="197" fontId="6" fillId="0" borderId="14" xfId="52" applyNumberFormat="1" applyFont="1" applyFill="1" applyBorder="1" applyAlignment="1">
      <alignment vertical="center" shrinkToFit="1"/>
    </xf>
    <xf numFmtId="198" fontId="7" fillId="0" borderId="14" xfId="0" applyNumberFormat="1" applyFont="1" applyBorder="1" applyAlignment="1">
      <alignment vertical="center" shrinkToFit="1"/>
    </xf>
    <xf numFmtId="198" fontId="7" fillId="0" borderId="31" xfId="0" applyNumberFormat="1" applyFont="1" applyBorder="1" applyAlignment="1">
      <alignment vertical="center" shrinkToFit="1"/>
    </xf>
    <xf numFmtId="197" fontId="6" fillId="33" borderId="14" xfId="52" applyNumberFormat="1" applyFont="1" applyFill="1" applyBorder="1" applyAlignment="1">
      <alignment vertical="center" shrinkToFit="1"/>
    </xf>
    <xf numFmtId="197" fontId="7" fillId="0" borderId="16" xfId="51" applyNumberFormat="1" applyFont="1" applyFill="1" applyBorder="1" applyAlignment="1">
      <alignment vertical="center" shrinkToFit="1"/>
    </xf>
    <xf numFmtId="197" fontId="7" fillId="0" borderId="21" xfId="51" applyNumberFormat="1" applyFont="1" applyFill="1" applyBorder="1" applyAlignment="1">
      <alignment vertical="center" shrinkToFit="1"/>
    </xf>
    <xf numFmtId="197" fontId="7" fillId="0" borderId="23" xfId="51" applyNumberFormat="1" applyFont="1" applyFill="1" applyBorder="1" applyAlignment="1">
      <alignment vertical="center" shrinkToFit="1"/>
    </xf>
    <xf numFmtId="49" fontId="7" fillId="34" borderId="17" xfId="63" applyNumberFormat="1" applyFont="1" applyFill="1" applyBorder="1" applyAlignment="1">
      <alignment horizontal="center" vertical="center" wrapText="1" shrinkToFit="1"/>
      <protection/>
    </xf>
    <xf numFmtId="49" fontId="7" fillId="34" borderId="16" xfId="63" applyNumberFormat="1" applyFont="1" applyFill="1" applyBorder="1" applyAlignment="1">
      <alignment horizontal="center" vertical="center" shrinkToFit="1"/>
      <protection/>
    </xf>
    <xf numFmtId="49" fontId="7" fillId="34" borderId="16" xfId="63" applyNumberFormat="1" applyFont="1" applyFill="1" applyBorder="1" applyAlignment="1">
      <alignment horizontal="right" vertical="center" shrinkToFit="1"/>
      <protection/>
    </xf>
    <xf numFmtId="49" fontId="8" fillId="0" borderId="0" xfId="52" applyNumberFormat="1" applyFont="1" applyAlignment="1">
      <alignment horizontal="right" vertical="center" shrinkToFit="1"/>
    </xf>
    <xf numFmtId="49" fontId="8" fillId="0" borderId="0" xfId="52" applyNumberFormat="1" applyFont="1" applyAlignment="1">
      <alignment vertical="center" shrinkToFit="1"/>
    </xf>
    <xf numFmtId="49" fontId="8" fillId="0" borderId="0" xfId="52" applyNumberFormat="1" applyFont="1" applyAlignment="1">
      <alignment horizontal="left" vertical="center" shrinkToFit="1"/>
    </xf>
    <xf numFmtId="49" fontId="7" fillId="0" borderId="21" xfId="63" applyNumberFormat="1" applyFont="1" applyBorder="1" applyAlignment="1">
      <alignment horizontal="right" vertical="center" shrinkToFit="1"/>
      <protection/>
    </xf>
    <xf numFmtId="198" fontId="7" fillId="0" borderId="32" xfId="0" applyNumberFormat="1" applyFont="1" applyBorder="1" applyAlignment="1">
      <alignment vertical="center" shrinkToFit="1"/>
    </xf>
    <xf numFmtId="49" fontId="7" fillId="0" borderId="33" xfId="0" applyNumberFormat="1" applyFont="1" applyBorder="1" applyAlignment="1">
      <alignment horizontal="left" vertical="center" shrinkToFit="1"/>
    </xf>
    <xf numFmtId="49" fontId="7" fillId="34" borderId="21" xfId="63" applyNumberFormat="1" applyFont="1" applyFill="1" applyBorder="1" applyAlignment="1">
      <alignment horizontal="right" vertical="center" shrinkToFit="1"/>
      <protection/>
    </xf>
    <xf numFmtId="198" fontId="7" fillId="0" borderId="34" xfId="0" applyNumberFormat="1" applyFont="1" applyBorder="1" applyAlignment="1">
      <alignment vertical="center" shrinkToFit="1"/>
    </xf>
    <xf numFmtId="198" fontId="7" fillId="0" borderId="21" xfId="0" applyNumberFormat="1" applyFont="1" applyBorder="1" applyAlignment="1">
      <alignment vertical="center" shrinkToFit="1"/>
    </xf>
    <xf numFmtId="198" fontId="7" fillId="0" borderId="35" xfId="0" applyNumberFormat="1" applyFont="1" applyBorder="1" applyAlignment="1">
      <alignment vertical="center" shrinkToFit="1"/>
    </xf>
    <xf numFmtId="49" fontId="7" fillId="0" borderId="17" xfId="63" applyNumberFormat="1" applyFont="1" applyBorder="1" applyAlignment="1">
      <alignment horizontal="center" vertical="center" shrinkToFit="1"/>
      <protection/>
    </xf>
    <xf numFmtId="49" fontId="7" fillId="0" borderId="16" xfId="63" applyNumberFormat="1" applyFont="1" applyBorder="1" applyAlignment="1">
      <alignment horizontal="center" vertical="center" shrinkToFit="1"/>
      <protection/>
    </xf>
    <xf numFmtId="49" fontId="7" fillId="0" borderId="36" xfId="63" applyNumberFormat="1" applyFont="1" applyBorder="1" applyAlignment="1">
      <alignment horizontal="center" vertical="center" shrinkToFit="1"/>
      <protection/>
    </xf>
    <xf numFmtId="49" fontId="7" fillId="0" borderId="37" xfId="63" applyNumberFormat="1" applyFont="1" applyBorder="1" applyAlignment="1">
      <alignment horizontal="center" vertical="center" shrinkToFit="1"/>
      <protection/>
    </xf>
    <xf numFmtId="49" fontId="7" fillId="0" borderId="38" xfId="63" applyNumberFormat="1" applyFont="1" applyBorder="1" applyAlignment="1">
      <alignment horizontal="center" vertical="center" shrinkToFit="1"/>
      <protection/>
    </xf>
    <xf numFmtId="49" fontId="7" fillId="0" borderId="23" xfId="63" applyNumberFormat="1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532447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71723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344805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578167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28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8100" y="81153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428625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74771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34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8100" y="106680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04900"/>
          <a:ext cx="1333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338137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57150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28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8100" y="80486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8"/>
  <sheetViews>
    <sheetView showGridLines="0" tabSelected="1" view="pageBreakPreview" zoomScaleNormal="76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58" width="15.875" style="6" customWidth="1"/>
    <col min="59" max="16384" width="12.00390625" style="6" customWidth="1"/>
  </cols>
  <sheetData>
    <row r="1" ht="22.5" customHeight="1">
      <c r="C1" s="21" t="s">
        <v>59</v>
      </c>
    </row>
    <row r="2" s="7" customFormat="1" ht="22.5" customHeight="1">
      <c r="C2" s="21" t="s">
        <v>135</v>
      </c>
    </row>
    <row r="3" spans="3:58" s="7" customFormat="1" ht="22.5" customHeight="1">
      <c r="C3" s="21" t="s">
        <v>58</v>
      </c>
      <c r="BF3" s="20"/>
    </row>
    <row r="4" spans="3:58" s="7" customFormat="1" ht="22.5" customHeight="1" thickBot="1">
      <c r="C4" s="21"/>
      <c r="BF4" s="20" t="s">
        <v>62</v>
      </c>
    </row>
    <row r="5" spans="2:58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128</v>
      </c>
      <c r="G5" s="43" t="s">
        <v>63</v>
      </c>
      <c r="H5" s="81" t="s">
        <v>36</v>
      </c>
      <c r="I5" s="43" t="s">
        <v>64</v>
      </c>
      <c r="J5" s="43" t="s">
        <v>65</v>
      </c>
      <c r="K5" s="43" t="s">
        <v>66</v>
      </c>
      <c r="L5" s="43" t="s">
        <v>67</v>
      </c>
      <c r="M5" s="81" t="s">
        <v>36</v>
      </c>
      <c r="N5" s="81" t="s">
        <v>53</v>
      </c>
      <c r="O5" s="43" t="s">
        <v>68</v>
      </c>
      <c r="P5" s="43" t="s">
        <v>69</v>
      </c>
      <c r="Q5" s="43" t="s">
        <v>70</v>
      </c>
      <c r="R5" s="81" t="s">
        <v>36</v>
      </c>
      <c r="S5" s="43" t="s">
        <v>71</v>
      </c>
      <c r="T5" s="43" t="s">
        <v>72</v>
      </c>
      <c r="U5" s="83" t="s">
        <v>52</v>
      </c>
      <c r="V5" s="84"/>
      <c r="W5" s="81" t="s">
        <v>36</v>
      </c>
      <c r="X5" s="81" t="s">
        <v>51</v>
      </c>
      <c r="Y5" s="43" t="s">
        <v>73</v>
      </c>
      <c r="Z5" s="81" t="s">
        <v>50</v>
      </c>
      <c r="AA5" s="43" t="s">
        <v>48</v>
      </c>
      <c r="AB5" s="43" t="s">
        <v>48</v>
      </c>
      <c r="AC5" s="43" t="s">
        <v>74</v>
      </c>
      <c r="AD5" s="43" t="s">
        <v>65</v>
      </c>
      <c r="AE5" s="43" t="s">
        <v>66</v>
      </c>
      <c r="AF5" s="43" t="s">
        <v>75</v>
      </c>
      <c r="AG5" s="81" t="s">
        <v>36</v>
      </c>
      <c r="AH5" s="43" t="s">
        <v>73</v>
      </c>
      <c r="AI5" s="43" t="s">
        <v>76</v>
      </c>
      <c r="AJ5" s="83" t="s">
        <v>77</v>
      </c>
      <c r="AK5" s="84"/>
      <c r="AL5" s="43" t="s">
        <v>37</v>
      </c>
      <c r="AM5" s="42" t="s">
        <v>49</v>
      </c>
      <c r="AN5" s="42" t="s">
        <v>48</v>
      </c>
      <c r="AO5" s="81" t="s">
        <v>36</v>
      </c>
      <c r="AP5" s="43" t="s">
        <v>78</v>
      </c>
      <c r="AQ5" s="43" t="s">
        <v>78</v>
      </c>
      <c r="AR5" s="81" t="s">
        <v>47</v>
      </c>
      <c r="AS5" s="42" t="s">
        <v>79</v>
      </c>
      <c r="AT5" s="44" t="s">
        <v>80</v>
      </c>
      <c r="AU5" s="42" t="s">
        <v>81</v>
      </c>
      <c r="AV5" s="18" t="s">
        <v>46</v>
      </c>
      <c r="AW5" s="18" t="s">
        <v>45</v>
      </c>
      <c r="AX5" s="43" t="s">
        <v>82</v>
      </c>
      <c r="AY5" s="85" t="s">
        <v>130</v>
      </c>
      <c r="AZ5" s="85"/>
      <c r="BA5" s="84"/>
      <c r="BB5" s="45" t="s">
        <v>44</v>
      </c>
      <c r="BC5" s="83" t="s">
        <v>43</v>
      </c>
      <c r="BD5" s="84"/>
      <c r="BE5" s="42" t="s">
        <v>42</v>
      </c>
      <c r="BF5" s="46" t="s">
        <v>83</v>
      </c>
    </row>
    <row r="6" spans="2:58" s="7" customFormat="1" ht="22.5" customHeight="1">
      <c r="B6" s="17"/>
      <c r="C6" s="82"/>
      <c r="D6" s="82"/>
      <c r="E6" s="82"/>
      <c r="F6" s="47" t="s">
        <v>129</v>
      </c>
      <c r="G6" s="47" t="s">
        <v>84</v>
      </c>
      <c r="H6" s="82"/>
      <c r="I6" s="47" t="s">
        <v>85</v>
      </c>
      <c r="J6" s="47" t="s">
        <v>86</v>
      </c>
      <c r="K6" s="47" t="s">
        <v>86</v>
      </c>
      <c r="L6" s="47" t="s">
        <v>87</v>
      </c>
      <c r="M6" s="82"/>
      <c r="N6" s="82"/>
      <c r="O6" s="47" t="s">
        <v>88</v>
      </c>
      <c r="P6" s="47" t="s">
        <v>89</v>
      </c>
      <c r="Q6" s="47" t="s">
        <v>90</v>
      </c>
      <c r="R6" s="82"/>
      <c r="S6" s="47" t="s">
        <v>88</v>
      </c>
      <c r="T6" s="47" t="s">
        <v>91</v>
      </c>
      <c r="U6" s="48" t="s">
        <v>37</v>
      </c>
      <c r="V6" s="48" t="s">
        <v>92</v>
      </c>
      <c r="W6" s="82"/>
      <c r="X6" s="82"/>
      <c r="Y6" s="47" t="s">
        <v>93</v>
      </c>
      <c r="Z6" s="82"/>
      <c r="AA6" s="47" t="s">
        <v>86</v>
      </c>
      <c r="AB6" s="47" t="s">
        <v>94</v>
      </c>
      <c r="AC6" s="47" t="s">
        <v>95</v>
      </c>
      <c r="AD6" s="47" t="s">
        <v>86</v>
      </c>
      <c r="AE6" s="47" t="s">
        <v>86</v>
      </c>
      <c r="AF6" s="47" t="s">
        <v>96</v>
      </c>
      <c r="AG6" s="82"/>
      <c r="AH6" s="47" t="s">
        <v>97</v>
      </c>
      <c r="AI6" s="47" t="s">
        <v>98</v>
      </c>
      <c r="AJ6" s="48" t="s">
        <v>99</v>
      </c>
      <c r="AK6" s="48" t="s">
        <v>76</v>
      </c>
      <c r="AL6" s="47" t="s">
        <v>100</v>
      </c>
      <c r="AM6" s="47" t="s">
        <v>41</v>
      </c>
      <c r="AN6" s="47" t="s">
        <v>101</v>
      </c>
      <c r="AO6" s="82"/>
      <c r="AP6" s="47" t="s">
        <v>102</v>
      </c>
      <c r="AQ6" s="47" t="s">
        <v>103</v>
      </c>
      <c r="AR6" s="82"/>
      <c r="AS6" s="47" t="s">
        <v>104</v>
      </c>
      <c r="AT6" s="47" t="s">
        <v>37</v>
      </c>
      <c r="AU6" s="47" t="s">
        <v>40</v>
      </c>
      <c r="AV6" s="15" t="s">
        <v>39</v>
      </c>
      <c r="AW6" s="16" t="s">
        <v>105</v>
      </c>
      <c r="AX6" s="49" t="s">
        <v>106</v>
      </c>
      <c r="AY6" s="50" t="s">
        <v>38</v>
      </c>
      <c r="AZ6" s="86" t="s">
        <v>37</v>
      </c>
      <c r="BA6" s="86" t="s">
        <v>36</v>
      </c>
      <c r="BB6" s="47" t="s">
        <v>35</v>
      </c>
      <c r="BC6" s="47" t="s">
        <v>34</v>
      </c>
      <c r="BD6" s="47" t="s">
        <v>107</v>
      </c>
      <c r="BE6" s="47" t="s">
        <v>33</v>
      </c>
      <c r="BF6" s="51" t="s">
        <v>108</v>
      </c>
    </row>
    <row r="7" spans="2:58" s="7" customFormat="1" ht="22.5" customHeight="1">
      <c r="B7" s="41" t="s">
        <v>1</v>
      </c>
      <c r="C7" s="52" t="s">
        <v>109</v>
      </c>
      <c r="D7" s="52" t="s">
        <v>61</v>
      </c>
      <c r="E7" s="52"/>
      <c r="F7" s="52"/>
      <c r="G7" s="52"/>
      <c r="H7" s="52"/>
      <c r="I7" s="52" t="s">
        <v>110</v>
      </c>
      <c r="J7" s="52"/>
      <c r="K7" s="52"/>
      <c r="L7" s="52"/>
      <c r="M7" s="52"/>
      <c r="N7" s="52" t="s">
        <v>111</v>
      </c>
      <c r="O7" s="52" t="s">
        <v>112</v>
      </c>
      <c r="P7" s="52"/>
      <c r="Q7" s="52"/>
      <c r="R7" s="52"/>
      <c r="S7" s="52" t="s">
        <v>113</v>
      </c>
      <c r="T7" s="52"/>
      <c r="U7" s="47" t="s">
        <v>91</v>
      </c>
      <c r="V7" s="47" t="s">
        <v>114</v>
      </c>
      <c r="W7" s="47"/>
      <c r="X7" s="74" t="s">
        <v>115</v>
      </c>
      <c r="Y7" s="52" t="s">
        <v>116</v>
      </c>
      <c r="Z7" s="52"/>
      <c r="AA7" s="52"/>
      <c r="AB7" s="52"/>
      <c r="AC7" s="52"/>
      <c r="AD7" s="52"/>
      <c r="AE7" s="52"/>
      <c r="AF7" s="52"/>
      <c r="AG7" s="52"/>
      <c r="AH7" s="52" t="s">
        <v>117</v>
      </c>
      <c r="AI7" s="52"/>
      <c r="AJ7" s="53" t="s">
        <v>89</v>
      </c>
      <c r="AK7" s="53" t="s">
        <v>91</v>
      </c>
      <c r="AL7" s="52" t="s">
        <v>118</v>
      </c>
      <c r="AM7" s="47" t="s">
        <v>32</v>
      </c>
      <c r="AN7" s="47" t="s">
        <v>31</v>
      </c>
      <c r="AO7" s="47"/>
      <c r="AP7" s="52" t="s">
        <v>119</v>
      </c>
      <c r="AQ7" s="52" t="s">
        <v>120</v>
      </c>
      <c r="AR7" s="52" t="s">
        <v>121</v>
      </c>
      <c r="AS7" s="52" t="s">
        <v>122</v>
      </c>
      <c r="AT7" s="47"/>
      <c r="AU7" s="52" t="s">
        <v>123</v>
      </c>
      <c r="AV7" s="16" t="s">
        <v>124</v>
      </c>
      <c r="AW7" s="40" t="s">
        <v>125</v>
      </c>
      <c r="AX7" s="47"/>
      <c r="AY7" s="47" t="s">
        <v>126</v>
      </c>
      <c r="AZ7" s="82"/>
      <c r="BA7" s="82"/>
      <c r="BB7" s="52" t="s">
        <v>127</v>
      </c>
      <c r="BC7" s="47"/>
      <c r="BD7" s="47"/>
      <c r="BE7" s="47" t="s">
        <v>30</v>
      </c>
      <c r="BF7" s="51"/>
    </row>
    <row r="8" spans="1:58" s="8" customFormat="1" ht="33.75" customHeight="1">
      <c r="A8" s="14" t="s">
        <v>2</v>
      </c>
      <c r="B8" s="54" t="s">
        <v>5</v>
      </c>
      <c r="C8" s="56">
        <v>801062</v>
      </c>
      <c r="D8" s="67">
        <v>446811</v>
      </c>
      <c r="E8" s="67">
        <v>388728</v>
      </c>
      <c r="F8" s="67">
        <v>58083</v>
      </c>
      <c r="G8" s="67">
        <v>0</v>
      </c>
      <c r="H8" s="67">
        <v>0</v>
      </c>
      <c r="I8" s="67">
        <v>354251</v>
      </c>
      <c r="J8" s="67">
        <v>0</v>
      </c>
      <c r="K8" s="67">
        <v>0</v>
      </c>
      <c r="L8" s="67">
        <v>347526</v>
      </c>
      <c r="M8" s="67">
        <v>6725</v>
      </c>
      <c r="N8" s="56">
        <v>405459</v>
      </c>
      <c r="O8" s="67">
        <v>268684</v>
      </c>
      <c r="P8" s="67">
        <v>68700</v>
      </c>
      <c r="Q8" s="67">
        <v>0</v>
      </c>
      <c r="R8" s="67">
        <v>199984</v>
      </c>
      <c r="S8" s="67">
        <v>136775</v>
      </c>
      <c r="T8" s="56">
        <v>136775</v>
      </c>
      <c r="U8" s="67">
        <v>136775</v>
      </c>
      <c r="V8" s="67">
        <v>0</v>
      </c>
      <c r="W8" s="67">
        <v>0</v>
      </c>
      <c r="X8" s="56">
        <v>395603</v>
      </c>
      <c r="Y8" s="67">
        <v>424815</v>
      </c>
      <c r="Z8" s="67">
        <v>222000</v>
      </c>
      <c r="AA8" s="67">
        <v>45757</v>
      </c>
      <c r="AB8" s="67">
        <v>0</v>
      </c>
      <c r="AC8" s="67">
        <v>0</v>
      </c>
      <c r="AD8" s="67">
        <v>145933</v>
      </c>
      <c r="AE8" s="67">
        <v>0</v>
      </c>
      <c r="AF8" s="67">
        <v>11125</v>
      </c>
      <c r="AG8" s="67">
        <v>0</v>
      </c>
      <c r="AH8" s="67">
        <v>874618</v>
      </c>
      <c r="AI8" s="67">
        <v>385182</v>
      </c>
      <c r="AJ8" s="67">
        <v>23890</v>
      </c>
      <c r="AK8" s="67">
        <v>0</v>
      </c>
      <c r="AL8" s="67">
        <v>489436</v>
      </c>
      <c r="AM8" s="67">
        <v>0</v>
      </c>
      <c r="AN8" s="67">
        <v>0</v>
      </c>
      <c r="AO8" s="67">
        <v>0</v>
      </c>
      <c r="AP8" s="56">
        <v>-449803</v>
      </c>
      <c r="AQ8" s="56">
        <v>-54200</v>
      </c>
      <c r="AR8" s="67">
        <v>0</v>
      </c>
      <c r="AS8" s="67">
        <v>0</v>
      </c>
      <c r="AT8" s="67">
        <v>0</v>
      </c>
      <c r="AU8" s="67">
        <v>0</v>
      </c>
      <c r="AV8" s="67">
        <v>54200</v>
      </c>
      <c r="AW8" s="56">
        <v>0</v>
      </c>
      <c r="AX8" s="56">
        <v>34020</v>
      </c>
      <c r="AY8" s="67">
        <v>0</v>
      </c>
      <c r="AZ8" s="67">
        <v>34000</v>
      </c>
      <c r="BA8" s="67">
        <v>20</v>
      </c>
      <c r="BB8" s="67">
        <v>0</v>
      </c>
      <c r="BC8" s="67">
        <v>0</v>
      </c>
      <c r="BD8" s="67">
        <v>0</v>
      </c>
      <c r="BE8" s="57">
        <f aca="true" t="shared" si="0" ref="BE8:BE16">IF(C8&gt;0,C8/(N8+AL8)*100,0)</f>
        <v>89.5146357952609</v>
      </c>
      <c r="BF8" s="58">
        <f aca="true" t="shared" si="1" ref="BF8:BF16">IF(BD8&gt;0,BD8/(D8-G8)*100,0)</f>
        <v>0</v>
      </c>
    </row>
    <row r="9" spans="1:58" s="8" customFormat="1" ht="33.75" customHeight="1">
      <c r="A9" s="14" t="s">
        <v>2</v>
      </c>
      <c r="B9" s="2" t="s">
        <v>8</v>
      </c>
      <c r="C9" s="35">
        <v>1419549</v>
      </c>
      <c r="D9" s="65">
        <v>770196</v>
      </c>
      <c r="E9" s="65">
        <v>761457</v>
      </c>
      <c r="F9" s="65">
        <v>8739</v>
      </c>
      <c r="G9" s="65">
        <v>0</v>
      </c>
      <c r="H9" s="65">
        <v>0</v>
      </c>
      <c r="I9" s="65">
        <v>649353</v>
      </c>
      <c r="J9" s="65">
        <v>0</v>
      </c>
      <c r="K9" s="65">
        <v>0</v>
      </c>
      <c r="L9" s="65">
        <v>649255</v>
      </c>
      <c r="M9" s="65">
        <v>98</v>
      </c>
      <c r="N9" s="35">
        <v>815801</v>
      </c>
      <c r="O9" s="65">
        <v>574170</v>
      </c>
      <c r="P9" s="65">
        <v>45629</v>
      </c>
      <c r="Q9" s="65">
        <v>0</v>
      </c>
      <c r="R9" s="65">
        <v>528541</v>
      </c>
      <c r="S9" s="65">
        <v>241631</v>
      </c>
      <c r="T9" s="35">
        <v>202587</v>
      </c>
      <c r="U9" s="65">
        <v>202442</v>
      </c>
      <c r="V9" s="65">
        <v>145</v>
      </c>
      <c r="W9" s="65">
        <v>39044</v>
      </c>
      <c r="X9" s="35">
        <v>603748</v>
      </c>
      <c r="Y9" s="65">
        <v>723394</v>
      </c>
      <c r="Z9" s="65">
        <v>152300</v>
      </c>
      <c r="AA9" s="65">
        <v>542006</v>
      </c>
      <c r="AB9" s="65">
        <v>0</v>
      </c>
      <c r="AC9" s="65">
        <v>0</v>
      </c>
      <c r="AD9" s="65">
        <v>28000</v>
      </c>
      <c r="AE9" s="65">
        <v>0</v>
      </c>
      <c r="AF9" s="65">
        <v>1088</v>
      </c>
      <c r="AG9" s="65">
        <v>0</v>
      </c>
      <c r="AH9" s="65">
        <v>1039649</v>
      </c>
      <c r="AI9" s="65">
        <v>223494</v>
      </c>
      <c r="AJ9" s="65">
        <v>32925</v>
      </c>
      <c r="AK9" s="65">
        <v>0</v>
      </c>
      <c r="AL9" s="65">
        <v>816155</v>
      </c>
      <c r="AM9" s="65">
        <v>0</v>
      </c>
      <c r="AN9" s="65">
        <v>0</v>
      </c>
      <c r="AO9" s="65">
        <v>0</v>
      </c>
      <c r="AP9" s="35">
        <v>-316255</v>
      </c>
      <c r="AQ9" s="35">
        <v>287493</v>
      </c>
      <c r="AR9" s="65">
        <v>0</v>
      </c>
      <c r="AS9" s="65">
        <v>0</v>
      </c>
      <c r="AT9" s="65">
        <v>0</v>
      </c>
      <c r="AU9" s="65">
        <v>1729577</v>
      </c>
      <c r="AV9" s="65">
        <v>0</v>
      </c>
      <c r="AW9" s="35">
        <v>-1442084</v>
      </c>
      <c r="AX9" s="35">
        <v>14200</v>
      </c>
      <c r="AY9" s="65">
        <v>0</v>
      </c>
      <c r="AZ9" s="65">
        <v>14200</v>
      </c>
      <c r="BA9" s="65">
        <v>0</v>
      </c>
      <c r="BB9" s="65">
        <v>39</v>
      </c>
      <c r="BC9" s="65">
        <v>0</v>
      </c>
      <c r="BD9" s="65">
        <v>1442123</v>
      </c>
      <c r="BE9" s="28">
        <f t="shared" si="0"/>
        <v>86.98451428837542</v>
      </c>
      <c r="BF9" s="27">
        <f t="shared" si="1"/>
        <v>187.24103994307944</v>
      </c>
    </row>
    <row r="10" spans="1:58" s="8" customFormat="1" ht="33.75" customHeight="1">
      <c r="A10" s="14" t="s">
        <v>2</v>
      </c>
      <c r="B10" s="2" t="s">
        <v>9</v>
      </c>
      <c r="C10" s="35">
        <v>612167</v>
      </c>
      <c r="D10" s="65">
        <v>396508</v>
      </c>
      <c r="E10" s="65">
        <v>315316</v>
      </c>
      <c r="F10" s="65">
        <v>48295</v>
      </c>
      <c r="G10" s="65">
        <v>0</v>
      </c>
      <c r="H10" s="65">
        <v>32897</v>
      </c>
      <c r="I10" s="65">
        <v>215659</v>
      </c>
      <c r="J10" s="65">
        <v>0</v>
      </c>
      <c r="K10" s="65">
        <v>0</v>
      </c>
      <c r="L10" s="65">
        <v>215610</v>
      </c>
      <c r="M10" s="65">
        <v>49</v>
      </c>
      <c r="N10" s="35">
        <v>312694</v>
      </c>
      <c r="O10" s="65">
        <v>241382</v>
      </c>
      <c r="P10" s="65">
        <v>78079</v>
      </c>
      <c r="Q10" s="65">
        <v>0</v>
      </c>
      <c r="R10" s="65">
        <v>163303</v>
      </c>
      <c r="S10" s="65">
        <v>71312</v>
      </c>
      <c r="T10" s="35">
        <v>71191</v>
      </c>
      <c r="U10" s="65">
        <v>71191</v>
      </c>
      <c r="V10" s="65">
        <v>0</v>
      </c>
      <c r="W10" s="65">
        <v>121</v>
      </c>
      <c r="X10" s="35">
        <v>299473</v>
      </c>
      <c r="Y10" s="65">
        <v>1124244</v>
      </c>
      <c r="Z10" s="65">
        <v>456600</v>
      </c>
      <c r="AA10" s="65">
        <v>78389</v>
      </c>
      <c r="AB10" s="65">
        <v>0</v>
      </c>
      <c r="AC10" s="65">
        <v>0</v>
      </c>
      <c r="AD10" s="65">
        <v>571957</v>
      </c>
      <c r="AE10" s="65">
        <v>0</v>
      </c>
      <c r="AF10" s="65">
        <v>1281</v>
      </c>
      <c r="AG10" s="65">
        <v>16017</v>
      </c>
      <c r="AH10" s="65">
        <v>582527</v>
      </c>
      <c r="AI10" s="65">
        <v>275391</v>
      </c>
      <c r="AJ10" s="65">
        <v>28287</v>
      </c>
      <c r="AK10" s="65">
        <v>0</v>
      </c>
      <c r="AL10" s="65">
        <v>307136</v>
      </c>
      <c r="AM10" s="65">
        <v>0</v>
      </c>
      <c r="AN10" s="65">
        <v>0</v>
      </c>
      <c r="AO10" s="65">
        <v>0</v>
      </c>
      <c r="AP10" s="35">
        <v>541717</v>
      </c>
      <c r="AQ10" s="35">
        <v>841190</v>
      </c>
      <c r="AR10" s="65">
        <v>0</v>
      </c>
      <c r="AS10" s="65">
        <v>49</v>
      </c>
      <c r="AT10" s="65">
        <v>0</v>
      </c>
      <c r="AU10" s="65">
        <v>0</v>
      </c>
      <c r="AV10" s="65">
        <v>0</v>
      </c>
      <c r="AW10" s="35">
        <v>841239</v>
      </c>
      <c r="AX10" s="35">
        <v>224574</v>
      </c>
      <c r="AY10" s="65">
        <v>119491</v>
      </c>
      <c r="AZ10" s="65">
        <v>99600</v>
      </c>
      <c r="BA10" s="65">
        <v>5483</v>
      </c>
      <c r="BB10" s="65">
        <v>21</v>
      </c>
      <c r="BC10" s="65">
        <v>841218</v>
      </c>
      <c r="BD10" s="65">
        <v>0</v>
      </c>
      <c r="BE10" s="28">
        <f t="shared" si="0"/>
        <v>98.76369327073552</v>
      </c>
      <c r="BF10" s="27">
        <f t="shared" si="1"/>
        <v>0</v>
      </c>
    </row>
    <row r="11" spans="1:58" s="8" customFormat="1" ht="33.75" customHeight="1">
      <c r="A11" s="14" t="s">
        <v>2</v>
      </c>
      <c r="B11" s="2" t="s">
        <v>10</v>
      </c>
      <c r="C11" s="35">
        <v>588491</v>
      </c>
      <c r="D11" s="65">
        <v>253767</v>
      </c>
      <c r="E11" s="65">
        <v>141109</v>
      </c>
      <c r="F11" s="65">
        <v>112658</v>
      </c>
      <c r="G11" s="65">
        <v>0</v>
      </c>
      <c r="H11" s="65">
        <v>0</v>
      </c>
      <c r="I11" s="65">
        <v>334724</v>
      </c>
      <c r="J11" s="65">
        <v>0</v>
      </c>
      <c r="K11" s="65">
        <v>0</v>
      </c>
      <c r="L11" s="65">
        <v>330407</v>
      </c>
      <c r="M11" s="65">
        <v>4317</v>
      </c>
      <c r="N11" s="35">
        <v>280399</v>
      </c>
      <c r="O11" s="65">
        <v>124338</v>
      </c>
      <c r="P11" s="65">
        <v>33742</v>
      </c>
      <c r="Q11" s="65">
        <v>0</v>
      </c>
      <c r="R11" s="65">
        <v>90596</v>
      </c>
      <c r="S11" s="65">
        <v>156061</v>
      </c>
      <c r="T11" s="35">
        <v>156061</v>
      </c>
      <c r="U11" s="65">
        <v>156027</v>
      </c>
      <c r="V11" s="65">
        <v>34</v>
      </c>
      <c r="W11" s="65">
        <v>0</v>
      </c>
      <c r="X11" s="35">
        <v>308092</v>
      </c>
      <c r="Y11" s="65">
        <v>537982</v>
      </c>
      <c r="Z11" s="65">
        <v>211200</v>
      </c>
      <c r="AA11" s="65">
        <v>146080</v>
      </c>
      <c r="AB11" s="65">
        <v>0</v>
      </c>
      <c r="AC11" s="65">
        <v>0</v>
      </c>
      <c r="AD11" s="65">
        <v>137500</v>
      </c>
      <c r="AE11" s="65">
        <v>0</v>
      </c>
      <c r="AF11" s="65">
        <v>43193</v>
      </c>
      <c r="AG11" s="65">
        <v>9</v>
      </c>
      <c r="AH11" s="65">
        <v>896674</v>
      </c>
      <c r="AI11" s="65">
        <v>321001</v>
      </c>
      <c r="AJ11" s="65">
        <v>12575</v>
      </c>
      <c r="AK11" s="65">
        <v>0</v>
      </c>
      <c r="AL11" s="65">
        <v>575673</v>
      </c>
      <c r="AM11" s="65">
        <v>0</v>
      </c>
      <c r="AN11" s="65">
        <v>0</v>
      </c>
      <c r="AO11" s="65">
        <v>0</v>
      </c>
      <c r="AP11" s="35">
        <v>-358692</v>
      </c>
      <c r="AQ11" s="35">
        <v>-50600</v>
      </c>
      <c r="AR11" s="65">
        <v>0</v>
      </c>
      <c r="AS11" s="65">
        <v>0</v>
      </c>
      <c r="AT11" s="65">
        <v>0</v>
      </c>
      <c r="AU11" s="65">
        <v>0</v>
      </c>
      <c r="AV11" s="65">
        <v>50600</v>
      </c>
      <c r="AW11" s="35">
        <v>0</v>
      </c>
      <c r="AX11" s="35">
        <v>70000</v>
      </c>
      <c r="AY11" s="65">
        <v>35000</v>
      </c>
      <c r="AZ11" s="65">
        <v>35000</v>
      </c>
      <c r="BA11" s="65">
        <v>0</v>
      </c>
      <c r="BB11" s="65">
        <v>0</v>
      </c>
      <c r="BC11" s="65">
        <v>0</v>
      </c>
      <c r="BD11" s="65">
        <v>0</v>
      </c>
      <c r="BE11" s="28">
        <f t="shared" si="0"/>
        <v>68.74316646263398</v>
      </c>
      <c r="BF11" s="27">
        <f t="shared" si="1"/>
        <v>0</v>
      </c>
    </row>
    <row r="12" spans="1:58" s="8" customFormat="1" ht="33.75" customHeight="1">
      <c r="A12" s="14" t="s">
        <v>2</v>
      </c>
      <c r="B12" s="2" t="s">
        <v>26</v>
      </c>
      <c r="C12" s="35">
        <v>1492376</v>
      </c>
      <c r="D12" s="65">
        <v>760928</v>
      </c>
      <c r="E12" s="65">
        <v>595121</v>
      </c>
      <c r="F12" s="65">
        <v>165108</v>
      </c>
      <c r="G12" s="65">
        <v>0</v>
      </c>
      <c r="H12" s="65">
        <v>699</v>
      </c>
      <c r="I12" s="65">
        <v>731448</v>
      </c>
      <c r="J12" s="65">
        <v>0</v>
      </c>
      <c r="K12" s="65">
        <v>0</v>
      </c>
      <c r="L12" s="65">
        <v>730541</v>
      </c>
      <c r="M12" s="65">
        <v>907</v>
      </c>
      <c r="N12" s="35">
        <v>794907</v>
      </c>
      <c r="O12" s="65">
        <v>411465</v>
      </c>
      <c r="P12" s="65">
        <v>49536</v>
      </c>
      <c r="Q12" s="65">
        <v>0</v>
      </c>
      <c r="R12" s="65">
        <v>361929</v>
      </c>
      <c r="S12" s="65">
        <v>383442</v>
      </c>
      <c r="T12" s="35">
        <v>383442</v>
      </c>
      <c r="U12" s="65">
        <v>383442</v>
      </c>
      <c r="V12" s="65">
        <v>0</v>
      </c>
      <c r="W12" s="65">
        <v>0</v>
      </c>
      <c r="X12" s="35">
        <v>697469</v>
      </c>
      <c r="Y12" s="65">
        <v>1395442</v>
      </c>
      <c r="Z12" s="65">
        <v>908400</v>
      </c>
      <c r="AA12" s="65">
        <v>109851</v>
      </c>
      <c r="AB12" s="65">
        <v>0</v>
      </c>
      <c r="AC12" s="65">
        <v>0</v>
      </c>
      <c r="AD12" s="65">
        <v>342358</v>
      </c>
      <c r="AE12" s="65">
        <v>0</v>
      </c>
      <c r="AF12" s="65">
        <v>34833</v>
      </c>
      <c r="AG12" s="65">
        <v>0</v>
      </c>
      <c r="AH12" s="65">
        <v>2239351</v>
      </c>
      <c r="AI12" s="65">
        <v>872499</v>
      </c>
      <c r="AJ12" s="65">
        <v>58992</v>
      </c>
      <c r="AK12" s="65">
        <v>0</v>
      </c>
      <c r="AL12" s="65">
        <v>1366852</v>
      </c>
      <c r="AM12" s="65">
        <v>0</v>
      </c>
      <c r="AN12" s="65">
        <v>0</v>
      </c>
      <c r="AO12" s="65">
        <v>0</v>
      </c>
      <c r="AP12" s="35">
        <v>-843909</v>
      </c>
      <c r="AQ12" s="35">
        <v>-146440</v>
      </c>
      <c r="AR12" s="65">
        <v>0</v>
      </c>
      <c r="AS12" s="65">
        <v>38160</v>
      </c>
      <c r="AT12" s="65">
        <v>0</v>
      </c>
      <c r="AU12" s="65">
        <v>0</v>
      </c>
      <c r="AV12" s="65">
        <v>112000</v>
      </c>
      <c r="AW12" s="35">
        <v>3720</v>
      </c>
      <c r="AX12" s="35">
        <v>92752</v>
      </c>
      <c r="AY12" s="65">
        <v>67452</v>
      </c>
      <c r="AZ12" s="65">
        <v>25300</v>
      </c>
      <c r="BA12" s="65">
        <v>0</v>
      </c>
      <c r="BB12" s="65">
        <v>2515</v>
      </c>
      <c r="BC12" s="65">
        <v>1205</v>
      </c>
      <c r="BD12" s="65">
        <v>0</v>
      </c>
      <c r="BE12" s="28">
        <f t="shared" si="0"/>
        <v>69.0352624876316</v>
      </c>
      <c r="BF12" s="27">
        <f t="shared" si="1"/>
        <v>0</v>
      </c>
    </row>
    <row r="13" spans="1:58" s="8" customFormat="1" ht="33.75" customHeight="1">
      <c r="A13" s="14" t="s">
        <v>2</v>
      </c>
      <c r="B13" s="2" t="s">
        <v>12</v>
      </c>
      <c r="C13" s="35">
        <v>200048</v>
      </c>
      <c r="D13" s="65">
        <v>160927</v>
      </c>
      <c r="E13" s="65">
        <v>90683</v>
      </c>
      <c r="F13" s="65">
        <v>70244</v>
      </c>
      <c r="G13" s="65">
        <v>0</v>
      </c>
      <c r="H13" s="65">
        <v>0</v>
      </c>
      <c r="I13" s="65">
        <v>39121</v>
      </c>
      <c r="J13" s="65">
        <v>0</v>
      </c>
      <c r="K13" s="65">
        <v>0</v>
      </c>
      <c r="L13" s="65">
        <v>581</v>
      </c>
      <c r="M13" s="65">
        <v>38540</v>
      </c>
      <c r="N13" s="35">
        <v>141255</v>
      </c>
      <c r="O13" s="65">
        <v>128249</v>
      </c>
      <c r="P13" s="65">
        <v>0</v>
      </c>
      <c r="Q13" s="65">
        <v>0</v>
      </c>
      <c r="R13" s="65">
        <v>128249</v>
      </c>
      <c r="S13" s="65">
        <v>13006</v>
      </c>
      <c r="T13" s="35">
        <v>13006</v>
      </c>
      <c r="U13" s="65">
        <v>13006</v>
      </c>
      <c r="V13" s="65">
        <v>0</v>
      </c>
      <c r="W13" s="65">
        <v>0</v>
      </c>
      <c r="X13" s="35">
        <v>58793</v>
      </c>
      <c r="Y13" s="65">
        <v>20559</v>
      </c>
      <c r="Z13" s="65">
        <v>12000</v>
      </c>
      <c r="AA13" s="65">
        <v>4273</v>
      </c>
      <c r="AB13" s="65">
        <v>0</v>
      </c>
      <c r="AC13" s="65">
        <v>0</v>
      </c>
      <c r="AD13" s="65">
        <v>4000</v>
      </c>
      <c r="AE13" s="65">
        <v>0</v>
      </c>
      <c r="AF13" s="65">
        <v>286</v>
      </c>
      <c r="AG13" s="65">
        <v>0</v>
      </c>
      <c r="AH13" s="65">
        <v>74426</v>
      </c>
      <c r="AI13" s="65">
        <v>27758</v>
      </c>
      <c r="AJ13" s="65">
        <v>0</v>
      </c>
      <c r="AK13" s="65">
        <v>0</v>
      </c>
      <c r="AL13" s="65">
        <v>46668</v>
      </c>
      <c r="AM13" s="65">
        <v>0</v>
      </c>
      <c r="AN13" s="65">
        <v>0</v>
      </c>
      <c r="AO13" s="65">
        <v>0</v>
      </c>
      <c r="AP13" s="35">
        <v>-53867</v>
      </c>
      <c r="AQ13" s="35">
        <v>4926</v>
      </c>
      <c r="AR13" s="65">
        <v>0</v>
      </c>
      <c r="AS13" s="65">
        <v>1565</v>
      </c>
      <c r="AT13" s="65">
        <v>0</v>
      </c>
      <c r="AU13" s="65">
        <v>0</v>
      </c>
      <c r="AV13" s="65">
        <v>0</v>
      </c>
      <c r="AW13" s="35">
        <v>6491</v>
      </c>
      <c r="AX13" s="3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6491</v>
      </c>
      <c r="BD13" s="65">
        <v>0</v>
      </c>
      <c r="BE13" s="28">
        <f t="shared" si="0"/>
        <v>106.45211070491638</v>
      </c>
      <c r="BF13" s="27">
        <f t="shared" si="1"/>
        <v>0</v>
      </c>
    </row>
    <row r="14" spans="1:58" s="8" customFormat="1" ht="33.75" customHeight="1">
      <c r="A14" s="14" t="s">
        <v>2</v>
      </c>
      <c r="B14" s="2" t="s">
        <v>13</v>
      </c>
      <c r="C14" s="35">
        <v>425331</v>
      </c>
      <c r="D14" s="65">
        <v>135461</v>
      </c>
      <c r="E14" s="65">
        <v>120148</v>
      </c>
      <c r="F14" s="65">
        <v>15313</v>
      </c>
      <c r="G14" s="65">
        <v>0</v>
      </c>
      <c r="H14" s="65">
        <v>0</v>
      </c>
      <c r="I14" s="65">
        <v>289870</v>
      </c>
      <c r="J14" s="65">
        <v>11256</v>
      </c>
      <c r="K14" s="65">
        <v>0</v>
      </c>
      <c r="L14" s="65">
        <v>256843</v>
      </c>
      <c r="M14" s="65">
        <v>21771</v>
      </c>
      <c r="N14" s="35">
        <v>252268</v>
      </c>
      <c r="O14" s="65">
        <v>123321</v>
      </c>
      <c r="P14" s="65">
        <v>12094</v>
      </c>
      <c r="Q14" s="65">
        <v>0</v>
      </c>
      <c r="R14" s="65">
        <v>111227</v>
      </c>
      <c r="S14" s="65">
        <v>128947</v>
      </c>
      <c r="T14" s="35">
        <v>106434</v>
      </c>
      <c r="U14" s="65">
        <v>106434</v>
      </c>
      <c r="V14" s="65">
        <v>0</v>
      </c>
      <c r="W14" s="65">
        <v>22513</v>
      </c>
      <c r="X14" s="35">
        <v>173063</v>
      </c>
      <c r="Y14" s="65">
        <v>325590</v>
      </c>
      <c r="Z14" s="65">
        <v>222277</v>
      </c>
      <c r="AA14" s="65">
        <v>58344</v>
      </c>
      <c r="AB14" s="65">
        <v>0</v>
      </c>
      <c r="AC14" s="65">
        <v>0</v>
      </c>
      <c r="AD14" s="65">
        <v>42155</v>
      </c>
      <c r="AE14" s="65">
        <v>0</v>
      </c>
      <c r="AF14" s="65">
        <v>2814</v>
      </c>
      <c r="AG14" s="65">
        <v>0</v>
      </c>
      <c r="AH14" s="65">
        <v>533814</v>
      </c>
      <c r="AI14" s="65">
        <v>180165</v>
      </c>
      <c r="AJ14" s="65">
        <v>17641</v>
      </c>
      <c r="AK14" s="65">
        <v>0</v>
      </c>
      <c r="AL14" s="65">
        <v>353649</v>
      </c>
      <c r="AM14" s="65">
        <v>0</v>
      </c>
      <c r="AN14" s="65">
        <v>0</v>
      </c>
      <c r="AO14" s="65">
        <v>0</v>
      </c>
      <c r="AP14" s="35">
        <v>-208224</v>
      </c>
      <c r="AQ14" s="35">
        <v>-35161</v>
      </c>
      <c r="AR14" s="65">
        <v>0</v>
      </c>
      <c r="AS14" s="65">
        <v>2152</v>
      </c>
      <c r="AT14" s="65">
        <v>0</v>
      </c>
      <c r="AU14" s="65">
        <v>0</v>
      </c>
      <c r="AV14" s="65">
        <v>33523</v>
      </c>
      <c r="AW14" s="35">
        <v>514</v>
      </c>
      <c r="AX14" s="35">
        <v>19727</v>
      </c>
      <c r="AY14" s="65">
        <v>7527</v>
      </c>
      <c r="AZ14" s="65">
        <v>12200</v>
      </c>
      <c r="BA14" s="65">
        <v>0</v>
      </c>
      <c r="BB14" s="65">
        <v>26</v>
      </c>
      <c r="BC14" s="65">
        <v>488</v>
      </c>
      <c r="BD14" s="65">
        <v>0</v>
      </c>
      <c r="BE14" s="28">
        <f t="shared" si="0"/>
        <v>70.19624800096382</v>
      </c>
      <c r="BF14" s="27">
        <f t="shared" si="1"/>
        <v>0</v>
      </c>
    </row>
    <row r="15" spans="1:58" s="8" customFormat="1" ht="33.75" customHeight="1">
      <c r="A15" s="14" t="s">
        <v>2</v>
      </c>
      <c r="B15" s="2" t="s">
        <v>14</v>
      </c>
      <c r="C15" s="35">
        <v>315558</v>
      </c>
      <c r="D15" s="65">
        <v>133824</v>
      </c>
      <c r="E15" s="65">
        <v>122724</v>
      </c>
      <c r="F15" s="65">
        <v>11100</v>
      </c>
      <c r="G15" s="65">
        <v>0</v>
      </c>
      <c r="H15" s="65">
        <v>0</v>
      </c>
      <c r="I15" s="65">
        <v>181734</v>
      </c>
      <c r="J15" s="65">
        <v>0</v>
      </c>
      <c r="K15" s="65">
        <v>0</v>
      </c>
      <c r="L15" s="65">
        <v>171905</v>
      </c>
      <c r="M15" s="65">
        <v>9829</v>
      </c>
      <c r="N15" s="35">
        <v>214656</v>
      </c>
      <c r="O15" s="65">
        <v>114736</v>
      </c>
      <c r="P15" s="65">
        <v>7856</v>
      </c>
      <c r="Q15" s="65">
        <v>0</v>
      </c>
      <c r="R15" s="65">
        <v>106880</v>
      </c>
      <c r="S15" s="65">
        <v>99920</v>
      </c>
      <c r="T15" s="35">
        <v>96533</v>
      </c>
      <c r="U15" s="65">
        <v>96533</v>
      </c>
      <c r="V15" s="65">
        <v>0</v>
      </c>
      <c r="W15" s="65">
        <v>3387</v>
      </c>
      <c r="X15" s="35">
        <v>100902</v>
      </c>
      <c r="Y15" s="65">
        <v>305976</v>
      </c>
      <c r="Z15" s="65">
        <v>169700</v>
      </c>
      <c r="AA15" s="65">
        <v>87094</v>
      </c>
      <c r="AB15" s="65">
        <v>0</v>
      </c>
      <c r="AC15" s="65">
        <v>0</v>
      </c>
      <c r="AD15" s="65">
        <v>44050</v>
      </c>
      <c r="AE15" s="65">
        <v>0</v>
      </c>
      <c r="AF15" s="65">
        <v>5132</v>
      </c>
      <c r="AG15" s="65">
        <v>0</v>
      </c>
      <c r="AH15" s="65">
        <v>448228</v>
      </c>
      <c r="AI15" s="65">
        <v>159683</v>
      </c>
      <c r="AJ15" s="65">
        <v>21738</v>
      </c>
      <c r="AK15" s="65">
        <v>0</v>
      </c>
      <c r="AL15" s="65">
        <v>288545</v>
      </c>
      <c r="AM15" s="65">
        <v>0</v>
      </c>
      <c r="AN15" s="65">
        <v>0</v>
      </c>
      <c r="AO15" s="65">
        <v>0</v>
      </c>
      <c r="AP15" s="35">
        <v>-142252</v>
      </c>
      <c r="AQ15" s="35">
        <v>-41350</v>
      </c>
      <c r="AR15" s="65">
        <v>0</v>
      </c>
      <c r="AS15" s="65">
        <v>0</v>
      </c>
      <c r="AT15" s="65">
        <v>0</v>
      </c>
      <c r="AU15" s="65">
        <v>0</v>
      </c>
      <c r="AV15" s="65">
        <v>41800</v>
      </c>
      <c r="AW15" s="35">
        <v>450</v>
      </c>
      <c r="AX15" s="35">
        <v>5550</v>
      </c>
      <c r="AY15" s="65">
        <v>2950</v>
      </c>
      <c r="AZ15" s="65">
        <v>2600</v>
      </c>
      <c r="BA15" s="65">
        <v>0</v>
      </c>
      <c r="BB15" s="65">
        <v>450</v>
      </c>
      <c r="BC15" s="65">
        <v>0</v>
      </c>
      <c r="BD15" s="65">
        <v>0</v>
      </c>
      <c r="BE15" s="28">
        <f t="shared" si="0"/>
        <v>62.7101297493447</v>
      </c>
      <c r="BF15" s="27">
        <f t="shared" si="1"/>
        <v>0</v>
      </c>
    </row>
    <row r="16" spans="1:58" s="8" customFormat="1" ht="33.75" customHeight="1">
      <c r="A16" s="14" t="s">
        <v>2</v>
      </c>
      <c r="B16" s="5" t="s">
        <v>28</v>
      </c>
      <c r="C16" s="35">
        <v>721945</v>
      </c>
      <c r="D16" s="66">
        <v>212364</v>
      </c>
      <c r="E16" s="66">
        <v>212364</v>
      </c>
      <c r="F16" s="66">
        <v>0</v>
      </c>
      <c r="G16" s="66">
        <v>0</v>
      </c>
      <c r="H16" s="66">
        <v>0</v>
      </c>
      <c r="I16" s="66">
        <v>509581</v>
      </c>
      <c r="J16" s="66">
        <v>0</v>
      </c>
      <c r="K16" s="66">
        <v>0</v>
      </c>
      <c r="L16" s="66">
        <v>495537</v>
      </c>
      <c r="M16" s="66">
        <v>14044</v>
      </c>
      <c r="N16" s="35">
        <v>356401</v>
      </c>
      <c r="O16" s="66">
        <v>178101</v>
      </c>
      <c r="P16" s="66">
        <v>38484</v>
      </c>
      <c r="Q16" s="66">
        <v>0</v>
      </c>
      <c r="R16" s="66">
        <v>139617</v>
      </c>
      <c r="S16" s="66">
        <v>178300</v>
      </c>
      <c r="T16" s="30">
        <v>178300</v>
      </c>
      <c r="U16" s="66">
        <v>177758</v>
      </c>
      <c r="V16" s="66">
        <v>542</v>
      </c>
      <c r="W16" s="66">
        <v>0</v>
      </c>
      <c r="X16" s="35">
        <v>365544</v>
      </c>
      <c r="Y16" s="66">
        <v>484666</v>
      </c>
      <c r="Z16" s="66">
        <v>275600</v>
      </c>
      <c r="AA16" s="66">
        <v>32360</v>
      </c>
      <c r="AB16" s="66">
        <v>0</v>
      </c>
      <c r="AC16" s="66">
        <v>0</v>
      </c>
      <c r="AD16" s="66">
        <v>154000</v>
      </c>
      <c r="AE16" s="66">
        <v>0</v>
      </c>
      <c r="AF16" s="66">
        <v>17817</v>
      </c>
      <c r="AG16" s="66">
        <v>4889</v>
      </c>
      <c r="AH16" s="66">
        <v>850440</v>
      </c>
      <c r="AI16" s="66">
        <v>463790</v>
      </c>
      <c r="AJ16" s="66">
        <v>29626</v>
      </c>
      <c r="AK16" s="66">
        <v>0</v>
      </c>
      <c r="AL16" s="66">
        <v>386650</v>
      </c>
      <c r="AM16" s="66">
        <v>0</v>
      </c>
      <c r="AN16" s="66">
        <v>0</v>
      </c>
      <c r="AO16" s="66">
        <v>0</v>
      </c>
      <c r="AP16" s="35">
        <v>-365774</v>
      </c>
      <c r="AQ16" s="35">
        <v>-230</v>
      </c>
      <c r="AR16" s="66">
        <v>0</v>
      </c>
      <c r="AS16" s="66">
        <v>230</v>
      </c>
      <c r="AT16" s="66">
        <v>0</v>
      </c>
      <c r="AU16" s="66">
        <v>0</v>
      </c>
      <c r="AV16" s="66">
        <v>0</v>
      </c>
      <c r="AW16" s="35">
        <v>0</v>
      </c>
      <c r="AX16" s="30">
        <v>179600</v>
      </c>
      <c r="AY16" s="66">
        <v>42000</v>
      </c>
      <c r="AZ16" s="66">
        <v>137600</v>
      </c>
      <c r="BA16" s="66">
        <v>0</v>
      </c>
      <c r="BB16" s="66">
        <v>0</v>
      </c>
      <c r="BC16" s="66">
        <v>0</v>
      </c>
      <c r="BD16" s="66">
        <v>0</v>
      </c>
      <c r="BE16" s="28">
        <f t="shared" si="0"/>
        <v>97.15954894078604</v>
      </c>
      <c r="BF16" s="80">
        <f t="shared" si="1"/>
        <v>0</v>
      </c>
    </row>
    <row r="17" spans="1:58" s="8" customFormat="1" ht="33.75" customHeight="1" thickBot="1">
      <c r="A17" s="14"/>
      <c r="B17" s="3" t="s">
        <v>29</v>
      </c>
      <c r="C17" s="11">
        <f aca="true" t="shared" si="2" ref="C17:BD17">SUM(C8:C16)</f>
        <v>6576527</v>
      </c>
      <c r="D17" s="11">
        <f t="shared" si="2"/>
        <v>3270786</v>
      </c>
      <c r="E17" s="11">
        <f t="shared" si="2"/>
        <v>2747650</v>
      </c>
      <c r="F17" s="11">
        <f t="shared" si="2"/>
        <v>489540</v>
      </c>
      <c r="G17" s="11">
        <f t="shared" si="2"/>
        <v>0</v>
      </c>
      <c r="H17" s="11">
        <f t="shared" si="2"/>
        <v>33596</v>
      </c>
      <c r="I17" s="11">
        <f t="shared" si="2"/>
        <v>3305741</v>
      </c>
      <c r="J17" s="11">
        <f t="shared" si="2"/>
        <v>11256</v>
      </c>
      <c r="K17" s="11">
        <f t="shared" si="2"/>
        <v>0</v>
      </c>
      <c r="L17" s="11">
        <f t="shared" si="2"/>
        <v>3198205</v>
      </c>
      <c r="M17" s="11">
        <f t="shared" si="2"/>
        <v>96280</v>
      </c>
      <c r="N17" s="11">
        <f t="shared" si="2"/>
        <v>3573840</v>
      </c>
      <c r="O17" s="11">
        <f t="shared" si="2"/>
        <v>2164446</v>
      </c>
      <c r="P17" s="11">
        <f t="shared" si="2"/>
        <v>334120</v>
      </c>
      <c r="Q17" s="11">
        <f t="shared" si="2"/>
        <v>0</v>
      </c>
      <c r="R17" s="11">
        <f t="shared" si="2"/>
        <v>1830326</v>
      </c>
      <c r="S17" s="11">
        <f t="shared" si="2"/>
        <v>1409394</v>
      </c>
      <c r="T17" s="11">
        <f t="shared" si="2"/>
        <v>1344329</v>
      </c>
      <c r="U17" s="11">
        <f t="shared" si="2"/>
        <v>1343608</v>
      </c>
      <c r="V17" s="11">
        <f t="shared" si="2"/>
        <v>721</v>
      </c>
      <c r="W17" s="11">
        <f t="shared" si="2"/>
        <v>65065</v>
      </c>
      <c r="X17" s="11">
        <f t="shared" si="2"/>
        <v>3002687</v>
      </c>
      <c r="Y17" s="11">
        <f t="shared" si="2"/>
        <v>5342668</v>
      </c>
      <c r="Z17" s="11">
        <f t="shared" si="2"/>
        <v>2630077</v>
      </c>
      <c r="AA17" s="11">
        <f t="shared" si="2"/>
        <v>1104154</v>
      </c>
      <c r="AB17" s="11">
        <f t="shared" si="2"/>
        <v>0</v>
      </c>
      <c r="AC17" s="11">
        <f t="shared" si="2"/>
        <v>0</v>
      </c>
      <c r="AD17" s="11">
        <f t="shared" si="2"/>
        <v>1469953</v>
      </c>
      <c r="AE17" s="11">
        <f t="shared" si="2"/>
        <v>0</v>
      </c>
      <c r="AF17" s="11">
        <f t="shared" si="2"/>
        <v>117569</v>
      </c>
      <c r="AG17" s="11">
        <f t="shared" si="2"/>
        <v>20915</v>
      </c>
      <c r="AH17" s="11">
        <f t="shared" si="2"/>
        <v>7539727</v>
      </c>
      <c r="AI17" s="11">
        <f t="shared" si="2"/>
        <v>2908963</v>
      </c>
      <c r="AJ17" s="11">
        <f t="shared" si="2"/>
        <v>225674</v>
      </c>
      <c r="AK17" s="11">
        <f t="shared" si="2"/>
        <v>0</v>
      </c>
      <c r="AL17" s="11">
        <f t="shared" si="2"/>
        <v>4630764</v>
      </c>
      <c r="AM17" s="11">
        <f t="shared" si="2"/>
        <v>0</v>
      </c>
      <c r="AN17" s="11">
        <f t="shared" si="2"/>
        <v>0</v>
      </c>
      <c r="AO17" s="11">
        <f t="shared" si="2"/>
        <v>0</v>
      </c>
      <c r="AP17" s="11">
        <f t="shared" si="2"/>
        <v>-2197059</v>
      </c>
      <c r="AQ17" s="11">
        <f t="shared" si="2"/>
        <v>805628</v>
      </c>
      <c r="AR17" s="11">
        <f t="shared" si="2"/>
        <v>0</v>
      </c>
      <c r="AS17" s="11">
        <f t="shared" si="2"/>
        <v>42156</v>
      </c>
      <c r="AT17" s="11">
        <f t="shared" si="2"/>
        <v>0</v>
      </c>
      <c r="AU17" s="11">
        <f t="shared" si="2"/>
        <v>1729577</v>
      </c>
      <c r="AV17" s="11">
        <f t="shared" si="2"/>
        <v>292123</v>
      </c>
      <c r="AW17" s="11">
        <f t="shared" si="2"/>
        <v>-589670</v>
      </c>
      <c r="AX17" s="11">
        <f t="shared" si="2"/>
        <v>640423</v>
      </c>
      <c r="AY17" s="11">
        <f t="shared" si="2"/>
        <v>274420</v>
      </c>
      <c r="AZ17" s="11">
        <f t="shared" si="2"/>
        <v>360500</v>
      </c>
      <c r="BA17" s="11">
        <f t="shared" si="2"/>
        <v>5503</v>
      </c>
      <c r="BB17" s="11">
        <f t="shared" si="2"/>
        <v>3051</v>
      </c>
      <c r="BC17" s="11">
        <f t="shared" si="2"/>
        <v>849402</v>
      </c>
      <c r="BD17" s="11">
        <f t="shared" si="2"/>
        <v>1442123</v>
      </c>
      <c r="BE17" s="10">
        <f>IF(C17&gt;0,C17/(N17+AL17)*100,0)</f>
        <v>80.15654381369289</v>
      </c>
      <c r="BF17" s="78">
        <f>IF(BD17&gt;0,BD17/(D17-G17)*100,0)</f>
        <v>44.091022769450525</v>
      </c>
    </row>
    <row r="18" spans="1:58" s="8" customFormat="1" ht="18" customHeight="1">
      <c r="A18" s="14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4"/>
      <c r="BF18" s="24"/>
    </row>
  </sheetData>
  <sheetProtection/>
  <mergeCells count="19">
    <mergeCell ref="AJ5:AK5"/>
    <mergeCell ref="AO5:AO6"/>
    <mergeCell ref="AR5:AR6"/>
    <mergeCell ref="AY5:BA5"/>
    <mergeCell ref="BC5:BD5"/>
    <mergeCell ref="AZ6:AZ7"/>
    <mergeCell ref="BA6:BA7"/>
    <mergeCell ref="R5:R6"/>
    <mergeCell ref="U5:V5"/>
    <mergeCell ref="W5:W6"/>
    <mergeCell ref="X5:X6"/>
    <mergeCell ref="Z5:Z6"/>
    <mergeCell ref="AG5:AG6"/>
    <mergeCell ref="C5:C6"/>
    <mergeCell ref="D5:D6"/>
    <mergeCell ref="E5:E6"/>
    <mergeCell ref="H5:H6"/>
    <mergeCell ref="M5:M6"/>
    <mergeCell ref="N5:N6"/>
  </mergeCells>
  <printOptions/>
  <pageMargins left="0.7874015748031497" right="0.7874015748031497" top="0.7874015748031497" bottom="0.7874015748031497" header="0.5118110236220472" footer="0.5118110236220472"/>
  <pageSetup fitToHeight="5" fitToWidth="5" horizontalDpi="600" verticalDpi="600" orientation="landscape" pageOrder="overThenDown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showGridLines="0" view="pageBreakPreview" zoomScaleNormal="86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30" width="15.875" style="6" customWidth="1"/>
    <col min="31" max="16384" width="12.00390625" style="6" customWidth="1"/>
  </cols>
  <sheetData>
    <row r="1" spans="1:30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="7" customFormat="1" ht="22.5" customHeight="1">
      <c r="C2" s="21" t="s">
        <v>136</v>
      </c>
    </row>
    <row r="3" s="7" customFormat="1" ht="22.5" customHeight="1">
      <c r="C3" s="21" t="s">
        <v>58</v>
      </c>
    </row>
    <row r="4" spans="3:17" s="7" customFormat="1" ht="22.5" customHeight="1" thickBot="1">
      <c r="C4" s="21"/>
      <c r="P4" s="71" t="s">
        <v>131</v>
      </c>
      <c r="Q4" s="72" t="s">
        <v>132</v>
      </c>
    </row>
    <row r="5" spans="2:30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128</v>
      </c>
      <c r="G5" s="43" t="s">
        <v>63</v>
      </c>
      <c r="H5" s="81" t="s">
        <v>36</v>
      </c>
      <c r="I5" s="43" t="s">
        <v>64</v>
      </c>
      <c r="J5" s="43" t="s">
        <v>65</v>
      </c>
      <c r="K5" s="43" t="s">
        <v>66</v>
      </c>
      <c r="L5" s="43" t="s">
        <v>67</v>
      </c>
      <c r="M5" s="81" t="s">
        <v>36</v>
      </c>
      <c r="N5" s="81" t="s">
        <v>53</v>
      </c>
      <c r="O5" s="43" t="s">
        <v>68</v>
      </c>
      <c r="P5" s="43" t="s">
        <v>69</v>
      </c>
      <c r="Q5" s="43" t="s">
        <v>70</v>
      </c>
      <c r="R5" s="81" t="s">
        <v>36</v>
      </c>
      <c r="S5" s="43" t="s">
        <v>71</v>
      </c>
      <c r="T5" s="43" t="s">
        <v>72</v>
      </c>
      <c r="U5" s="83" t="s">
        <v>52</v>
      </c>
      <c r="V5" s="84"/>
      <c r="W5" s="81" t="s">
        <v>36</v>
      </c>
      <c r="X5" s="81" t="s">
        <v>51</v>
      </c>
      <c r="Y5" s="43" t="s">
        <v>73</v>
      </c>
      <c r="Z5" s="81" t="s">
        <v>50</v>
      </c>
      <c r="AA5" s="43" t="s">
        <v>48</v>
      </c>
      <c r="AB5" s="43" t="s">
        <v>48</v>
      </c>
      <c r="AC5" s="43" t="s">
        <v>74</v>
      </c>
      <c r="AD5" s="43" t="s">
        <v>65</v>
      </c>
    </row>
    <row r="6" spans="2:30" s="7" customFormat="1" ht="22.5" customHeight="1">
      <c r="B6" s="17"/>
      <c r="C6" s="82"/>
      <c r="D6" s="82"/>
      <c r="E6" s="82"/>
      <c r="F6" s="47" t="s">
        <v>129</v>
      </c>
      <c r="G6" s="47" t="s">
        <v>84</v>
      </c>
      <c r="H6" s="82"/>
      <c r="I6" s="47" t="s">
        <v>85</v>
      </c>
      <c r="J6" s="47" t="s">
        <v>86</v>
      </c>
      <c r="K6" s="47" t="s">
        <v>86</v>
      </c>
      <c r="L6" s="47" t="s">
        <v>87</v>
      </c>
      <c r="M6" s="82"/>
      <c r="N6" s="82"/>
      <c r="O6" s="47" t="s">
        <v>88</v>
      </c>
      <c r="P6" s="47" t="s">
        <v>89</v>
      </c>
      <c r="Q6" s="47" t="s">
        <v>90</v>
      </c>
      <c r="R6" s="82"/>
      <c r="S6" s="47" t="s">
        <v>88</v>
      </c>
      <c r="T6" s="47" t="s">
        <v>91</v>
      </c>
      <c r="U6" s="48" t="s">
        <v>37</v>
      </c>
      <c r="V6" s="48" t="s">
        <v>92</v>
      </c>
      <c r="W6" s="82"/>
      <c r="X6" s="82"/>
      <c r="Y6" s="47" t="s">
        <v>93</v>
      </c>
      <c r="Z6" s="82"/>
      <c r="AA6" s="47" t="s">
        <v>86</v>
      </c>
      <c r="AB6" s="47" t="s">
        <v>94</v>
      </c>
      <c r="AC6" s="47" t="s">
        <v>95</v>
      </c>
      <c r="AD6" s="47" t="s">
        <v>86</v>
      </c>
    </row>
    <row r="7" spans="2:30" s="7" customFormat="1" ht="22.5" customHeight="1">
      <c r="B7" s="41" t="s">
        <v>1</v>
      </c>
      <c r="C7" s="52" t="s">
        <v>109</v>
      </c>
      <c r="D7" s="52" t="s">
        <v>61</v>
      </c>
      <c r="E7" s="52"/>
      <c r="F7" s="52"/>
      <c r="G7" s="52"/>
      <c r="H7" s="52"/>
      <c r="I7" s="52" t="s">
        <v>110</v>
      </c>
      <c r="J7" s="52"/>
      <c r="K7" s="52"/>
      <c r="L7" s="52"/>
      <c r="M7" s="52"/>
      <c r="N7" s="52" t="s">
        <v>111</v>
      </c>
      <c r="O7" s="52" t="s">
        <v>112</v>
      </c>
      <c r="P7" s="52"/>
      <c r="Q7" s="52"/>
      <c r="R7" s="52"/>
      <c r="S7" s="52" t="s">
        <v>113</v>
      </c>
      <c r="T7" s="52"/>
      <c r="U7" s="47" t="s">
        <v>91</v>
      </c>
      <c r="V7" s="47" t="s">
        <v>114</v>
      </c>
      <c r="W7" s="47"/>
      <c r="X7" s="52" t="s">
        <v>115</v>
      </c>
      <c r="Y7" s="52" t="s">
        <v>116</v>
      </c>
      <c r="Z7" s="52"/>
      <c r="AA7" s="52"/>
      <c r="AB7" s="52"/>
      <c r="AC7" s="52"/>
      <c r="AD7" s="52"/>
    </row>
    <row r="8" spans="1:30" s="8" customFormat="1" ht="33.75" customHeight="1">
      <c r="A8" s="14" t="s">
        <v>15</v>
      </c>
      <c r="B8" s="54" t="s">
        <v>60</v>
      </c>
      <c r="C8" s="56">
        <v>53562</v>
      </c>
      <c r="D8" s="67">
        <v>18200</v>
      </c>
      <c r="E8" s="67">
        <v>18200</v>
      </c>
      <c r="F8" s="67">
        <v>0</v>
      </c>
      <c r="G8" s="67">
        <v>0</v>
      </c>
      <c r="H8" s="67">
        <v>0</v>
      </c>
      <c r="I8" s="67">
        <v>35362</v>
      </c>
      <c r="J8" s="67">
        <v>0</v>
      </c>
      <c r="K8" s="67">
        <v>0</v>
      </c>
      <c r="L8" s="67">
        <v>30292</v>
      </c>
      <c r="M8" s="67">
        <v>5070</v>
      </c>
      <c r="N8" s="56">
        <v>37545</v>
      </c>
      <c r="O8" s="67">
        <v>32657</v>
      </c>
      <c r="P8" s="67">
        <v>9310</v>
      </c>
      <c r="Q8" s="67">
        <v>0</v>
      </c>
      <c r="R8" s="67">
        <v>23347</v>
      </c>
      <c r="S8" s="67">
        <v>4888</v>
      </c>
      <c r="T8" s="56">
        <v>4888</v>
      </c>
      <c r="U8" s="67">
        <v>4888</v>
      </c>
      <c r="V8" s="67">
        <v>0</v>
      </c>
      <c r="W8" s="67">
        <v>0</v>
      </c>
      <c r="X8" s="56">
        <v>16017</v>
      </c>
      <c r="Y8" s="67">
        <v>3963</v>
      </c>
      <c r="Z8" s="67">
        <v>0</v>
      </c>
      <c r="AA8" s="67">
        <v>3912</v>
      </c>
      <c r="AB8" s="67">
        <v>0</v>
      </c>
      <c r="AC8" s="67">
        <v>0</v>
      </c>
      <c r="AD8" s="67">
        <v>0</v>
      </c>
    </row>
    <row r="9" spans="1:30" s="8" customFormat="1" ht="33.75" customHeight="1">
      <c r="A9" s="14" t="s">
        <v>15</v>
      </c>
      <c r="B9" s="2" t="s">
        <v>9</v>
      </c>
      <c r="C9" s="35">
        <v>74954</v>
      </c>
      <c r="D9" s="65">
        <v>24386</v>
      </c>
      <c r="E9" s="65">
        <v>24386</v>
      </c>
      <c r="F9" s="65">
        <v>0</v>
      </c>
      <c r="G9" s="65">
        <v>0</v>
      </c>
      <c r="H9" s="65">
        <v>0</v>
      </c>
      <c r="I9" s="65">
        <v>50568</v>
      </c>
      <c r="J9" s="65">
        <v>0</v>
      </c>
      <c r="K9" s="65">
        <v>0</v>
      </c>
      <c r="L9" s="65">
        <v>50568</v>
      </c>
      <c r="M9" s="65">
        <v>0</v>
      </c>
      <c r="N9" s="35">
        <v>37231</v>
      </c>
      <c r="O9" s="65">
        <v>20243</v>
      </c>
      <c r="P9" s="65">
        <v>1826</v>
      </c>
      <c r="Q9" s="65">
        <v>0</v>
      </c>
      <c r="R9" s="65">
        <v>18417</v>
      </c>
      <c r="S9" s="65">
        <v>16988</v>
      </c>
      <c r="T9" s="35">
        <v>16968</v>
      </c>
      <c r="U9" s="65">
        <v>16968</v>
      </c>
      <c r="V9" s="65">
        <v>0</v>
      </c>
      <c r="W9" s="65">
        <v>20</v>
      </c>
      <c r="X9" s="35">
        <v>37723</v>
      </c>
      <c r="Y9" s="65">
        <v>27711</v>
      </c>
      <c r="Z9" s="65">
        <v>0</v>
      </c>
      <c r="AA9" s="65">
        <v>27617</v>
      </c>
      <c r="AB9" s="65">
        <v>0</v>
      </c>
      <c r="AC9" s="65">
        <v>0</v>
      </c>
      <c r="AD9" s="65">
        <v>0</v>
      </c>
    </row>
    <row r="10" spans="1:30" s="8" customFormat="1" ht="33.75" customHeight="1">
      <c r="A10" s="14" t="s">
        <v>15</v>
      </c>
      <c r="B10" s="2" t="s">
        <v>10</v>
      </c>
      <c r="C10" s="35">
        <v>72998</v>
      </c>
      <c r="D10" s="65">
        <v>34652</v>
      </c>
      <c r="E10" s="65">
        <v>34652</v>
      </c>
      <c r="F10" s="65">
        <v>0</v>
      </c>
      <c r="G10" s="65">
        <v>0</v>
      </c>
      <c r="H10" s="65">
        <v>0</v>
      </c>
      <c r="I10" s="65">
        <v>38346</v>
      </c>
      <c r="J10" s="65">
        <v>0</v>
      </c>
      <c r="K10" s="65">
        <v>0</v>
      </c>
      <c r="L10" s="65">
        <v>38190</v>
      </c>
      <c r="M10" s="65">
        <v>156</v>
      </c>
      <c r="N10" s="35">
        <v>48164</v>
      </c>
      <c r="O10" s="65">
        <v>25473</v>
      </c>
      <c r="P10" s="65">
        <v>8694</v>
      </c>
      <c r="Q10" s="65">
        <v>0</v>
      </c>
      <c r="R10" s="65">
        <v>16779</v>
      </c>
      <c r="S10" s="65">
        <v>22691</v>
      </c>
      <c r="T10" s="35">
        <v>22691</v>
      </c>
      <c r="U10" s="65">
        <v>22690</v>
      </c>
      <c r="V10" s="65">
        <v>1</v>
      </c>
      <c r="W10" s="65">
        <v>0</v>
      </c>
      <c r="X10" s="35">
        <v>24834</v>
      </c>
      <c r="Y10" s="65">
        <v>55440</v>
      </c>
      <c r="Z10" s="65">
        <v>9900</v>
      </c>
      <c r="AA10" s="65">
        <v>44065</v>
      </c>
      <c r="AB10" s="65">
        <v>0</v>
      </c>
      <c r="AC10" s="65">
        <v>0</v>
      </c>
      <c r="AD10" s="65">
        <v>0</v>
      </c>
    </row>
    <row r="11" spans="1:30" s="8" customFormat="1" ht="33.75" customHeight="1">
      <c r="A11" s="14" t="s">
        <v>15</v>
      </c>
      <c r="B11" s="2" t="s">
        <v>23</v>
      </c>
      <c r="C11" s="30">
        <v>194352</v>
      </c>
      <c r="D11" s="66">
        <v>65783</v>
      </c>
      <c r="E11" s="66">
        <v>65783</v>
      </c>
      <c r="F11" s="66">
        <v>0</v>
      </c>
      <c r="G11" s="66">
        <v>0</v>
      </c>
      <c r="H11" s="66">
        <v>0</v>
      </c>
      <c r="I11" s="66">
        <v>128569</v>
      </c>
      <c r="J11" s="66">
        <v>0</v>
      </c>
      <c r="K11" s="66">
        <v>0</v>
      </c>
      <c r="L11" s="66">
        <v>126552</v>
      </c>
      <c r="M11" s="66">
        <v>2017</v>
      </c>
      <c r="N11" s="30">
        <v>194352</v>
      </c>
      <c r="O11" s="66">
        <v>161426</v>
      </c>
      <c r="P11" s="66">
        <v>61741</v>
      </c>
      <c r="Q11" s="66">
        <v>0</v>
      </c>
      <c r="R11" s="66">
        <v>99685</v>
      </c>
      <c r="S11" s="66">
        <v>32926</v>
      </c>
      <c r="T11" s="30">
        <v>32926</v>
      </c>
      <c r="U11" s="66">
        <v>32926</v>
      </c>
      <c r="V11" s="66">
        <v>0</v>
      </c>
      <c r="W11" s="66">
        <v>0</v>
      </c>
      <c r="X11" s="30">
        <v>0</v>
      </c>
      <c r="Y11" s="66">
        <v>269829</v>
      </c>
      <c r="Z11" s="66">
        <v>158500</v>
      </c>
      <c r="AA11" s="66">
        <v>93608</v>
      </c>
      <c r="AB11" s="66">
        <v>0</v>
      </c>
      <c r="AC11" s="66">
        <v>0</v>
      </c>
      <c r="AD11" s="66">
        <v>17192</v>
      </c>
    </row>
    <row r="12" spans="1:30" s="8" customFormat="1" ht="33.75" customHeight="1" thickBot="1">
      <c r="A12" s="14"/>
      <c r="B12" s="3" t="s">
        <v>29</v>
      </c>
      <c r="C12" s="11">
        <f aca="true" t="shared" si="0" ref="C12:AD12">SUM(C8:C11)</f>
        <v>395866</v>
      </c>
      <c r="D12" s="11">
        <f t="shared" si="0"/>
        <v>143021</v>
      </c>
      <c r="E12" s="11">
        <f t="shared" si="0"/>
        <v>143021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252845</v>
      </c>
      <c r="J12" s="11">
        <f t="shared" si="0"/>
        <v>0</v>
      </c>
      <c r="K12" s="11">
        <f t="shared" si="0"/>
        <v>0</v>
      </c>
      <c r="L12" s="11">
        <f t="shared" si="0"/>
        <v>245602</v>
      </c>
      <c r="M12" s="11">
        <f t="shared" si="0"/>
        <v>7243</v>
      </c>
      <c r="N12" s="11">
        <f t="shared" si="0"/>
        <v>317292</v>
      </c>
      <c r="O12" s="11">
        <f t="shared" si="0"/>
        <v>239799</v>
      </c>
      <c r="P12" s="11">
        <f t="shared" si="0"/>
        <v>81571</v>
      </c>
      <c r="Q12" s="11">
        <f t="shared" si="0"/>
        <v>0</v>
      </c>
      <c r="R12" s="11">
        <f t="shared" si="0"/>
        <v>158228</v>
      </c>
      <c r="S12" s="11">
        <f t="shared" si="0"/>
        <v>77493</v>
      </c>
      <c r="T12" s="11">
        <f t="shared" si="0"/>
        <v>77473</v>
      </c>
      <c r="U12" s="11">
        <f t="shared" si="0"/>
        <v>77472</v>
      </c>
      <c r="V12" s="11">
        <f t="shared" si="0"/>
        <v>1</v>
      </c>
      <c r="W12" s="11">
        <f t="shared" si="0"/>
        <v>20</v>
      </c>
      <c r="X12" s="11">
        <f t="shared" si="0"/>
        <v>78574</v>
      </c>
      <c r="Y12" s="11">
        <f t="shared" si="0"/>
        <v>356943</v>
      </c>
      <c r="Z12" s="11">
        <f t="shared" si="0"/>
        <v>168400</v>
      </c>
      <c r="AA12" s="11">
        <f t="shared" si="0"/>
        <v>169202</v>
      </c>
      <c r="AB12" s="11">
        <f t="shared" si="0"/>
        <v>0</v>
      </c>
      <c r="AC12" s="11">
        <f t="shared" si="0"/>
        <v>0</v>
      </c>
      <c r="AD12" s="11">
        <f t="shared" si="0"/>
        <v>17192</v>
      </c>
    </row>
    <row r="13" spans="1:30" s="8" customFormat="1" ht="23.25" customHeight="1">
      <c r="A13" s="14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ht="23.25" customHeight="1"/>
    <row r="15" ht="23.25" customHeight="1"/>
    <row r="16" spans="3:30" ht="23.25" customHeight="1" thickBot="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1" t="s">
        <v>133</v>
      </c>
      <c r="Q16" s="72" t="s">
        <v>134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20" t="s">
        <v>62</v>
      </c>
    </row>
    <row r="17" spans="2:30" ht="23.25" customHeight="1">
      <c r="B17" s="19" t="s">
        <v>0</v>
      </c>
      <c r="C17" s="43" t="s">
        <v>66</v>
      </c>
      <c r="D17" s="43" t="s">
        <v>75</v>
      </c>
      <c r="E17" s="81" t="s">
        <v>36</v>
      </c>
      <c r="F17" s="43" t="s">
        <v>73</v>
      </c>
      <c r="G17" s="43" t="s">
        <v>76</v>
      </c>
      <c r="H17" s="83" t="s">
        <v>77</v>
      </c>
      <c r="I17" s="84"/>
      <c r="J17" s="43" t="s">
        <v>37</v>
      </c>
      <c r="K17" s="42" t="s">
        <v>49</v>
      </c>
      <c r="L17" s="42" t="s">
        <v>48</v>
      </c>
      <c r="M17" s="81" t="s">
        <v>36</v>
      </c>
      <c r="N17" s="43" t="s">
        <v>78</v>
      </c>
      <c r="O17" s="43" t="s">
        <v>78</v>
      </c>
      <c r="P17" s="81" t="s">
        <v>47</v>
      </c>
      <c r="Q17" s="42" t="s">
        <v>79</v>
      </c>
      <c r="R17" s="44" t="s">
        <v>80</v>
      </c>
      <c r="S17" s="42" t="s">
        <v>81</v>
      </c>
      <c r="T17" s="18" t="s">
        <v>46</v>
      </c>
      <c r="U17" s="18" t="s">
        <v>45</v>
      </c>
      <c r="V17" s="43" t="s">
        <v>82</v>
      </c>
      <c r="W17" s="85" t="s">
        <v>130</v>
      </c>
      <c r="X17" s="85"/>
      <c r="Y17" s="84"/>
      <c r="Z17" s="45" t="s">
        <v>44</v>
      </c>
      <c r="AA17" s="83" t="s">
        <v>43</v>
      </c>
      <c r="AB17" s="84"/>
      <c r="AC17" s="42" t="s">
        <v>42</v>
      </c>
      <c r="AD17" s="46" t="s">
        <v>83</v>
      </c>
    </row>
    <row r="18" spans="2:30" ht="23.25" customHeight="1">
      <c r="B18" s="17"/>
      <c r="C18" s="47" t="s">
        <v>86</v>
      </c>
      <c r="D18" s="47" t="s">
        <v>96</v>
      </c>
      <c r="E18" s="82"/>
      <c r="F18" s="47" t="s">
        <v>97</v>
      </c>
      <c r="G18" s="47" t="s">
        <v>98</v>
      </c>
      <c r="H18" s="48" t="s">
        <v>99</v>
      </c>
      <c r="I18" s="48" t="s">
        <v>76</v>
      </c>
      <c r="J18" s="47" t="s">
        <v>100</v>
      </c>
      <c r="K18" s="47" t="s">
        <v>41</v>
      </c>
      <c r="L18" s="47" t="s">
        <v>101</v>
      </c>
      <c r="M18" s="82"/>
      <c r="N18" s="47" t="s">
        <v>102</v>
      </c>
      <c r="O18" s="47" t="s">
        <v>103</v>
      </c>
      <c r="P18" s="82"/>
      <c r="Q18" s="47" t="s">
        <v>104</v>
      </c>
      <c r="R18" s="47" t="s">
        <v>37</v>
      </c>
      <c r="S18" s="47" t="s">
        <v>40</v>
      </c>
      <c r="T18" s="15" t="s">
        <v>39</v>
      </c>
      <c r="U18" s="16" t="s">
        <v>105</v>
      </c>
      <c r="V18" s="49" t="s">
        <v>106</v>
      </c>
      <c r="W18" s="50" t="s">
        <v>38</v>
      </c>
      <c r="X18" s="86" t="s">
        <v>37</v>
      </c>
      <c r="Y18" s="86" t="s">
        <v>36</v>
      </c>
      <c r="Z18" s="47" t="s">
        <v>35</v>
      </c>
      <c r="AA18" s="47" t="s">
        <v>34</v>
      </c>
      <c r="AB18" s="47" t="s">
        <v>107</v>
      </c>
      <c r="AC18" s="47" t="s">
        <v>33</v>
      </c>
      <c r="AD18" s="51" t="s">
        <v>108</v>
      </c>
    </row>
    <row r="19" spans="2:30" ht="23.25" customHeight="1">
      <c r="B19" s="41" t="s">
        <v>1</v>
      </c>
      <c r="C19" s="52"/>
      <c r="D19" s="52"/>
      <c r="E19" s="52"/>
      <c r="F19" s="52" t="s">
        <v>117</v>
      </c>
      <c r="G19" s="52"/>
      <c r="H19" s="53" t="s">
        <v>89</v>
      </c>
      <c r="I19" s="53" t="s">
        <v>91</v>
      </c>
      <c r="J19" s="52" t="s">
        <v>118</v>
      </c>
      <c r="K19" s="47" t="s">
        <v>32</v>
      </c>
      <c r="L19" s="47" t="s">
        <v>31</v>
      </c>
      <c r="M19" s="47"/>
      <c r="N19" s="52" t="s">
        <v>119</v>
      </c>
      <c r="O19" s="52" t="s">
        <v>120</v>
      </c>
      <c r="P19" s="52" t="s">
        <v>121</v>
      </c>
      <c r="Q19" s="52" t="s">
        <v>122</v>
      </c>
      <c r="R19" s="47"/>
      <c r="S19" s="52" t="s">
        <v>123</v>
      </c>
      <c r="T19" s="16" t="s">
        <v>124</v>
      </c>
      <c r="U19" s="40" t="s">
        <v>125</v>
      </c>
      <c r="V19" s="47"/>
      <c r="W19" s="47" t="s">
        <v>126</v>
      </c>
      <c r="X19" s="82"/>
      <c r="Y19" s="82"/>
      <c r="Z19" s="52" t="s">
        <v>127</v>
      </c>
      <c r="AA19" s="47"/>
      <c r="AB19" s="47"/>
      <c r="AC19" s="47" t="s">
        <v>30</v>
      </c>
      <c r="AD19" s="51"/>
    </row>
    <row r="20" spans="2:30" ht="33.75" customHeight="1">
      <c r="B20" s="54" t="s">
        <v>60</v>
      </c>
      <c r="C20" s="67">
        <v>0</v>
      </c>
      <c r="D20" s="67">
        <v>51</v>
      </c>
      <c r="E20" s="67">
        <v>0</v>
      </c>
      <c r="F20" s="67">
        <v>19980</v>
      </c>
      <c r="G20" s="67">
        <v>0</v>
      </c>
      <c r="H20" s="67">
        <v>0</v>
      </c>
      <c r="I20" s="67">
        <v>0</v>
      </c>
      <c r="J20" s="67">
        <v>19980</v>
      </c>
      <c r="K20" s="67">
        <v>0</v>
      </c>
      <c r="L20" s="67">
        <v>0</v>
      </c>
      <c r="M20" s="67">
        <v>0</v>
      </c>
      <c r="N20" s="56">
        <v>-16017</v>
      </c>
      <c r="O20" s="56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56">
        <v>0</v>
      </c>
      <c r="V20" s="56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57">
        <f>IF(C8&gt;0,C8/(N8+J20)*100,0)</f>
        <v>93.11082138200783</v>
      </c>
      <c r="AD20" s="58">
        <f>IF(AB20&gt;0,AB20/(D8-G8)*100,0)</f>
        <v>0</v>
      </c>
    </row>
    <row r="21" spans="2:30" ht="33.75" customHeight="1">
      <c r="B21" s="2" t="s">
        <v>9</v>
      </c>
      <c r="C21" s="65">
        <v>0</v>
      </c>
      <c r="D21" s="65">
        <v>94</v>
      </c>
      <c r="E21" s="65">
        <v>0</v>
      </c>
      <c r="F21" s="65">
        <v>61587</v>
      </c>
      <c r="G21" s="65">
        <v>0</v>
      </c>
      <c r="H21" s="65">
        <v>0</v>
      </c>
      <c r="I21" s="65">
        <v>0</v>
      </c>
      <c r="J21" s="65">
        <v>61587</v>
      </c>
      <c r="K21" s="65">
        <v>0</v>
      </c>
      <c r="L21" s="65">
        <v>0</v>
      </c>
      <c r="M21" s="65">
        <v>0</v>
      </c>
      <c r="N21" s="35">
        <v>-33876</v>
      </c>
      <c r="O21" s="35">
        <v>3847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35">
        <v>3847</v>
      </c>
      <c r="V21" s="3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3847</v>
      </c>
      <c r="AB21" s="65">
        <v>0</v>
      </c>
      <c r="AC21" s="28">
        <f>IF(C9&gt;0,C9/(N9+J21)*100,0)</f>
        <v>75.85055354287681</v>
      </c>
      <c r="AD21" s="27">
        <f>IF(AB21&gt;0,AB21/(D9-G9)*100,0)</f>
        <v>0</v>
      </c>
    </row>
    <row r="22" spans="2:30" ht="33.75" customHeight="1">
      <c r="B22" s="2" t="s">
        <v>10</v>
      </c>
      <c r="C22" s="65">
        <v>0</v>
      </c>
      <c r="D22" s="65">
        <v>1475</v>
      </c>
      <c r="E22" s="65">
        <v>0</v>
      </c>
      <c r="F22" s="65">
        <v>88474</v>
      </c>
      <c r="G22" s="65">
        <v>15962</v>
      </c>
      <c r="H22" s="65">
        <v>2590</v>
      </c>
      <c r="I22" s="65">
        <v>0</v>
      </c>
      <c r="J22" s="65">
        <v>72512</v>
      </c>
      <c r="K22" s="65">
        <v>0</v>
      </c>
      <c r="L22" s="65">
        <v>0</v>
      </c>
      <c r="M22" s="65">
        <v>0</v>
      </c>
      <c r="N22" s="35">
        <v>-33034</v>
      </c>
      <c r="O22" s="35">
        <v>-8200</v>
      </c>
      <c r="P22" s="65">
        <v>0</v>
      </c>
      <c r="Q22" s="65">
        <v>0</v>
      </c>
      <c r="R22" s="65">
        <v>0</v>
      </c>
      <c r="S22" s="65">
        <v>0</v>
      </c>
      <c r="T22" s="65">
        <v>8200</v>
      </c>
      <c r="U22" s="35">
        <v>0</v>
      </c>
      <c r="V22" s="3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28">
        <f>IF(C10&gt;0,C10/(N10+J22)*100,0)</f>
        <v>60.49090125625642</v>
      </c>
      <c r="AD22" s="27">
        <f>IF(AB22&gt;0,AB22/(D10-G10)*100,0)</f>
        <v>0</v>
      </c>
    </row>
    <row r="23" spans="2:30" ht="33.75" customHeight="1">
      <c r="B23" s="2" t="s">
        <v>23</v>
      </c>
      <c r="C23" s="66">
        <v>0</v>
      </c>
      <c r="D23" s="66">
        <v>529</v>
      </c>
      <c r="E23" s="66">
        <v>0</v>
      </c>
      <c r="F23" s="66">
        <v>269035</v>
      </c>
      <c r="G23" s="66">
        <v>134909</v>
      </c>
      <c r="H23" s="66">
        <v>0</v>
      </c>
      <c r="I23" s="66">
        <v>0</v>
      </c>
      <c r="J23" s="66">
        <v>134126</v>
      </c>
      <c r="K23" s="66">
        <v>0</v>
      </c>
      <c r="L23" s="66">
        <v>0</v>
      </c>
      <c r="M23" s="66">
        <v>0</v>
      </c>
      <c r="N23" s="35">
        <v>794</v>
      </c>
      <c r="O23" s="35">
        <v>794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30">
        <v>794</v>
      </c>
      <c r="V23" s="30">
        <v>70108</v>
      </c>
      <c r="W23" s="66">
        <v>18808</v>
      </c>
      <c r="X23" s="66">
        <v>51300</v>
      </c>
      <c r="Y23" s="66">
        <v>0</v>
      </c>
      <c r="Z23" s="66">
        <v>794</v>
      </c>
      <c r="AA23" s="66">
        <v>0</v>
      </c>
      <c r="AB23" s="66">
        <v>0</v>
      </c>
      <c r="AC23" s="28">
        <f>IF(C11&gt;0,C11/(N11+J23)*100,0)</f>
        <v>59.16743282655155</v>
      </c>
      <c r="AD23" s="27">
        <f>IF(AB23&gt;0,AB23/(D11-G11)*100,0)</f>
        <v>0</v>
      </c>
    </row>
    <row r="24" spans="2:30" ht="33.75" customHeight="1" thickBot="1">
      <c r="B24" s="3" t="s">
        <v>29</v>
      </c>
      <c r="C24" s="11">
        <f aca="true" t="shared" si="1" ref="C24:AB24">SUM(C20:C23)</f>
        <v>0</v>
      </c>
      <c r="D24" s="11">
        <f t="shared" si="1"/>
        <v>2149</v>
      </c>
      <c r="E24" s="11">
        <f t="shared" si="1"/>
        <v>0</v>
      </c>
      <c r="F24" s="11">
        <f t="shared" si="1"/>
        <v>439076</v>
      </c>
      <c r="G24" s="11">
        <f t="shared" si="1"/>
        <v>150871</v>
      </c>
      <c r="H24" s="11">
        <f t="shared" si="1"/>
        <v>2590</v>
      </c>
      <c r="I24" s="11">
        <f t="shared" si="1"/>
        <v>0</v>
      </c>
      <c r="J24" s="11">
        <f t="shared" si="1"/>
        <v>288205</v>
      </c>
      <c r="K24" s="11">
        <f t="shared" si="1"/>
        <v>0</v>
      </c>
      <c r="L24" s="11">
        <f t="shared" si="1"/>
        <v>0</v>
      </c>
      <c r="M24" s="11">
        <f t="shared" si="1"/>
        <v>0</v>
      </c>
      <c r="N24" s="11">
        <f t="shared" si="1"/>
        <v>-82133</v>
      </c>
      <c r="O24" s="11">
        <f t="shared" si="1"/>
        <v>-3559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  <c r="T24" s="11">
        <f t="shared" si="1"/>
        <v>8200</v>
      </c>
      <c r="U24" s="11">
        <f t="shared" si="1"/>
        <v>4641</v>
      </c>
      <c r="V24" s="11">
        <f t="shared" si="1"/>
        <v>70108</v>
      </c>
      <c r="W24" s="11">
        <f t="shared" si="1"/>
        <v>18808</v>
      </c>
      <c r="X24" s="11">
        <f t="shared" si="1"/>
        <v>51300</v>
      </c>
      <c r="Y24" s="11">
        <f t="shared" si="1"/>
        <v>0</v>
      </c>
      <c r="Z24" s="11">
        <f t="shared" si="1"/>
        <v>794</v>
      </c>
      <c r="AA24" s="11">
        <f t="shared" si="1"/>
        <v>3847</v>
      </c>
      <c r="AB24" s="11">
        <f t="shared" si="1"/>
        <v>0</v>
      </c>
      <c r="AC24" s="10">
        <f>IF(C12&gt;0,C12/(N12+J24)*100,0)</f>
        <v>65.37868891175349</v>
      </c>
      <c r="AD24" s="9">
        <f>IF(AB24&gt;0,AB24/(D12-G12)*100,0)</f>
        <v>0</v>
      </c>
    </row>
  </sheetData>
  <sheetProtection/>
  <mergeCells count="19">
    <mergeCell ref="Z5:Z6"/>
    <mergeCell ref="E17:E18"/>
    <mergeCell ref="H17:I17"/>
    <mergeCell ref="M17:M18"/>
    <mergeCell ref="N5:N6"/>
    <mergeCell ref="R5:R6"/>
    <mergeCell ref="U5:V5"/>
    <mergeCell ref="P17:P18"/>
    <mergeCell ref="W17:Y17"/>
    <mergeCell ref="AA17:AB17"/>
    <mergeCell ref="X18:X19"/>
    <mergeCell ref="Y18:Y19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7874015748031497" top="0.7874015748031497" bottom="0.7874015748031497" header="0.5118110236220472" footer="0.5118110236220472"/>
  <pageSetup fitToHeight="5" fitToWidth="5" horizontalDpi="600" verticalDpi="600" orientation="landscape" pageOrder="overThenDown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1"/>
  <sheetViews>
    <sheetView showGridLines="0" view="pageBreakPreview" zoomScaleNormal="64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58" width="15.875" style="6" customWidth="1"/>
    <col min="59" max="16384" width="12.00390625" style="6" customWidth="1"/>
  </cols>
  <sheetData>
    <row r="1" spans="1:58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2"/>
      <c r="BF1" s="22"/>
    </row>
    <row r="2" s="7" customFormat="1" ht="22.5" customHeight="1">
      <c r="C2" s="21" t="s">
        <v>137</v>
      </c>
    </row>
    <row r="3" spans="3:58" s="7" customFormat="1" ht="22.5" customHeight="1">
      <c r="C3" s="21" t="s">
        <v>58</v>
      </c>
      <c r="BF3" s="20"/>
    </row>
    <row r="4" spans="3:58" s="7" customFormat="1" ht="22.5" customHeight="1" thickBot="1">
      <c r="C4" s="21"/>
      <c r="BF4" s="20" t="s">
        <v>57</v>
      </c>
    </row>
    <row r="5" spans="2:58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128</v>
      </c>
      <c r="G5" s="43" t="s">
        <v>63</v>
      </c>
      <c r="H5" s="81" t="s">
        <v>36</v>
      </c>
      <c r="I5" s="43" t="s">
        <v>64</v>
      </c>
      <c r="J5" s="43" t="s">
        <v>65</v>
      </c>
      <c r="K5" s="43" t="s">
        <v>66</v>
      </c>
      <c r="L5" s="43" t="s">
        <v>67</v>
      </c>
      <c r="M5" s="81" t="s">
        <v>36</v>
      </c>
      <c r="N5" s="81" t="s">
        <v>53</v>
      </c>
      <c r="O5" s="43" t="s">
        <v>68</v>
      </c>
      <c r="P5" s="43" t="s">
        <v>69</v>
      </c>
      <c r="Q5" s="43" t="s">
        <v>70</v>
      </c>
      <c r="R5" s="81" t="s">
        <v>36</v>
      </c>
      <c r="S5" s="43" t="s">
        <v>71</v>
      </c>
      <c r="T5" s="43" t="s">
        <v>72</v>
      </c>
      <c r="U5" s="83" t="s">
        <v>52</v>
      </c>
      <c r="V5" s="84"/>
      <c r="W5" s="81" t="s">
        <v>36</v>
      </c>
      <c r="X5" s="81" t="s">
        <v>51</v>
      </c>
      <c r="Y5" s="43" t="s">
        <v>73</v>
      </c>
      <c r="Z5" s="81" t="s">
        <v>50</v>
      </c>
      <c r="AA5" s="43" t="s">
        <v>48</v>
      </c>
      <c r="AB5" s="43" t="s">
        <v>48</v>
      </c>
      <c r="AC5" s="43" t="s">
        <v>74</v>
      </c>
      <c r="AD5" s="43" t="s">
        <v>65</v>
      </c>
      <c r="AE5" s="43" t="s">
        <v>66</v>
      </c>
      <c r="AF5" s="43" t="s">
        <v>75</v>
      </c>
      <c r="AG5" s="81" t="s">
        <v>36</v>
      </c>
      <c r="AH5" s="43" t="s">
        <v>73</v>
      </c>
      <c r="AI5" s="43" t="s">
        <v>76</v>
      </c>
      <c r="AJ5" s="83" t="s">
        <v>77</v>
      </c>
      <c r="AK5" s="84"/>
      <c r="AL5" s="43" t="s">
        <v>37</v>
      </c>
      <c r="AM5" s="42" t="s">
        <v>49</v>
      </c>
      <c r="AN5" s="42" t="s">
        <v>48</v>
      </c>
      <c r="AO5" s="81" t="s">
        <v>36</v>
      </c>
      <c r="AP5" s="43" t="s">
        <v>78</v>
      </c>
      <c r="AQ5" s="43" t="s">
        <v>78</v>
      </c>
      <c r="AR5" s="81" t="s">
        <v>47</v>
      </c>
      <c r="AS5" s="42" t="s">
        <v>79</v>
      </c>
      <c r="AT5" s="44" t="s">
        <v>80</v>
      </c>
      <c r="AU5" s="42" t="s">
        <v>81</v>
      </c>
      <c r="AV5" s="18" t="s">
        <v>46</v>
      </c>
      <c r="AW5" s="18" t="s">
        <v>45</v>
      </c>
      <c r="AX5" s="43" t="s">
        <v>82</v>
      </c>
      <c r="AY5" s="85" t="s">
        <v>130</v>
      </c>
      <c r="AZ5" s="85"/>
      <c r="BA5" s="84"/>
      <c r="BB5" s="45" t="s">
        <v>44</v>
      </c>
      <c r="BC5" s="83" t="s">
        <v>43</v>
      </c>
      <c r="BD5" s="84"/>
      <c r="BE5" s="42" t="s">
        <v>42</v>
      </c>
      <c r="BF5" s="46" t="s">
        <v>83</v>
      </c>
    </row>
    <row r="6" spans="2:58" s="7" customFormat="1" ht="22.5" customHeight="1">
      <c r="B6" s="17"/>
      <c r="C6" s="82"/>
      <c r="D6" s="82"/>
      <c r="E6" s="82"/>
      <c r="F6" s="47" t="s">
        <v>129</v>
      </c>
      <c r="G6" s="47" t="s">
        <v>84</v>
      </c>
      <c r="H6" s="82"/>
      <c r="I6" s="47" t="s">
        <v>85</v>
      </c>
      <c r="J6" s="47" t="s">
        <v>86</v>
      </c>
      <c r="K6" s="47" t="s">
        <v>86</v>
      </c>
      <c r="L6" s="47" t="s">
        <v>87</v>
      </c>
      <c r="M6" s="82"/>
      <c r="N6" s="82"/>
      <c r="O6" s="47" t="s">
        <v>88</v>
      </c>
      <c r="P6" s="47" t="s">
        <v>89</v>
      </c>
      <c r="Q6" s="47" t="s">
        <v>90</v>
      </c>
      <c r="R6" s="82"/>
      <c r="S6" s="47" t="s">
        <v>88</v>
      </c>
      <c r="T6" s="47" t="s">
        <v>91</v>
      </c>
      <c r="U6" s="48" t="s">
        <v>37</v>
      </c>
      <c r="V6" s="48" t="s">
        <v>92</v>
      </c>
      <c r="W6" s="82"/>
      <c r="X6" s="82"/>
      <c r="Y6" s="47" t="s">
        <v>93</v>
      </c>
      <c r="Z6" s="82"/>
      <c r="AA6" s="47" t="s">
        <v>86</v>
      </c>
      <c r="AB6" s="47" t="s">
        <v>94</v>
      </c>
      <c r="AC6" s="47" t="s">
        <v>95</v>
      </c>
      <c r="AD6" s="47" t="s">
        <v>86</v>
      </c>
      <c r="AE6" s="47" t="s">
        <v>86</v>
      </c>
      <c r="AF6" s="47" t="s">
        <v>96</v>
      </c>
      <c r="AG6" s="82"/>
      <c r="AH6" s="47" t="s">
        <v>97</v>
      </c>
      <c r="AI6" s="47" t="s">
        <v>98</v>
      </c>
      <c r="AJ6" s="48" t="s">
        <v>99</v>
      </c>
      <c r="AK6" s="48" t="s">
        <v>76</v>
      </c>
      <c r="AL6" s="47" t="s">
        <v>100</v>
      </c>
      <c r="AM6" s="47" t="s">
        <v>41</v>
      </c>
      <c r="AN6" s="47" t="s">
        <v>101</v>
      </c>
      <c r="AO6" s="82"/>
      <c r="AP6" s="47" t="s">
        <v>102</v>
      </c>
      <c r="AQ6" s="47" t="s">
        <v>103</v>
      </c>
      <c r="AR6" s="82"/>
      <c r="AS6" s="47" t="s">
        <v>104</v>
      </c>
      <c r="AT6" s="47" t="s">
        <v>37</v>
      </c>
      <c r="AU6" s="47" t="s">
        <v>40</v>
      </c>
      <c r="AV6" s="15" t="s">
        <v>39</v>
      </c>
      <c r="AW6" s="16" t="s">
        <v>105</v>
      </c>
      <c r="AX6" s="49" t="s">
        <v>106</v>
      </c>
      <c r="AY6" s="50" t="s">
        <v>38</v>
      </c>
      <c r="AZ6" s="86" t="s">
        <v>37</v>
      </c>
      <c r="BA6" s="86" t="s">
        <v>36</v>
      </c>
      <c r="BB6" s="47" t="s">
        <v>35</v>
      </c>
      <c r="BC6" s="47" t="s">
        <v>34</v>
      </c>
      <c r="BD6" s="47" t="s">
        <v>107</v>
      </c>
      <c r="BE6" s="47" t="s">
        <v>33</v>
      </c>
      <c r="BF6" s="51" t="s">
        <v>108</v>
      </c>
    </row>
    <row r="7" spans="2:58" s="7" customFormat="1" ht="22.5" customHeight="1">
      <c r="B7" s="41" t="s">
        <v>1</v>
      </c>
      <c r="C7" s="52" t="s">
        <v>109</v>
      </c>
      <c r="D7" s="52" t="s">
        <v>61</v>
      </c>
      <c r="E7" s="52"/>
      <c r="F7" s="52"/>
      <c r="G7" s="52"/>
      <c r="H7" s="52"/>
      <c r="I7" s="52" t="s">
        <v>110</v>
      </c>
      <c r="J7" s="52"/>
      <c r="K7" s="52"/>
      <c r="L7" s="52"/>
      <c r="M7" s="52"/>
      <c r="N7" s="52" t="s">
        <v>111</v>
      </c>
      <c r="O7" s="52" t="s">
        <v>112</v>
      </c>
      <c r="P7" s="52"/>
      <c r="Q7" s="52"/>
      <c r="R7" s="52"/>
      <c r="S7" s="52" t="s">
        <v>113</v>
      </c>
      <c r="T7" s="52"/>
      <c r="U7" s="47" t="s">
        <v>91</v>
      </c>
      <c r="V7" s="47" t="s">
        <v>114</v>
      </c>
      <c r="W7" s="47"/>
      <c r="X7" s="52" t="s">
        <v>115</v>
      </c>
      <c r="Y7" s="52" t="s">
        <v>116</v>
      </c>
      <c r="Z7" s="52"/>
      <c r="AA7" s="52"/>
      <c r="AB7" s="52"/>
      <c r="AC7" s="52"/>
      <c r="AD7" s="52"/>
      <c r="AE7" s="52"/>
      <c r="AF7" s="52"/>
      <c r="AG7" s="52"/>
      <c r="AH7" s="52" t="s">
        <v>117</v>
      </c>
      <c r="AI7" s="52"/>
      <c r="AJ7" s="53" t="s">
        <v>89</v>
      </c>
      <c r="AK7" s="53" t="s">
        <v>91</v>
      </c>
      <c r="AL7" s="52" t="s">
        <v>118</v>
      </c>
      <c r="AM7" s="47" t="s">
        <v>32</v>
      </c>
      <c r="AN7" s="47" t="s">
        <v>31</v>
      </c>
      <c r="AO7" s="47"/>
      <c r="AP7" s="52" t="s">
        <v>119</v>
      </c>
      <c r="AQ7" s="52" t="s">
        <v>120</v>
      </c>
      <c r="AR7" s="52" t="s">
        <v>121</v>
      </c>
      <c r="AS7" s="52" t="s">
        <v>122</v>
      </c>
      <c r="AT7" s="47"/>
      <c r="AU7" s="52" t="s">
        <v>123</v>
      </c>
      <c r="AV7" s="16" t="s">
        <v>124</v>
      </c>
      <c r="AW7" s="40" t="s">
        <v>125</v>
      </c>
      <c r="AX7" s="47"/>
      <c r="AY7" s="47" t="s">
        <v>126</v>
      </c>
      <c r="AZ7" s="82"/>
      <c r="BA7" s="82"/>
      <c r="BB7" s="52" t="s">
        <v>127</v>
      </c>
      <c r="BC7" s="47"/>
      <c r="BD7" s="47"/>
      <c r="BE7" s="47" t="s">
        <v>30</v>
      </c>
      <c r="BF7" s="51"/>
    </row>
    <row r="8" spans="1:58" s="38" customFormat="1" ht="33.75" customHeight="1">
      <c r="A8" s="39" t="s">
        <v>16</v>
      </c>
      <c r="B8" s="54" t="s">
        <v>3</v>
      </c>
      <c r="C8" s="56">
        <v>248061</v>
      </c>
      <c r="D8" s="67">
        <v>107690</v>
      </c>
      <c r="E8" s="67">
        <v>107675</v>
      </c>
      <c r="F8" s="67">
        <v>0</v>
      </c>
      <c r="G8" s="67">
        <v>0</v>
      </c>
      <c r="H8" s="67">
        <v>15</v>
      </c>
      <c r="I8" s="67">
        <v>140371</v>
      </c>
      <c r="J8" s="67">
        <v>0</v>
      </c>
      <c r="K8" s="67">
        <v>0</v>
      </c>
      <c r="L8" s="67">
        <v>140209</v>
      </c>
      <c r="M8" s="67">
        <v>162</v>
      </c>
      <c r="N8" s="56">
        <v>226798</v>
      </c>
      <c r="O8" s="67">
        <v>171805</v>
      </c>
      <c r="P8" s="67">
        <v>24656</v>
      </c>
      <c r="Q8" s="67">
        <v>0</v>
      </c>
      <c r="R8" s="67">
        <v>147149</v>
      </c>
      <c r="S8" s="67">
        <v>54993</v>
      </c>
      <c r="T8" s="56">
        <v>54993</v>
      </c>
      <c r="U8" s="67">
        <v>54993</v>
      </c>
      <c r="V8" s="67">
        <v>0</v>
      </c>
      <c r="W8" s="67">
        <v>0</v>
      </c>
      <c r="X8" s="56">
        <v>21263</v>
      </c>
      <c r="Y8" s="67">
        <v>148190</v>
      </c>
      <c r="Z8" s="67">
        <v>0</v>
      </c>
      <c r="AA8" s="67">
        <v>147590</v>
      </c>
      <c r="AB8" s="67">
        <v>0</v>
      </c>
      <c r="AC8" s="67">
        <v>0</v>
      </c>
      <c r="AD8" s="67">
        <v>0</v>
      </c>
      <c r="AE8" s="67">
        <v>0</v>
      </c>
      <c r="AF8" s="67">
        <v>600</v>
      </c>
      <c r="AG8" s="67">
        <v>0</v>
      </c>
      <c r="AH8" s="67">
        <v>164938</v>
      </c>
      <c r="AI8" s="67">
        <v>0</v>
      </c>
      <c r="AJ8" s="67">
        <v>0</v>
      </c>
      <c r="AK8" s="67">
        <v>0</v>
      </c>
      <c r="AL8" s="67">
        <v>164938</v>
      </c>
      <c r="AM8" s="67">
        <v>0</v>
      </c>
      <c r="AN8" s="67">
        <v>0</v>
      </c>
      <c r="AO8" s="67">
        <v>0</v>
      </c>
      <c r="AP8" s="56">
        <v>-16748</v>
      </c>
      <c r="AQ8" s="56">
        <v>4515</v>
      </c>
      <c r="AR8" s="67">
        <v>0</v>
      </c>
      <c r="AS8" s="67">
        <v>5771</v>
      </c>
      <c r="AT8" s="67">
        <v>0</v>
      </c>
      <c r="AU8" s="67">
        <v>0</v>
      </c>
      <c r="AV8" s="67">
        <v>0</v>
      </c>
      <c r="AW8" s="56">
        <v>10286</v>
      </c>
      <c r="AX8" s="56">
        <v>0</v>
      </c>
      <c r="AY8" s="67">
        <v>0</v>
      </c>
      <c r="AZ8" s="67">
        <v>0</v>
      </c>
      <c r="BA8" s="67">
        <v>0</v>
      </c>
      <c r="BB8" s="67">
        <v>0</v>
      </c>
      <c r="BC8" s="67">
        <v>10286</v>
      </c>
      <c r="BD8" s="67">
        <v>0</v>
      </c>
      <c r="BE8" s="57">
        <f aca="true" t="shared" si="0" ref="BE8:BE20">IF(C8&gt;0,C8/(N8+AL8)*100,0)</f>
        <v>63.32351379500481</v>
      </c>
      <c r="BF8" s="58">
        <f aca="true" t="shared" si="1" ref="BF8:BF20">IF(BD8&gt;0,BD8/(D8-G8)*100,0)</f>
        <v>0</v>
      </c>
    </row>
    <row r="9" spans="1:58" s="38" customFormat="1" ht="33.75" customHeight="1">
      <c r="A9" s="39"/>
      <c r="B9" s="2" t="s">
        <v>142</v>
      </c>
      <c r="C9" s="35">
        <v>169885</v>
      </c>
      <c r="D9" s="65">
        <v>20424</v>
      </c>
      <c r="E9" s="65">
        <v>20401</v>
      </c>
      <c r="F9" s="65">
        <v>0</v>
      </c>
      <c r="G9" s="65">
        <v>0</v>
      </c>
      <c r="H9" s="65">
        <v>23</v>
      </c>
      <c r="I9" s="65">
        <v>149461</v>
      </c>
      <c r="J9" s="65">
        <v>0</v>
      </c>
      <c r="K9" s="65">
        <v>0</v>
      </c>
      <c r="L9" s="65">
        <v>149408</v>
      </c>
      <c r="M9" s="65">
        <v>53</v>
      </c>
      <c r="N9" s="35">
        <v>103550</v>
      </c>
      <c r="O9" s="65">
        <v>70144</v>
      </c>
      <c r="P9" s="65">
        <v>12303</v>
      </c>
      <c r="Q9" s="65">
        <v>0</v>
      </c>
      <c r="R9" s="65">
        <v>57841</v>
      </c>
      <c r="S9" s="65">
        <v>33406</v>
      </c>
      <c r="T9" s="35">
        <v>33406</v>
      </c>
      <c r="U9" s="65">
        <v>33406</v>
      </c>
      <c r="V9" s="65">
        <v>0</v>
      </c>
      <c r="W9" s="65">
        <v>0</v>
      </c>
      <c r="X9" s="35">
        <v>66335</v>
      </c>
      <c r="Y9" s="65">
        <v>113489</v>
      </c>
      <c r="Z9" s="65">
        <v>24400</v>
      </c>
      <c r="AA9" s="65">
        <v>72089</v>
      </c>
      <c r="AB9" s="65">
        <v>0</v>
      </c>
      <c r="AC9" s="65">
        <v>0</v>
      </c>
      <c r="AD9" s="65">
        <v>0</v>
      </c>
      <c r="AE9" s="65">
        <v>17000</v>
      </c>
      <c r="AF9" s="65">
        <v>0</v>
      </c>
      <c r="AG9" s="65">
        <v>0</v>
      </c>
      <c r="AH9" s="65">
        <v>179824</v>
      </c>
      <c r="AI9" s="65">
        <v>41488</v>
      </c>
      <c r="AJ9" s="65">
        <v>0</v>
      </c>
      <c r="AK9" s="65">
        <v>0</v>
      </c>
      <c r="AL9" s="65">
        <v>138336</v>
      </c>
      <c r="AM9" s="65">
        <v>0</v>
      </c>
      <c r="AN9" s="65">
        <v>0</v>
      </c>
      <c r="AO9" s="65">
        <v>0</v>
      </c>
      <c r="AP9" s="35">
        <v>-66335</v>
      </c>
      <c r="AQ9" s="3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35">
        <v>0</v>
      </c>
      <c r="AX9" s="3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28">
        <f t="shared" si="0"/>
        <v>70.23349842487784</v>
      </c>
      <c r="BF9" s="27">
        <f t="shared" si="1"/>
        <v>0</v>
      </c>
    </row>
    <row r="10" spans="1:58" s="8" customFormat="1" ht="33.75" customHeight="1">
      <c r="A10" s="14" t="s">
        <v>16</v>
      </c>
      <c r="B10" s="2" t="s">
        <v>4</v>
      </c>
      <c r="C10" s="35">
        <v>332377</v>
      </c>
      <c r="D10" s="65">
        <v>146025</v>
      </c>
      <c r="E10" s="65">
        <v>145998</v>
      </c>
      <c r="F10" s="65">
        <v>0</v>
      </c>
      <c r="G10" s="65">
        <v>0</v>
      </c>
      <c r="H10" s="65">
        <v>27</v>
      </c>
      <c r="I10" s="65">
        <v>186352</v>
      </c>
      <c r="J10" s="65">
        <v>0</v>
      </c>
      <c r="K10" s="65">
        <v>0</v>
      </c>
      <c r="L10" s="65">
        <v>183122</v>
      </c>
      <c r="M10" s="65">
        <v>3230</v>
      </c>
      <c r="N10" s="35">
        <v>329147</v>
      </c>
      <c r="O10" s="65">
        <v>244538</v>
      </c>
      <c r="P10" s="65">
        <v>0</v>
      </c>
      <c r="Q10" s="65">
        <v>0</v>
      </c>
      <c r="R10" s="65">
        <v>244538</v>
      </c>
      <c r="S10" s="65">
        <v>84609</v>
      </c>
      <c r="T10" s="35">
        <v>71323</v>
      </c>
      <c r="U10" s="65">
        <v>71323</v>
      </c>
      <c r="V10" s="65">
        <v>0</v>
      </c>
      <c r="W10" s="65">
        <v>13286</v>
      </c>
      <c r="X10" s="35">
        <v>3230</v>
      </c>
      <c r="Y10" s="65">
        <v>206149</v>
      </c>
      <c r="Z10" s="65">
        <v>0</v>
      </c>
      <c r="AA10" s="65">
        <v>178069</v>
      </c>
      <c r="AB10" s="65">
        <v>0</v>
      </c>
      <c r="AC10" s="65">
        <v>0</v>
      </c>
      <c r="AD10" s="65">
        <v>8000</v>
      </c>
      <c r="AE10" s="65">
        <v>0</v>
      </c>
      <c r="AF10" s="65">
        <v>0</v>
      </c>
      <c r="AG10" s="65">
        <v>20080</v>
      </c>
      <c r="AH10" s="65">
        <v>206149</v>
      </c>
      <c r="AI10" s="65">
        <v>28080</v>
      </c>
      <c r="AJ10" s="65">
        <v>0</v>
      </c>
      <c r="AK10" s="65">
        <v>0</v>
      </c>
      <c r="AL10" s="65">
        <v>178069</v>
      </c>
      <c r="AM10" s="65">
        <v>0</v>
      </c>
      <c r="AN10" s="65">
        <v>0</v>
      </c>
      <c r="AO10" s="65">
        <v>0</v>
      </c>
      <c r="AP10" s="35">
        <v>0</v>
      </c>
      <c r="AQ10" s="35">
        <v>3230</v>
      </c>
      <c r="AR10" s="65">
        <v>3230</v>
      </c>
      <c r="AS10" s="65">
        <v>0</v>
      </c>
      <c r="AT10" s="65">
        <v>0</v>
      </c>
      <c r="AU10" s="65">
        <v>0</v>
      </c>
      <c r="AV10" s="65">
        <v>0</v>
      </c>
      <c r="AW10" s="35">
        <v>0</v>
      </c>
      <c r="AX10" s="3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28">
        <f t="shared" si="0"/>
        <v>65.52967572000883</v>
      </c>
      <c r="BF10" s="27">
        <f t="shared" si="1"/>
        <v>0</v>
      </c>
    </row>
    <row r="11" spans="1:58" s="8" customFormat="1" ht="33.75" customHeight="1">
      <c r="A11" s="14" t="s">
        <v>16</v>
      </c>
      <c r="B11" s="2" t="s">
        <v>5</v>
      </c>
      <c r="C11" s="35">
        <v>312092</v>
      </c>
      <c r="D11" s="65">
        <v>78161</v>
      </c>
      <c r="E11" s="65">
        <v>78161</v>
      </c>
      <c r="F11" s="65">
        <v>0</v>
      </c>
      <c r="G11" s="65">
        <v>0</v>
      </c>
      <c r="H11" s="65">
        <v>0</v>
      </c>
      <c r="I11" s="65">
        <v>233931</v>
      </c>
      <c r="J11" s="65">
        <v>0</v>
      </c>
      <c r="K11" s="65">
        <v>0</v>
      </c>
      <c r="L11" s="65">
        <v>233755</v>
      </c>
      <c r="M11" s="65">
        <v>176</v>
      </c>
      <c r="N11" s="35">
        <v>188853</v>
      </c>
      <c r="O11" s="65">
        <v>135061</v>
      </c>
      <c r="P11" s="65">
        <v>85</v>
      </c>
      <c r="Q11" s="65">
        <v>0</v>
      </c>
      <c r="R11" s="65">
        <v>134976</v>
      </c>
      <c r="S11" s="65">
        <v>53792</v>
      </c>
      <c r="T11" s="35">
        <v>53792</v>
      </c>
      <c r="U11" s="65">
        <v>53792</v>
      </c>
      <c r="V11" s="65">
        <v>0</v>
      </c>
      <c r="W11" s="65">
        <v>0</v>
      </c>
      <c r="X11" s="35">
        <v>123239</v>
      </c>
      <c r="Y11" s="65">
        <v>188896</v>
      </c>
      <c r="Z11" s="65">
        <v>39300</v>
      </c>
      <c r="AA11" s="65">
        <v>83175</v>
      </c>
      <c r="AB11" s="65">
        <v>0</v>
      </c>
      <c r="AC11" s="65">
        <v>0</v>
      </c>
      <c r="AD11" s="65">
        <v>32346</v>
      </c>
      <c r="AE11" s="65">
        <v>17450</v>
      </c>
      <c r="AF11" s="65">
        <v>3687</v>
      </c>
      <c r="AG11" s="65">
        <v>12938</v>
      </c>
      <c r="AH11" s="65">
        <v>312135</v>
      </c>
      <c r="AI11" s="65">
        <v>117571</v>
      </c>
      <c r="AJ11" s="65">
        <v>7479</v>
      </c>
      <c r="AK11" s="65">
        <v>0</v>
      </c>
      <c r="AL11" s="65">
        <v>194564</v>
      </c>
      <c r="AM11" s="65">
        <v>0</v>
      </c>
      <c r="AN11" s="65">
        <v>0</v>
      </c>
      <c r="AO11" s="65">
        <v>0</v>
      </c>
      <c r="AP11" s="35">
        <v>-123239</v>
      </c>
      <c r="AQ11" s="3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35">
        <v>0</v>
      </c>
      <c r="AX11" s="3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28">
        <f t="shared" si="0"/>
        <v>81.39753845030346</v>
      </c>
      <c r="BF11" s="27">
        <f t="shared" si="1"/>
        <v>0</v>
      </c>
    </row>
    <row r="12" spans="1:58" s="8" customFormat="1" ht="33.75" customHeight="1">
      <c r="A12" s="14" t="s">
        <v>16</v>
      </c>
      <c r="B12" s="2" t="s">
        <v>7</v>
      </c>
      <c r="C12" s="35">
        <v>143167</v>
      </c>
      <c r="D12" s="65">
        <v>61768</v>
      </c>
      <c r="E12" s="65">
        <v>61727</v>
      </c>
      <c r="F12" s="65">
        <v>0</v>
      </c>
      <c r="G12" s="65">
        <v>0</v>
      </c>
      <c r="H12" s="65">
        <v>41</v>
      </c>
      <c r="I12" s="65">
        <v>81399</v>
      </c>
      <c r="J12" s="65">
        <v>0</v>
      </c>
      <c r="K12" s="65">
        <v>0</v>
      </c>
      <c r="L12" s="65">
        <v>81399</v>
      </c>
      <c r="M12" s="65">
        <v>0</v>
      </c>
      <c r="N12" s="35">
        <v>106775</v>
      </c>
      <c r="O12" s="65">
        <v>81709</v>
      </c>
      <c r="P12" s="65">
        <v>8309</v>
      </c>
      <c r="Q12" s="65">
        <v>0</v>
      </c>
      <c r="R12" s="65">
        <v>73400</v>
      </c>
      <c r="S12" s="65">
        <v>25066</v>
      </c>
      <c r="T12" s="35">
        <v>25066</v>
      </c>
      <c r="U12" s="65">
        <v>25066</v>
      </c>
      <c r="V12" s="65">
        <v>0</v>
      </c>
      <c r="W12" s="65">
        <v>0</v>
      </c>
      <c r="X12" s="35">
        <v>36392</v>
      </c>
      <c r="Y12" s="65">
        <v>61722</v>
      </c>
      <c r="Z12" s="65">
        <v>0</v>
      </c>
      <c r="AA12" s="65">
        <v>61103</v>
      </c>
      <c r="AB12" s="65">
        <v>0</v>
      </c>
      <c r="AC12" s="65">
        <v>0</v>
      </c>
      <c r="AD12" s="65">
        <v>0</v>
      </c>
      <c r="AE12" s="65">
        <v>0</v>
      </c>
      <c r="AF12" s="65">
        <v>619</v>
      </c>
      <c r="AG12" s="65">
        <v>0</v>
      </c>
      <c r="AH12" s="65">
        <v>94948</v>
      </c>
      <c r="AI12" s="65">
        <v>0</v>
      </c>
      <c r="AJ12" s="65">
        <v>0</v>
      </c>
      <c r="AK12" s="65">
        <v>0</v>
      </c>
      <c r="AL12" s="65">
        <v>94948</v>
      </c>
      <c r="AM12" s="65">
        <v>0</v>
      </c>
      <c r="AN12" s="65">
        <v>0</v>
      </c>
      <c r="AO12" s="65">
        <v>0</v>
      </c>
      <c r="AP12" s="35">
        <v>-33226</v>
      </c>
      <c r="AQ12" s="35">
        <v>3166</v>
      </c>
      <c r="AR12" s="65">
        <v>0</v>
      </c>
      <c r="AS12" s="65">
        <v>48</v>
      </c>
      <c r="AT12" s="65">
        <v>0</v>
      </c>
      <c r="AU12" s="65">
        <v>0</v>
      </c>
      <c r="AV12" s="65">
        <v>0</v>
      </c>
      <c r="AW12" s="35">
        <v>3214</v>
      </c>
      <c r="AX12" s="3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3214</v>
      </c>
      <c r="BD12" s="65">
        <v>0</v>
      </c>
      <c r="BE12" s="28">
        <f t="shared" si="0"/>
        <v>70.9720755689733</v>
      </c>
      <c r="BF12" s="27">
        <f t="shared" si="1"/>
        <v>0</v>
      </c>
    </row>
    <row r="13" spans="1:58" s="8" customFormat="1" ht="33.75" customHeight="1">
      <c r="A13" s="14" t="s">
        <v>16</v>
      </c>
      <c r="B13" s="2" t="s">
        <v>9</v>
      </c>
      <c r="C13" s="35">
        <v>350740</v>
      </c>
      <c r="D13" s="65">
        <v>132011</v>
      </c>
      <c r="E13" s="65">
        <v>130271</v>
      </c>
      <c r="F13" s="65">
        <v>0</v>
      </c>
      <c r="G13" s="65">
        <v>0</v>
      </c>
      <c r="H13" s="65">
        <v>1740</v>
      </c>
      <c r="I13" s="65">
        <v>218729</v>
      </c>
      <c r="J13" s="65">
        <v>0</v>
      </c>
      <c r="K13" s="65">
        <v>0</v>
      </c>
      <c r="L13" s="65">
        <v>218728</v>
      </c>
      <c r="M13" s="65">
        <v>1</v>
      </c>
      <c r="N13" s="35">
        <v>252476</v>
      </c>
      <c r="O13" s="65">
        <v>188321</v>
      </c>
      <c r="P13" s="65">
        <v>20477</v>
      </c>
      <c r="Q13" s="65">
        <v>0</v>
      </c>
      <c r="R13" s="65">
        <v>167844</v>
      </c>
      <c r="S13" s="65">
        <v>64155</v>
      </c>
      <c r="T13" s="35">
        <v>64051</v>
      </c>
      <c r="U13" s="65">
        <v>64051</v>
      </c>
      <c r="V13" s="65">
        <v>0</v>
      </c>
      <c r="W13" s="65">
        <v>104</v>
      </c>
      <c r="X13" s="35">
        <v>98264</v>
      </c>
      <c r="Y13" s="65">
        <v>231650</v>
      </c>
      <c r="Z13" s="65">
        <v>0</v>
      </c>
      <c r="AA13" s="65">
        <v>219204</v>
      </c>
      <c r="AB13" s="65">
        <v>0</v>
      </c>
      <c r="AC13" s="65">
        <v>0</v>
      </c>
      <c r="AD13" s="65">
        <v>0</v>
      </c>
      <c r="AE13" s="65">
        <v>0</v>
      </c>
      <c r="AF13" s="65">
        <v>1090</v>
      </c>
      <c r="AG13" s="65">
        <v>11356</v>
      </c>
      <c r="AH13" s="65">
        <v>284490</v>
      </c>
      <c r="AI13" s="65">
        <v>12542</v>
      </c>
      <c r="AJ13" s="65">
        <v>0</v>
      </c>
      <c r="AK13" s="65">
        <v>0</v>
      </c>
      <c r="AL13" s="65">
        <v>271948</v>
      </c>
      <c r="AM13" s="65">
        <v>0</v>
      </c>
      <c r="AN13" s="65">
        <v>0</v>
      </c>
      <c r="AO13" s="65">
        <v>0</v>
      </c>
      <c r="AP13" s="35">
        <v>-52840</v>
      </c>
      <c r="AQ13" s="35">
        <v>45424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35">
        <v>45424</v>
      </c>
      <c r="AX13" s="35">
        <v>3400</v>
      </c>
      <c r="AY13" s="65">
        <v>0</v>
      </c>
      <c r="AZ13" s="65">
        <v>0</v>
      </c>
      <c r="BA13" s="65">
        <v>3400</v>
      </c>
      <c r="BB13" s="65">
        <v>0</v>
      </c>
      <c r="BC13" s="65">
        <v>45424</v>
      </c>
      <c r="BD13" s="65">
        <v>0</v>
      </c>
      <c r="BE13" s="28">
        <f t="shared" si="0"/>
        <v>66.88099705581743</v>
      </c>
      <c r="BF13" s="27">
        <f t="shared" si="1"/>
        <v>0</v>
      </c>
    </row>
    <row r="14" spans="1:58" s="8" customFormat="1" ht="33.75" customHeight="1">
      <c r="A14" s="14" t="s">
        <v>16</v>
      </c>
      <c r="B14" s="2" t="s">
        <v>10</v>
      </c>
      <c r="C14" s="35">
        <v>169491</v>
      </c>
      <c r="D14" s="65">
        <v>53672</v>
      </c>
      <c r="E14" s="65">
        <v>53672</v>
      </c>
      <c r="F14" s="65">
        <v>0</v>
      </c>
      <c r="G14" s="65">
        <v>0</v>
      </c>
      <c r="H14" s="65">
        <v>0</v>
      </c>
      <c r="I14" s="65">
        <v>115819</v>
      </c>
      <c r="J14" s="65">
        <v>0</v>
      </c>
      <c r="K14" s="65">
        <v>0</v>
      </c>
      <c r="L14" s="65">
        <v>115819</v>
      </c>
      <c r="M14" s="65">
        <v>0</v>
      </c>
      <c r="N14" s="35">
        <v>169491</v>
      </c>
      <c r="O14" s="65">
        <v>141280</v>
      </c>
      <c r="P14" s="65">
        <v>7607</v>
      </c>
      <c r="Q14" s="65">
        <v>0</v>
      </c>
      <c r="R14" s="65">
        <v>133673</v>
      </c>
      <c r="S14" s="65">
        <v>28211</v>
      </c>
      <c r="T14" s="35">
        <v>28211</v>
      </c>
      <c r="U14" s="65">
        <v>28207</v>
      </c>
      <c r="V14" s="65">
        <v>4</v>
      </c>
      <c r="W14" s="65">
        <v>0</v>
      </c>
      <c r="X14" s="35">
        <v>0</v>
      </c>
      <c r="Y14" s="65">
        <v>112433</v>
      </c>
      <c r="Z14" s="65">
        <v>0</v>
      </c>
      <c r="AA14" s="65">
        <v>102203</v>
      </c>
      <c r="AB14" s="65">
        <v>0</v>
      </c>
      <c r="AC14" s="65">
        <v>0</v>
      </c>
      <c r="AD14" s="65">
        <v>10000</v>
      </c>
      <c r="AE14" s="65">
        <v>0</v>
      </c>
      <c r="AF14" s="65">
        <v>230</v>
      </c>
      <c r="AG14" s="65">
        <v>0</v>
      </c>
      <c r="AH14" s="65">
        <v>112433</v>
      </c>
      <c r="AI14" s="65">
        <v>12489</v>
      </c>
      <c r="AJ14" s="65">
        <v>0</v>
      </c>
      <c r="AK14" s="65">
        <v>0</v>
      </c>
      <c r="AL14" s="65">
        <v>99944</v>
      </c>
      <c r="AM14" s="65">
        <v>0</v>
      </c>
      <c r="AN14" s="65">
        <v>0</v>
      </c>
      <c r="AO14" s="65">
        <v>0</v>
      </c>
      <c r="AP14" s="35">
        <v>0</v>
      </c>
      <c r="AQ14" s="3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35">
        <v>0</v>
      </c>
      <c r="AX14" s="3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28">
        <f t="shared" si="0"/>
        <v>62.906081244084845</v>
      </c>
      <c r="BF14" s="27">
        <f t="shared" si="1"/>
        <v>0</v>
      </c>
    </row>
    <row r="15" spans="1:58" s="8" customFormat="1" ht="33.75" customHeight="1">
      <c r="A15" s="14" t="s">
        <v>16</v>
      </c>
      <c r="B15" s="2" t="s">
        <v>11</v>
      </c>
      <c r="C15" s="35">
        <v>173466</v>
      </c>
      <c r="D15" s="65">
        <v>44438</v>
      </c>
      <c r="E15" s="65">
        <v>44438</v>
      </c>
      <c r="F15" s="65">
        <v>0</v>
      </c>
      <c r="G15" s="65">
        <v>0</v>
      </c>
      <c r="H15" s="65">
        <v>0</v>
      </c>
      <c r="I15" s="65">
        <v>129028</v>
      </c>
      <c r="J15" s="65">
        <v>0</v>
      </c>
      <c r="K15" s="65">
        <v>0</v>
      </c>
      <c r="L15" s="65">
        <v>128789</v>
      </c>
      <c r="M15" s="65">
        <v>239</v>
      </c>
      <c r="N15" s="35">
        <v>109819</v>
      </c>
      <c r="O15" s="65">
        <v>88691</v>
      </c>
      <c r="P15" s="65">
        <v>12566</v>
      </c>
      <c r="Q15" s="65">
        <v>0</v>
      </c>
      <c r="R15" s="65">
        <v>76125</v>
      </c>
      <c r="S15" s="65">
        <v>21128</v>
      </c>
      <c r="T15" s="35">
        <v>21128</v>
      </c>
      <c r="U15" s="65">
        <v>21128</v>
      </c>
      <c r="V15" s="65">
        <v>0</v>
      </c>
      <c r="W15" s="65">
        <v>0</v>
      </c>
      <c r="X15" s="35">
        <v>63647</v>
      </c>
      <c r="Y15" s="65">
        <v>38514</v>
      </c>
      <c r="Z15" s="65">
        <v>0</v>
      </c>
      <c r="AA15" s="65">
        <v>38514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102161</v>
      </c>
      <c r="AI15" s="65">
        <v>0</v>
      </c>
      <c r="AJ15" s="65">
        <v>0</v>
      </c>
      <c r="AK15" s="65">
        <v>0</v>
      </c>
      <c r="AL15" s="65">
        <v>102161</v>
      </c>
      <c r="AM15" s="65">
        <v>0</v>
      </c>
      <c r="AN15" s="65">
        <v>0</v>
      </c>
      <c r="AO15" s="65">
        <v>0</v>
      </c>
      <c r="AP15" s="35">
        <v>-63647</v>
      </c>
      <c r="AQ15" s="3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35">
        <v>0</v>
      </c>
      <c r="AX15" s="3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28">
        <f t="shared" si="0"/>
        <v>81.83130484007926</v>
      </c>
      <c r="BF15" s="27">
        <f t="shared" si="1"/>
        <v>0</v>
      </c>
    </row>
    <row r="16" spans="1:58" s="8" customFormat="1" ht="33.75" customHeight="1">
      <c r="A16" s="14" t="s">
        <v>16</v>
      </c>
      <c r="B16" s="2" t="s">
        <v>26</v>
      </c>
      <c r="C16" s="35">
        <v>83210</v>
      </c>
      <c r="D16" s="65">
        <v>25889</v>
      </c>
      <c r="E16" s="65">
        <v>25888</v>
      </c>
      <c r="F16" s="65">
        <v>0</v>
      </c>
      <c r="G16" s="65">
        <v>0</v>
      </c>
      <c r="H16" s="65">
        <v>1</v>
      </c>
      <c r="I16" s="65">
        <v>57321</v>
      </c>
      <c r="J16" s="65">
        <v>0</v>
      </c>
      <c r="K16" s="65">
        <v>0</v>
      </c>
      <c r="L16" s="65">
        <v>57321</v>
      </c>
      <c r="M16" s="65">
        <v>0</v>
      </c>
      <c r="N16" s="35">
        <v>38809</v>
      </c>
      <c r="O16" s="65">
        <v>23035</v>
      </c>
      <c r="P16" s="65">
        <v>0</v>
      </c>
      <c r="Q16" s="65">
        <v>0</v>
      </c>
      <c r="R16" s="65">
        <v>23035</v>
      </c>
      <c r="S16" s="65">
        <v>15774</v>
      </c>
      <c r="T16" s="35">
        <v>15774</v>
      </c>
      <c r="U16" s="65">
        <v>15774</v>
      </c>
      <c r="V16" s="65">
        <v>0</v>
      </c>
      <c r="W16" s="65">
        <v>0</v>
      </c>
      <c r="X16" s="35">
        <v>44401</v>
      </c>
      <c r="Y16" s="65">
        <v>3279</v>
      </c>
      <c r="Z16" s="65">
        <v>0</v>
      </c>
      <c r="AA16" s="65">
        <v>3279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48315</v>
      </c>
      <c r="AI16" s="65">
        <v>0</v>
      </c>
      <c r="AJ16" s="65">
        <v>0</v>
      </c>
      <c r="AK16" s="65">
        <v>0</v>
      </c>
      <c r="AL16" s="65">
        <v>48315</v>
      </c>
      <c r="AM16" s="65">
        <v>0</v>
      </c>
      <c r="AN16" s="65">
        <v>0</v>
      </c>
      <c r="AO16" s="65">
        <v>0</v>
      </c>
      <c r="AP16" s="35">
        <v>-45036</v>
      </c>
      <c r="AQ16" s="35">
        <v>-635</v>
      </c>
      <c r="AR16" s="65">
        <v>0</v>
      </c>
      <c r="AS16" s="65">
        <v>738</v>
      </c>
      <c r="AT16" s="65">
        <v>0</v>
      </c>
      <c r="AU16" s="65">
        <v>0</v>
      </c>
      <c r="AV16" s="65">
        <v>0</v>
      </c>
      <c r="AW16" s="35">
        <v>103</v>
      </c>
      <c r="AX16" s="3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103</v>
      </c>
      <c r="BD16" s="65">
        <v>0</v>
      </c>
      <c r="BE16" s="28">
        <f t="shared" si="0"/>
        <v>95.50755245397364</v>
      </c>
      <c r="BF16" s="27">
        <f t="shared" si="1"/>
        <v>0</v>
      </c>
    </row>
    <row r="17" spans="1:58" s="8" customFormat="1" ht="33.75" customHeight="1">
      <c r="A17" s="14" t="s">
        <v>16</v>
      </c>
      <c r="B17" s="2" t="s">
        <v>27</v>
      </c>
      <c r="C17" s="35">
        <v>173100</v>
      </c>
      <c r="D17" s="65">
        <v>52513</v>
      </c>
      <c r="E17" s="65">
        <v>52513</v>
      </c>
      <c r="F17" s="65">
        <v>0</v>
      </c>
      <c r="G17" s="65">
        <v>0</v>
      </c>
      <c r="H17" s="65">
        <v>0</v>
      </c>
      <c r="I17" s="65">
        <v>120587</v>
      </c>
      <c r="J17" s="65">
        <v>0</v>
      </c>
      <c r="K17" s="65">
        <v>0</v>
      </c>
      <c r="L17" s="65">
        <v>120354</v>
      </c>
      <c r="M17" s="65">
        <v>233</v>
      </c>
      <c r="N17" s="35">
        <v>173100</v>
      </c>
      <c r="O17" s="65">
        <v>142822</v>
      </c>
      <c r="P17" s="65">
        <v>10885</v>
      </c>
      <c r="Q17" s="65">
        <v>0</v>
      </c>
      <c r="R17" s="65">
        <v>131937</v>
      </c>
      <c r="S17" s="65">
        <v>30278</v>
      </c>
      <c r="T17" s="35">
        <v>30278</v>
      </c>
      <c r="U17" s="65">
        <v>30278</v>
      </c>
      <c r="V17" s="65">
        <v>0</v>
      </c>
      <c r="W17" s="65">
        <v>0</v>
      </c>
      <c r="X17" s="35">
        <v>0</v>
      </c>
      <c r="Y17" s="65">
        <v>156354</v>
      </c>
      <c r="Z17" s="65">
        <v>87200</v>
      </c>
      <c r="AA17" s="65">
        <v>67300</v>
      </c>
      <c r="AB17" s="65">
        <v>0</v>
      </c>
      <c r="AC17" s="65">
        <v>0</v>
      </c>
      <c r="AD17" s="65">
        <v>0</v>
      </c>
      <c r="AE17" s="65">
        <v>0</v>
      </c>
      <c r="AF17" s="65">
        <v>1854</v>
      </c>
      <c r="AG17" s="65">
        <v>0</v>
      </c>
      <c r="AH17" s="65">
        <v>156354</v>
      </c>
      <c r="AI17" s="65">
        <v>5723</v>
      </c>
      <c r="AJ17" s="65">
        <v>0</v>
      </c>
      <c r="AK17" s="65">
        <v>0</v>
      </c>
      <c r="AL17" s="65">
        <v>150631</v>
      </c>
      <c r="AM17" s="65">
        <v>0</v>
      </c>
      <c r="AN17" s="65">
        <v>0</v>
      </c>
      <c r="AO17" s="65">
        <v>0</v>
      </c>
      <c r="AP17" s="35">
        <v>0</v>
      </c>
      <c r="AQ17" s="3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35">
        <v>0</v>
      </c>
      <c r="AX17" s="3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28">
        <f t="shared" si="0"/>
        <v>53.47031949365368</v>
      </c>
      <c r="BF17" s="27">
        <f t="shared" si="1"/>
        <v>0</v>
      </c>
    </row>
    <row r="18" spans="1:58" s="8" customFormat="1" ht="33.75" customHeight="1">
      <c r="A18" s="14" t="s">
        <v>16</v>
      </c>
      <c r="B18" s="2" t="s">
        <v>17</v>
      </c>
      <c r="C18" s="35">
        <v>11770</v>
      </c>
      <c r="D18" s="65">
        <v>2437</v>
      </c>
      <c r="E18" s="65">
        <v>2437</v>
      </c>
      <c r="F18" s="65">
        <v>0</v>
      </c>
      <c r="G18" s="65">
        <v>0</v>
      </c>
      <c r="H18" s="65">
        <v>0</v>
      </c>
      <c r="I18" s="65">
        <v>9333</v>
      </c>
      <c r="J18" s="65">
        <v>0</v>
      </c>
      <c r="K18" s="65">
        <v>0</v>
      </c>
      <c r="L18" s="65">
        <v>9333</v>
      </c>
      <c r="M18" s="65">
        <v>0</v>
      </c>
      <c r="N18" s="35">
        <v>9240</v>
      </c>
      <c r="O18" s="65">
        <v>8442</v>
      </c>
      <c r="P18" s="65">
        <v>0</v>
      </c>
      <c r="Q18" s="65">
        <v>0</v>
      </c>
      <c r="R18" s="65">
        <v>8442</v>
      </c>
      <c r="S18" s="65">
        <v>798</v>
      </c>
      <c r="T18" s="35">
        <v>798</v>
      </c>
      <c r="U18" s="65">
        <v>798</v>
      </c>
      <c r="V18" s="65">
        <v>0</v>
      </c>
      <c r="W18" s="65">
        <v>0</v>
      </c>
      <c r="X18" s="35">
        <v>2530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2540</v>
      </c>
      <c r="AI18" s="65">
        <v>0</v>
      </c>
      <c r="AJ18" s="65">
        <v>0</v>
      </c>
      <c r="AK18" s="65">
        <v>0</v>
      </c>
      <c r="AL18" s="65">
        <v>2540</v>
      </c>
      <c r="AM18" s="65">
        <v>0</v>
      </c>
      <c r="AN18" s="65">
        <v>0</v>
      </c>
      <c r="AO18" s="65">
        <v>0</v>
      </c>
      <c r="AP18" s="35">
        <v>-2540</v>
      </c>
      <c r="AQ18" s="35">
        <v>-10</v>
      </c>
      <c r="AR18" s="65">
        <v>0</v>
      </c>
      <c r="AS18" s="65">
        <v>23</v>
      </c>
      <c r="AT18" s="65">
        <v>0</v>
      </c>
      <c r="AU18" s="65">
        <v>0</v>
      </c>
      <c r="AV18" s="65">
        <v>0</v>
      </c>
      <c r="AW18" s="35">
        <v>13</v>
      </c>
      <c r="AX18" s="3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13</v>
      </c>
      <c r="BD18" s="65">
        <v>0</v>
      </c>
      <c r="BE18" s="28">
        <f t="shared" si="0"/>
        <v>99.9151103565365</v>
      </c>
      <c r="BF18" s="27">
        <f t="shared" si="1"/>
        <v>0</v>
      </c>
    </row>
    <row r="19" spans="1:58" s="8" customFormat="1" ht="33.75" customHeight="1">
      <c r="A19" s="14" t="s">
        <v>16</v>
      </c>
      <c r="B19" s="2" t="s">
        <v>18</v>
      </c>
      <c r="C19" s="35">
        <v>75901</v>
      </c>
      <c r="D19" s="66">
        <v>45159</v>
      </c>
      <c r="E19" s="66">
        <v>45159</v>
      </c>
      <c r="F19" s="66">
        <v>0</v>
      </c>
      <c r="G19" s="66">
        <v>0</v>
      </c>
      <c r="H19" s="66">
        <v>0</v>
      </c>
      <c r="I19" s="66">
        <v>30742</v>
      </c>
      <c r="J19" s="66">
        <v>0</v>
      </c>
      <c r="K19" s="66">
        <v>0</v>
      </c>
      <c r="L19" s="66">
        <v>30742</v>
      </c>
      <c r="M19" s="66">
        <v>0</v>
      </c>
      <c r="N19" s="35">
        <v>46142</v>
      </c>
      <c r="O19" s="66">
        <v>36168</v>
      </c>
      <c r="P19" s="66">
        <v>0</v>
      </c>
      <c r="Q19" s="66">
        <v>0</v>
      </c>
      <c r="R19" s="66">
        <v>36168</v>
      </c>
      <c r="S19" s="66">
        <v>9974</v>
      </c>
      <c r="T19" s="35">
        <v>9974</v>
      </c>
      <c r="U19" s="66">
        <v>9974</v>
      </c>
      <c r="V19" s="66">
        <v>0</v>
      </c>
      <c r="W19" s="66">
        <v>0</v>
      </c>
      <c r="X19" s="35">
        <v>29759</v>
      </c>
      <c r="Y19" s="66">
        <v>2222</v>
      </c>
      <c r="Z19" s="66">
        <v>0</v>
      </c>
      <c r="AA19" s="66">
        <v>2222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31947</v>
      </c>
      <c r="AI19" s="66">
        <v>0</v>
      </c>
      <c r="AJ19" s="66">
        <v>0</v>
      </c>
      <c r="AK19" s="66">
        <v>0</v>
      </c>
      <c r="AL19" s="66">
        <v>31947</v>
      </c>
      <c r="AM19" s="66">
        <v>0</v>
      </c>
      <c r="AN19" s="66">
        <v>0</v>
      </c>
      <c r="AO19" s="66">
        <v>0</v>
      </c>
      <c r="AP19" s="35">
        <v>-29725</v>
      </c>
      <c r="AQ19" s="35">
        <v>34</v>
      </c>
      <c r="AR19" s="66">
        <v>0</v>
      </c>
      <c r="AS19" s="66">
        <v>46</v>
      </c>
      <c r="AT19" s="66">
        <v>0</v>
      </c>
      <c r="AU19" s="66">
        <v>0</v>
      </c>
      <c r="AV19" s="66">
        <v>0</v>
      </c>
      <c r="AW19" s="35">
        <v>80</v>
      </c>
      <c r="AX19" s="35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80</v>
      </c>
      <c r="BD19" s="66">
        <v>0</v>
      </c>
      <c r="BE19" s="28">
        <f t="shared" si="0"/>
        <v>97.19806887013536</v>
      </c>
      <c r="BF19" s="27">
        <f t="shared" si="1"/>
        <v>0</v>
      </c>
    </row>
    <row r="20" spans="1:58" s="8" customFormat="1" ht="33.75" customHeight="1" thickBot="1">
      <c r="A20" s="14"/>
      <c r="B20" s="3" t="s">
        <v>29</v>
      </c>
      <c r="C20" s="11">
        <f aca="true" t="shared" si="2" ref="C20:BD20">SUM(C8:C19)</f>
        <v>2243260</v>
      </c>
      <c r="D20" s="11">
        <f t="shared" si="2"/>
        <v>770187</v>
      </c>
      <c r="E20" s="11">
        <f t="shared" si="2"/>
        <v>768340</v>
      </c>
      <c r="F20" s="11">
        <f t="shared" si="2"/>
        <v>0</v>
      </c>
      <c r="G20" s="11">
        <f t="shared" si="2"/>
        <v>0</v>
      </c>
      <c r="H20" s="11">
        <f t="shared" si="2"/>
        <v>1847</v>
      </c>
      <c r="I20" s="11">
        <f t="shared" si="2"/>
        <v>1473073</v>
      </c>
      <c r="J20" s="11">
        <f t="shared" si="2"/>
        <v>0</v>
      </c>
      <c r="K20" s="11">
        <f t="shared" si="2"/>
        <v>0</v>
      </c>
      <c r="L20" s="11">
        <f t="shared" si="2"/>
        <v>1468979</v>
      </c>
      <c r="M20" s="11">
        <f t="shared" si="2"/>
        <v>4094</v>
      </c>
      <c r="N20" s="11">
        <f t="shared" si="2"/>
        <v>1754200</v>
      </c>
      <c r="O20" s="11">
        <f t="shared" si="2"/>
        <v>1332016</v>
      </c>
      <c r="P20" s="11">
        <f t="shared" si="2"/>
        <v>96888</v>
      </c>
      <c r="Q20" s="11">
        <f t="shared" si="2"/>
        <v>0</v>
      </c>
      <c r="R20" s="11">
        <f t="shared" si="2"/>
        <v>1235128</v>
      </c>
      <c r="S20" s="11">
        <f t="shared" si="2"/>
        <v>422184</v>
      </c>
      <c r="T20" s="11">
        <f t="shared" si="2"/>
        <v>408794</v>
      </c>
      <c r="U20" s="11">
        <f t="shared" si="2"/>
        <v>408790</v>
      </c>
      <c r="V20" s="11">
        <f t="shared" si="2"/>
        <v>4</v>
      </c>
      <c r="W20" s="11">
        <f t="shared" si="2"/>
        <v>13390</v>
      </c>
      <c r="X20" s="11">
        <f t="shared" si="2"/>
        <v>489060</v>
      </c>
      <c r="Y20" s="11">
        <f t="shared" si="2"/>
        <v>1262898</v>
      </c>
      <c r="Z20" s="11">
        <f t="shared" si="2"/>
        <v>150900</v>
      </c>
      <c r="AA20" s="11">
        <f t="shared" si="2"/>
        <v>974748</v>
      </c>
      <c r="AB20" s="11">
        <f t="shared" si="2"/>
        <v>0</v>
      </c>
      <c r="AC20" s="11">
        <f t="shared" si="2"/>
        <v>0</v>
      </c>
      <c r="AD20" s="11">
        <f t="shared" si="2"/>
        <v>50346</v>
      </c>
      <c r="AE20" s="11">
        <f t="shared" si="2"/>
        <v>34450</v>
      </c>
      <c r="AF20" s="11">
        <f t="shared" si="2"/>
        <v>8080</v>
      </c>
      <c r="AG20" s="11">
        <f t="shared" si="2"/>
        <v>44374</v>
      </c>
      <c r="AH20" s="11">
        <f t="shared" si="2"/>
        <v>1696234</v>
      </c>
      <c r="AI20" s="11">
        <f t="shared" si="2"/>
        <v>217893</v>
      </c>
      <c r="AJ20" s="11">
        <f t="shared" si="2"/>
        <v>7479</v>
      </c>
      <c r="AK20" s="11">
        <f t="shared" si="2"/>
        <v>0</v>
      </c>
      <c r="AL20" s="11">
        <f t="shared" si="2"/>
        <v>1478341</v>
      </c>
      <c r="AM20" s="11">
        <f t="shared" si="2"/>
        <v>0</v>
      </c>
      <c r="AN20" s="11">
        <f t="shared" si="2"/>
        <v>0</v>
      </c>
      <c r="AO20" s="11">
        <f t="shared" si="2"/>
        <v>0</v>
      </c>
      <c r="AP20" s="11">
        <f t="shared" si="2"/>
        <v>-433336</v>
      </c>
      <c r="AQ20" s="11">
        <f t="shared" si="2"/>
        <v>55724</v>
      </c>
      <c r="AR20" s="11">
        <f t="shared" si="2"/>
        <v>3230</v>
      </c>
      <c r="AS20" s="11">
        <f t="shared" si="2"/>
        <v>6626</v>
      </c>
      <c r="AT20" s="11">
        <f t="shared" si="2"/>
        <v>0</v>
      </c>
      <c r="AU20" s="11">
        <f t="shared" si="2"/>
        <v>0</v>
      </c>
      <c r="AV20" s="11">
        <f t="shared" si="2"/>
        <v>0</v>
      </c>
      <c r="AW20" s="11">
        <f t="shared" si="2"/>
        <v>59120</v>
      </c>
      <c r="AX20" s="11">
        <f t="shared" si="2"/>
        <v>3400</v>
      </c>
      <c r="AY20" s="11">
        <f t="shared" si="2"/>
        <v>0</v>
      </c>
      <c r="AZ20" s="11">
        <f t="shared" si="2"/>
        <v>0</v>
      </c>
      <c r="BA20" s="11">
        <f t="shared" si="2"/>
        <v>3400</v>
      </c>
      <c r="BB20" s="11">
        <f t="shared" si="2"/>
        <v>0</v>
      </c>
      <c r="BC20" s="11">
        <f t="shared" si="2"/>
        <v>59120</v>
      </c>
      <c r="BD20" s="11">
        <f t="shared" si="2"/>
        <v>0</v>
      </c>
      <c r="BE20" s="10">
        <f t="shared" si="0"/>
        <v>69.396180899175</v>
      </c>
      <c r="BF20" s="9">
        <f t="shared" si="1"/>
        <v>0</v>
      </c>
    </row>
    <row r="21" spans="1:58" s="8" customFormat="1" ht="18" customHeight="1">
      <c r="A21" s="14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4"/>
      <c r="BF21" s="24"/>
    </row>
  </sheetData>
  <sheetProtection/>
  <mergeCells count="19">
    <mergeCell ref="C5:C6"/>
    <mergeCell ref="D5:D6"/>
    <mergeCell ref="E5:E6"/>
    <mergeCell ref="H5:H6"/>
    <mergeCell ref="M5:M6"/>
    <mergeCell ref="N5:N6"/>
    <mergeCell ref="R5:R6"/>
    <mergeCell ref="U5:V5"/>
    <mergeCell ref="W5:W6"/>
    <mergeCell ref="X5:X6"/>
    <mergeCell ref="Z5:Z6"/>
    <mergeCell ref="AG5:AG6"/>
    <mergeCell ref="AJ5:AK5"/>
    <mergeCell ref="AO5:AO6"/>
    <mergeCell ref="AR5:AR6"/>
    <mergeCell ref="AY5:BA5"/>
    <mergeCell ref="BC5:BD5"/>
    <mergeCell ref="AZ6:AZ7"/>
    <mergeCell ref="BA6:BA7"/>
  </mergeCells>
  <printOptions/>
  <pageMargins left="0.7874015748031497" right="0.7874015748031497" top="0.7874015748031497" bottom="0.7874015748031497" header="0.5118110236220472" footer="0.5118110236220472"/>
  <pageSetup fitToHeight="5" fitToWidth="5" horizontalDpi="600" verticalDpi="600" orientation="landscape" pageOrder="overThenDown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showGridLines="0" view="pageBreakPreview" zoomScaleNormal="64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30" width="15.875" style="6" customWidth="1"/>
    <col min="31" max="16384" width="12.00390625" style="6" customWidth="1"/>
  </cols>
  <sheetData>
    <row r="1" spans="1:30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="7" customFormat="1" ht="22.5" customHeight="1">
      <c r="C2" s="21" t="s">
        <v>138</v>
      </c>
    </row>
    <row r="3" s="7" customFormat="1" ht="22.5" customHeight="1">
      <c r="C3" s="21" t="s">
        <v>58</v>
      </c>
    </row>
    <row r="4" spans="3:20" s="7" customFormat="1" ht="22.5" customHeight="1" thickBot="1">
      <c r="C4" s="21"/>
      <c r="P4" s="71"/>
      <c r="Q4" s="73"/>
      <c r="S4" s="71" t="s">
        <v>131</v>
      </c>
      <c r="T4" s="73" t="s">
        <v>132</v>
      </c>
    </row>
    <row r="5" spans="2:30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128</v>
      </c>
      <c r="G5" s="43" t="s">
        <v>63</v>
      </c>
      <c r="H5" s="81" t="s">
        <v>36</v>
      </c>
      <c r="I5" s="43" t="s">
        <v>64</v>
      </c>
      <c r="J5" s="43" t="s">
        <v>65</v>
      </c>
      <c r="K5" s="43" t="s">
        <v>66</v>
      </c>
      <c r="L5" s="43" t="s">
        <v>67</v>
      </c>
      <c r="M5" s="81" t="s">
        <v>36</v>
      </c>
      <c r="N5" s="81" t="s">
        <v>53</v>
      </c>
      <c r="O5" s="43" t="s">
        <v>68</v>
      </c>
      <c r="P5" s="43" t="s">
        <v>69</v>
      </c>
      <c r="Q5" s="43" t="s">
        <v>70</v>
      </c>
      <c r="R5" s="81" t="s">
        <v>36</v>
      </c>
      <c r="S5" s="43" t="s">
        <v>71</v>
      </c>
      <c r="T5" s="43" t="s">
        <v>72</v>
      </c>
      <c r="U5" s="83" t="s">
        <v>52</v>
      </c>
      <c r="V5" s="84"/>
      <c r="W5" s="81" t="s">
        <v>36</v>
      </c>
      <c r="X5" s="81" t="s">
        <v>51</v>
      </c>
      <c r="Y5" s="43" t="s">
        <v>73</v>
      </c>
      <c r="Z5" s="81" t="s">
        <v>50</v>
      </c>
      <c r="AA5" s="43" t="s">
        <v>48</v>
      </c>
      <c r="AB5" s="43" t="s">
        <v>48</v>
      </c>
      <c r="AC5" s="43" t="s">
        <v>74</v>
      </c>
      <c r="AD5" s="43" t="s">
        <v>65</v>
      </c>
    </row>
    <row r="6" spans="2:30" s="7" customFormat="1" ht="22.5" customHeight="1">
      <c r="B6" s="17"/>
      <c r="C6" s="82"/>
      <c r="D6" s="82"/>
      <c r="E6" s="82"/>
      <c r="F6" s="47" t="s">
        <v>129</v>
      </c>
      <c r="G6" s="47" t="s">
        <v>84</v>
      </c>
      <c r="H6" s="82"/>
      <c r="I6" s="47" t="s">
        <v>85</v>
      </c>
      <c r="J6" s="47" t="s">
        <v>86</v>
      </c>
      <c r="K6" s="47" t="s">
        <v>86</v>
      </c>
      <c r="L6" s="47" t="s">
        <v>87</v>
      </c>
      <c r="M6" s="82"/>
      <c r="N6" s="82"/>
      <c r="O6" s="47" t="s">
        <v>88</v>
      </c>
      <c r="P6" s="47" t="s">
        <v>89</v>
      </c>
      <c r="Q6" s="47" t="s">
        <v>90</v>
      </c>
      <c r="R6" s="82"/>
      <c r="S6" s="47" t="s">
        <v>88</v>
      </c>
      <c r="T6" s="47" t="s">
        <v>91</v>
      </c>
      <c r="U6" s="48" t="s">
        <v>37</v>
      </c>
      <c r="V6" s="48" t="s">
        <v>92</v>
      </c>
      <c r="W6" s="82"/>
      <c r="X6" s="82"/>
      <c r="Y6" s="47" t="s">
        <v>93</v>
      </c>
      <c r="Z6" s="82"/>
      <c r="AA6" s="47" t="s">
        <v>86</v>
      </c>
      <c r="AB6" s="47" t="s">
        <v>94</v>
      </c>
      <c r="AC6" s="47" t="s">
        <v>95</v>
      </c>
      <c r="AD6" s="47" t="s">
        <v>86</v>
      </c>
    </row>
    <row r="7" spans="2:30" s="7" customFormat="1" ht="22.5" customHeight="1">
      <c r="B7" s="41" t="s">
        <v>1</v>
      </c>
      <c r="C7" s="52" t="s">
        <v>109</v>
      </c>
      <c r="D7" s="52" t="s">
        <v>61</v>
      </c>
      <c r="E7" s="52"/>
      <c r="F7" s="52"/>
      <c r="G7" s="52"/>
      <c r="H7" s="52"/>
      <c r="I7" s="52" t="s">
        <v>110</v>
      </c>
      <c r="J7" s="52"/>
      <c r="K7" s="52"/>
      <c r="L7" s="52"/>
      <c r="M7" s="52"/>
      <c r="N7" s="52" t="s">
        <v>111</v>
      </c>
      <c r="O7" s="52" t="s">
        <v>112</v>
      </c>
      <c r="P7" s="52"/>
      <c r="Q7" s="52"/>
      <c r="R7" s="52"/>
      <c r="S7" s="52" t="s">
        <v>113</v>
      </c>
      <c r="T7" s="52"/>
      <c r="U7" s="47" t="s">
        <v>91</v>
      </c>
      <c r="V7" s="47" t="s">
        <v>114</v>
      </c>
      <c r="W7" s="47"/>
      <c r="X7" s="52" t="s">
        <v>115</v>
      </c>
      <c r="Y7" s="52" t="s">
        <v>116</v>
      </c>
      <c r="Z7" s="52"/>
      <c r="AA7" s="52"/>
      <c r="AB7" s="52"/>
      <c r="AC7" s="52"/>
      <c r="AD7" s="52"/>
    </row>
    <row r="8" spans="1:30" s="8" customFormat="1" ht="33.75" customHeight="1">
      <c r="A8" s="14" t="s">
        <v>19</v>
      </c>
      <c r="B8" s="54" t="s">
        <v>3</v>
      </c>
      <c r="C8" s="55">
        <v>7020</v>
      </c>
      <c r="D8" s="37">
        <v>1486</v>
      </c>
      <c r="E8" s="37">
        <v>1486</v>
      </c>
      <c r="F8" s="37">
        <v>0</v>
      </c>
      <c r="G8" s="37">
        <v>0</v>
      </c>
      <c r="H8" s="37">
        <v>0</v>
      </c>
      <c r="I8" s="37">
        <v>5534</v>
      </c>
      <c r="J8" s="37">
        <v>0</v>
      </c>
      <c r="K8" s="37">
        <v>0</v>
      </c>
      <c r="L8" s="37">
        <v>5534</v>
      </c>
      <c r="M8" s="37">
        <v>0</v>
      </c>
      <c r="N8" s="56">
        <v>7020</v>
      </c>
      <c r="O8" s="37">
        <v>6302</v>
      </c>
      <c r="P8" s="37">
        <v>0</v>
      </c>
      <c r="Q8" s="37">
        <v>0</v>
      </c>
      <c r="R8" s="37">
        <v>6302</v>
      </c>
      <c r="S8" s="37">
        <v>718</v>
      </c>
      <c r="T8" s="56">
        <v>718</v>
      </c>
      <c r="U8" s="37">
        <v>718</v>
      </c>
      <c r="V8" s="37">
        <v>0</v>
      </c>
      <c r="W8" s="37">
        <v>0</v>
      </c>
      <c r="X8" s="56">
        <v>0</v>
      </c>
      <c r="Y8" s="37">
        <v>2466</v>
      </c>
      <c r="Z8" s="37">
        <v>0</v>
      </c>
      <c r="AA8" s="37">
        <v>2466</v>
      </c>
      <c r="AB8" s="37">
        <v>0</v>
      </c>
      <c r="AC8" s="37">
        <v>0</v>
      </c>
      <c r="AD8" s="37">
        <v>0</v>
      </c>
    </row>
    <row r="9" spans="1:30" s="8" customFormat="1" ht="33.75" customHeight="1">
      <c r="A9" s="14" t="s">
        <v>19</v>
      </c>
      <c r="B9" s="2" t="s">
        <v>4</v>
      </c>
      <c r="C9" s="36">
        <v>11125</v>
      </c>
      <c r="D9" s="34">
        <v>5493</v>
      </c>
      <c r="E9" s="34">
        <v>5490</v>
      </c>
      <c r="F9" s="34">
        <v>0</v>
      </c>
      <c r="G9" s="34">
        <v>0</v>
      </c>
      <c r="H9" s="34">
        <v>3</v>
      </c>
      <c r="I9" s="34">
        <v>5632</v>
      </c>
      <c r="J9" s="34">
        <v>0</v>
      </c>
      <c r="K9" s="34">
        <v>0</v>
      </c>
      <c r="L9" s="34">
        <v>5632</v>
      </c>
      <c r="M9" s="34">
        <v>0</v>
      </c>
      <c r="N9" s="35">
        <v>8665</v>
      </c>
      <c r="O9" s="34">
        <v>6811</v>
      </c>
      <c r="P9" s="34">
        <v>0</v>
      </c>
      <c r="Q9" s="34">
        <v>0</v>
      </c>
      <c r="R9" s="34">
        <v>6811</v>
      </c>
      <c r="S9" s="34">
        <v>1854</v>
      </c>
      <c r="T9" s="35">
        <v>1854</v>
      </c>
      <c r="U9" s="34">
        <v>1854</v>
      </c>
      <c r="V9" s="34">
        <v>0</v>
      </c>
      <c r="W9" s="34">
        <v>0</v>
      </c>
      <c r="X9" s="35">
        <v>2460</v>
      </c>
      <c r="Y9" s="34">
        <v>4315</v>
      </c>
      <c r="Z9" s="34">
        <v>0</v>
      </c>
      <c r="AA9" s="34">
        <v>4315</v>
      </c>
      <c r="AB9" s="34">
        <v>0</v>
      </c>
      <c r="AC9" s="34">
        <v>0</v>
      </c>
      <c r="AD9" s="34">
        <v>0</v>
      </c>
    </row>
    <row r="10" spans="1:30" s="8" customFormat="1" ht="33.75" customHeight="1">
      <c r="A10" s="14" t="s">
        <v>19</v>
      </c>
      <c r="B10" s="2" t="s">
        <v>5</v>
      </c>
      <c r="C10" s="36">
        <v>225843</v>
      </c>
      <c r="D10" s="34">
        <v>82847</v>
      </c>
      <c r="E10" s="34">
        <v>82141</v>
      </c>
      <c r="F10" s="34">
        <v>706</v>
      </c>
      <c r="G10" s="34">
        <v>0</v>
      </c>
      <c r="H10" s="34">
        <v>0</v>
      </c>
      <c r="I10" s="34">
        <v>142996</v>
      </c>
      <c r="J10" s="34">
        <v>0</v>
      </c>
      <c r="K10" s="34">
        <v>0</v>
      </c>
      <c r="L10" s="34">
        <v>142933</v>
      </c>
      <c r="M10" s="34">
        <v>63</v>
      </c>
      <c r="N10" s="35">
        <v>160099</v>
      </c>
      <c r="O10" s="34">
        <v>130063</v>
      </c>
      <c r="P10" s="34">
        <v>11403</v>
      </c>
      <c r="Q10" s="34">
        <v>0</v>
      </c>
      <c r="R10" s="34">
        <v>118660</v>
      </c>
      <c r="S10" s="34">
        <v>30036</v>
      </c>
      <c r="T10" s="35">
        <v>30036</v>
      </c>
      <c r="U10" s="34">
        <v>30036</v>
      </c>
      <c r="V10" s="34">
        <v>0</v>
      </c>
      <c r="W10" s="34">
        <v>0</v>
      </c>
      <c r="X10" s="35">
        <v>65744</v>
      </c>
      <c r="Y10" s="34">
        <v>544100</v>
      </c>
      <c r="Z10" s="34">
        <v>146000</v>
      </c>
      <c r="AA10" s="34">
        <v>54046</v>
      </c>
      <c r="AB10" s="34">
        <v>0</v>
      </c>
      <c r="AC10" s="34">
        <v>0</v>
      </c>
      <c r="AD10" s="34">
        <v>270002</v>
      </c>
    </row>
    <row r="11" spans="1:30" s="8" customFormat="1" ht="33.75" customHeight="1">
      <c r="A11" s="14" t="s">
        <v>19</v>
      </c>
      <c r="B11" s="2" t="s">
        <v>6</v>
      </c>
      <c r="C11" s="36">
        <v>7380</v>
      </c>
      <c r="D11" s="34">
        <v>2234</v>
      </c>
      <c r="E11" s="34">
        <v>2234</v>
      </c>
      <c r="F11" s="34">
        <v>0</v>
      </c>
      <c r="G11" s="34">
        <v>0</v>
      </c>
      <c r="H11" s="34">
        <v>0</v>
      </c>
      <c r="I11" s="34">
        <v>5146</v>
      </c>
      <c r="J11" s="34">
        <v>0</v>
      </c>
      <c r="K11" s="34">
        <v>0</v>
      </c>
      <c r="L11" s="34">
        <v>5146</v>
      </c>
      <c r="M11" s="34">
        <v>0</v>
      </c>
      <c r="N11" s="35">
        <v>7380</v>
      </c>
      <c r="O11" s="34">
        <v>7380</v>
      </c>
      <c r="P11" s="34">
        <v>0</v>
      </c>
      <c r="Q11" s="34">
        <v>0</v>
      </c>
      <c r="R11" s="34">
        <v>7380</v>
      </c>
      <c r="S11" s="34">
        <v>0</v>
      </c>
      <c r="T11" s="35">
        <v>0</v>
      </c>
      <c r="U11" s="34">
        <v>0</v>
      </c>
      <c r="V11" s="34">
        <v>0</v>
      </c>
      <c r="W11" s="34">
        <v>0</v>
      </c>
      <c r="X11" s="35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</row>
    <row r="12" spans="1:30" s="8" customFormat="1" ht="33.75" customHeight="1">
      <c r="A12" s="14" t="s">
        <v>19</v>
      </c>
      <c r="B12" s="2" t="s">
        <v>9</v>
      </c>
      <c r="C12" s="36">
        <v>67165</v>
      </c>
      <c r="D12" s="34">
        <v>26744</v>
      </c>
      <c r="E12" s="34">
        <v>26744</v>
      </c>
      <c r="F12" s="34">
        <v>0</v>
      </c>
      <c r="G12" s="34">
        <v>0</v>
      </c>
      <c r="H12" s="34">
        <v>0</v>
      </c>
      <c r="I12" s="34">
        <v>40421</v>
      </c>
      <c r="J12" s="34">
        <v>0</v>
      </c>
      <c r="K12" s="34">
        <v>0</v>
      </c>
      <c r="L12" s="34">
        <v>40421</v>
      </c>
      <c r="M12" s="34">
        <v>0</v>
      </c>
      <c r="N12" s="35">
        <v>47907</v>
      </c>
      <c r="O12" s="34">
        <v>34808</v>
      </c>
      <c r="P12" s="34">
        <v>6601</v>
      </c>
      <c r="Q12" s="34">
        <v>0</v>
      </c>
      <c r="R12" s="34">
        <v>28207</v>
      </c>
      <c r="S12" s="34">
        <v>13099</v>
      </c>
      <c r="T12" s="35">
        <v>12996</v>
      </c>
      <c r="U12" s="34">
        <v>12996</v>
      </c>
      <c r="V12" s="34">
        <v>0</v>
      </c>
      <c r="W12" s="34">
        <v>103</v>
      </c>
      <c r="X12" s="35">
        <v>19258</v>
      </c>
      <c r="Y12" s="34">
        <v>40809</v>
      </c>
      <c r="Z12" s="34">
        <v>0</v>
      </c>
      <c r="AA12" s="34">
        <v>40809</v>
      </c>
      <c r="AB12" s="34">
        <v>0</v>
      </c>
      <c r="AC12" s="34">
        <v>0</v>
      </c>
      <c r="AD12" s="34">
        <v>0</v>
      </c>
    </row>
    <row r="13" spans="1:30" s="8" customFormat="1" ht="33.75" customHeight="1">
      <c r="A13" s="14" t="s">
        <v>19</v>
      </c>
      <c r="B13" s="2" t="s">
        <v>23</v>
      </c>
      <c r="C13" s="36">
        <v>20789</v>
      </c>
      <c r="D13" s="34">
        <v>3346</v>
      </c>
      <c r="E13" s="34">
        <v>3346</v>
      </c>
      <c r="F13" s="34">
        <v>0</v>
      </c>
      <c r="G13" s="34">
        <v>0</v>
      </c>
      <c r="H13" s="34">
        <v>0</v>
      </c>
      <c r="I13" s="34">
        <v>17443</v>
      </c>
      <c r="J13" s="34">
        <v>0</v>
      </c>
      <c r="K13" s="34">
        <v>0</v>
      </c>
      <c r="L13" s="34">
        <v>17429</v>
      </c>
      <c r="M13" s="34">
        <v>14</v>
      </c>
      <c r="N13" s="35">
        <v>20789</v>
      </c>
      <c r="O13" s="34">
        <v>17751</v>
      </c>
      <c r="P13" s="34">
        <v>0</v>
      </c>
      <c r="Q13" s="34">
        <v>0</v>
      </c>
      <c r="R13" s="34">
        <v>17751</v>
      </c>
      <c r="S13" s="34">
        <v>3038</v>
      </c>
      <c r="T13" s="35">
        <v>3038</v>
      </c>
      <c r="U13" s="34">
        <v>3038</v>
      </c>
      <c r="V13" s="34">
        <v>0</v>
      </c>
      <c r="W13" s="34">
        <v>0</v>
      </c>
      <c r="X13" s="35">
        <v>0</v>
      </c>
      <c r="Y13" s="34">
        <v>13770</v>
      </c>
      <c r="Z13" s="34">
        <v>4600</v>
      </c>
      <c r="AA13" s="34">
        <v>9170</v>
      </c>
      <c r="AB13" s="34">
        <v>0</v>
      </c>
      <c r="AC13" s="34">
        <v>0</v>
      </c>
      <c r="AD13" s="34">
        <v>0</v>
      </c>
    </row>
    <row r="14" spans="1:30" s="8" customFormat="1" ht="33.75" customHeight="1">
      <c r="A14" s="14" t="s">
        <v>19</v>
      </c>
      <c r="B14" s="2" t="s">
        <v>17</v>
      </c>
      <c r="C14" s="36">
        <v>17201</v>
      </c>
      <c r="D14" s="34">
        <v>2777</v>
      </c>
      <c r="E14" s="34">
        <v>2777</v>
      </c>
      <c r="F14" s="34">
        <v>0</v>
      </c>
      <c r="G14" s="34">
        <v>0</v>
      </c>
      <c r="H14" s="34">
        <v>0</v>
      </c>
      <c r="I14" s="34">
        <v>14424</v>
      </c>
      <c r="J14" s="34">
        <v>0</v>
      </c>
      <c r="K14" s="34">
        <v>0</v>
      </c>
      <c r="L14" s="34">
        <v>14424</v>
      </c>
      <c r="M14" s="34">
        <v>0</v>
      </c>
      <c r="N14" s="35">
        <v>13084</v>
      </c>
      <c r="O14" s="34">
        <v>11408</v>
      </c>
      <c r="P14" s="34">
        <v>0</v>
      </c>
      <c r="Q14" s="34">
        <v>0</v>
      </c>
      <c r="R14" s="34">
        <v>11408</v>
      </c>
      <c r="S14" s="34">
        <v>1676</v>
      </c>
      <c r="T14" s="35">
        <v>1676</v>
      </c>
      <c r="U14" s="34">
        <v>1676</v>
      </c>
      <c r="V14" s="34">
        <v>0</v>
      </c>
      <c r="W14" s="34">
        <v>0</v>
      </c>
      <c r="X14" s="35">
        <v>4117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</row>
    <row r="15" spans="1:30" s="8" customFormat="1" ht="33.75" customHeight="1">
      <c r="A15" s="14" t="s">
        <v>19</v>
      </c>
      <c r="B15" s="2" t="s">
        <v>14</v>
      </c>
      <c r="C15" s="36">
        <v>42097</v>
      </c>
      <c r="D15" s="34">
        <v>15597</v>
      </c>
      <c r="E15" s="34">
        <v>15597</v>
      </c>
      <c r="F15" s="34">
        <v>0</v>
      </c>
      <c r="G15" s="34">
        <v>0</v>
      </c>
      <c r="H15" s="34">
        <v>0</v>
      </c>
      <c r="I15" s="34">
        <v>26500</v>
      </c>
      <c r="J15" s="34">
        <v>0</v>
      </c>
      <c r="K15" s="34">
        <v>0</v>
      </c>
      <c r="L15" s="34">
        <v>26500</v>
      </c>
      <c r="M15" s="34">
        <v>0</v>
      </c>
      <c r="N15" s="35">
        <v>47897</v>
      </c>
      <c r="O15" s="34">
        <v>34254</v>
      </c>
      <c r="P15" s="34">
        <v>3115</v>
      </c>
      <c r="Q15" s="34">
        <v>0</v>
      </c>
      <c r="R15" s="34">
        <v>31139</v>
      </c>
      <c r="S15" s="34">
        <v>13643</v>
      </c>
      <c r="T15" s="35">
        <v>12718</v>
      </c>
      <c r="U15" s="34">
        <v>12718</v>
      </c>
      <c r="V15" s="34">
        <v>0</v>
      </c>
      <c r="W15" s="34">
        <v>925</v>
      </c>
      <c r="X15" s="35">
        <v>-5800</v>
      </c>
      <c r="Y15" s="34">
        <v>38055</v>
      </c>
      <c r="Z15" s="34">
        <v>12700</v>
      </c>
      <c r="AA15" s="34">
        <v>25155</v>
      </c>
      <c r="AB15" s="34">
        <v>0</v>
      </c>
      <c r="AC15" s="34">
        <v>0</v>
      </c>
      <c r="AD15" s="34">
        <v>0</v>
      </c>
    </row>
    <row r="16" spans="1:30" s="8" customFormat="1" ht="33.75" customHeight="1">
      <c r="A16" s="14" t="s">
        <v>19</v>
      </c>
      <c r="B16" s="2" t="s">
        <v>18</v>
      </c>
      <c r="C16" s="32">
        <v>24272</v>
      </c>
      <c r="D16" s="29">
        <v>19196</v>
      </c>
      <c r="E16" s="29">
        <v>19196</v>
      </c>
      <c r="F16" s="29">
        <v>0</v>
      </c>
      <c r="G16" s="29">
        <v>0</v>
      </c>
      <c r="H16" s="29">
        <v>0</v>
      </c>
      <c r="I16" s="29">
        <v>5076</v>
      </c>
      <c r="J16" s="29">
        <v>0</v>
      </c>
      <c r="K16" s="29">
        <v>0</v>
      </c>
      <c r="L16" s="29">
        <v>5076</v>
      </c>
      <c r="M16" s="29">
        <v>0</v>
      </c>
      <c r="N16" s="30">
        <v>18655</v>
      </c>
      <c r="O16" s="29">
        <v>16400</v>
      </c>
      <c r="P16" s="29">
        <v>0</v>
      </c>
      <c r="Q16" s="29">
        <v>0</v>
      </c>
      <c r="R16" s="29">
        <v>16400</v>
      </c>
      <c r="S16" s="29">
        <v>2255</v>
      </c>
      <c r="T16" s="30">
        <v>2255</v>
      </c>
      <c r="U16" s="29">
        <v>2255</v>
      </c>
      <c r="V16" s="29">
        <v>0</v>
      </c>
      <c r="W16" s="29">
        <v>0</v>
      </c>
      <c r="X16" s="30">
        <v>5617</v>
      </c>
      <c r="Y16" s="29">
        <v>5054</v>
      </c>
      <c r="Z16" s="29">
        <v>0</v>
      </c>
      <c r="AA16" s="29">
        <v>2554</v>
      </c>
      <c r="AB16" s="29">
        <v>0</v>
      </c>
      <c r="AC16" s="29">
        <v>0</v>
      </c>
      <c r="AD16" s="29">
        <v>2500</v>
      </c>
    </row>
    <row r="17" spans="1:30" s="8" customFormat="1" ht="33.75" customHeight="1" thickBot="1">
      <c r="A17" s="14"/>
      <c r="B17" s="3" t="s">
        <v>29</v>
      </c>
      <c r="C17" s="11">
        <f aca="true" t="shared" si="0" ref="C17:AD17">SUM(C8:C16)</f>
        <v>422892</v>
      </c>
      <c r="D17" s="11">
        <f t="shared" si="0"/>
        <v>159720</v>
      </c>
      <c r="E17" s="11">
        <f t="shared" si="0"/>
        <v>159011</v>
      </c>
      <c r="F17" s="11">
        <f t="shared" si="0"/>
        <v>706</v>
      </c>
      <c r="G17" s="11">
        <f t="shared" si="0"/>
        <v>0</v>
      </c>
      <c r="H17" s="11">
        <f t="shared" si="0"/>
        <v>3</v>
      </c>
      <c r="I17" s="11">
        <f t="shared" si="0"/>
        <v>263172</v>
      </c>
      <c r="J17" s="11">
        <f t="shared" si="0"/>
        <v>0</v>
      </c>
      <c r="K17" s="11">
        <f t="shared" si="0"/>
        <v>0</v>
      </c>
      <c r="L17" s="11">
        <f t="shared" si="0"/>
        <v>263095</v>
      </c>
      <c r="M17" s="11">
        <f t="shared" si="0"/>
        <v>77</v>
      </c>
      <c r="N17" s="11">
        <f t="shared" si="0"/>
        <v>331496</v>
      </c>
      <c r="O17" s="11">
        <f t="shared" si="0"/>
        <v>265177</v>
      </c>
      <c r="P17" s="11">
        <f t="shared" si="0"/>
        <v>21119</v>
      </c>
      <c r="Q17" s="11">
        <f t="shared" si="0"/>
        <v>0</v>
      </c>
      <c r="R17" s="11">
        <f t="shared" si="0"/>
        <v>244058</v>
      </c>
      <c r="S17" s="11">
        <f t="shared" si="0"/>
        <v>66319</v>
      </c>
      <c r="T17" s="11">
        <f t="shared" si="0"/>
        <v>65291</v>
      </c>
      <c r="U17" s="11">
        <f t="shared" si="0"/>
        <v>65291</v>
      </c>
      <c r="V17" s="11">
        <f t="shared" si="0"/>
        <v>0</v>
      </c>
      <c r="W17" s="11">
        <f t="shared" si="0"/>
        <v>1028</v>
      </c>
      <c r="X17" s="11">
        <f t="shared" si="0"/>
        <v>91396</v>
      </c>
      <c r="Y17" s="11">
        <f t="shared" si="0"/>
        <v>648569</v>
      </c>
      <c r="Z17" s="11">
        <f t="shared" si="0"/>
        <v>163300</v>
      </c>
      <c r="AA17" s="11">
        <f t="shared" si="0"/>
        <v>138515</v>
      </c>
      <c r="AB17" s="11">
        <f t="shared" si="0"/>
        <v>0</v>
      </c>
      <c r="AC17" s="11">
        <f t="shared" si="0"/>
        <v>0</v>
      </c>
      <c r="AD17" s="11">
        <f t="shared" si="0"/>
        <v>272502</v>
      </c>
    </row>
    <row r="18" ht="23.25" customHeight="1"/>
    <row r="19" ht="23.25" customHeight="1"/>
    <row r="20" spans="3:30" ht="23.25" customHeight="1" thickBo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1"/>
      <c r="Q20" s="73"/>
      <c r="R20" s="7"/>
      <c r="S20" s="71" t="s">
        <v>133</v>
      </c>
      <c r="T20" s="73" t="s">
        <v>134</v>
      </c>
      <c r="U20" s="7"/>
      <c r="V20" s="7"/>
      <c r="W20" s="7"/>
      <c r="X20" s="7"/>
      <c r="Y20" s="7"/>
      <c r="Z20" s="7"/>
      <c r="AA20" s="7"/>
      <c r="AB20" s="7"/>
      <c r="AC20" s="7"/>
      <c r="AD20" s="20" t="s">
        <v>57</v>
      </c>
    </row>
    <row r="21" spans="2:30" ht="23.25" customHeight="1">
      <c r="B21" s="19" t="s">
        <v>0</v>
      </c>
      <c r="C21" s="43" t="s">
        <v>66</v>
      </c>
      <c r="D21" s="43" t="s">
        <v>75</v>
      </c>
      <c r="E21" s="81" t="s">
        <v>36</v>
      </c>
      <c r="F21" s="43" t="s">
        <v>73</v>
      </c>
      <c r="G21" s="43" t="s">
        <v>76</v>
      </c>
      <c r="H21" s="83" t="s">
        <v>77</v>
      </c>
      <c r="I21" s="84"/>
      <c r="J21" s="43" t="s">
        <v>37</v>
      </c>
      <c r="K21" s="42" t="s">
        <v>49</v>
      </c>
      <c r="L21" s="42" t="s">
        <v>48</v>
      </c>
      <c r="M21" s="81" t="s">
        <v>36</v>
      </c>
      <c r="N21" s="43" t="s">
        <v>78</v>
      </c>
      <c r="O21" s="43" t="s">
        <v>78</v>
      </c>
      <c r="P21" s="81" t="s">
        <v>47</v>
      </c>
      <c r="Q21" s="42" t="s">
        <v>79</v>
      </c>
      <c r="R21" s="44" t="s">
        <v>80</v>
      </c>
      <c r="S21" s="42" t="s">
        <v>81</v>
      </c>
      <c r="T21" s="18" t="s">
        <v>46</v>
      </c>
      <c r="U21" s="18" t="s">
        <v>45</v>
      </c>
      <c r="V21" s="43" t="s">
        <v>82</v>
      </c>
      <c r="W21" s="85" t="s">
        <v>130</v>
      </c>
      <c r="X21" s="85"/>
      <c r="Y21" s="84"/>
      <c r="Z21" s="45" t="s">
        <v>44</v>
      </c>
      <c r="AA21" s="83" t="s">
        <v>43</v>
      </c>
      <c r="AB21" s="84"/>
      <c r="AC21" s="42" t="s">
        <v>42</v>
      </c>
      <c r="AD21" s="46" t="s">
        <v>83</v>
      </c>
    </row>
    <row r="22" spans="2:30" ht="23.25" customHeight="1">
      <c r="B22" s="17"/>
      <c r="C22" s="47" t="s">
        <v>86</v>
      </c>
      <c r="D22" s="47" t="s">
        <v>96</v>
      </c>
      <c r="E22" s="82"/>
      <c r="F22" s="47" t="s">
        <v>97</v>
      </c>
      <c r="G22" s="47" t="s">
        <v>98</v>
      </c>
      <c r="H22" s="48" t="s">
        <v>99</v>
      </c>
      <c r="I22" s="48" t="s">
        <v>76</v>
      </c>
      <c r="J22" s="47" t="s">
        <v>100</v>
      </c>
      <c r="K22" s="47" t="s">
        <v>41</v>
      </c>
      <c r="L22" s="47" t="s">
        <v>101</v>
      </c>
      <c r="M22" s="82"/>
      <c r="N22" s="47" t="s">
        <v>102</v>
      </c>
      <c r="O22" s="47" t="s">
        <v>103</v>
      </c>
      <c r="P22" s="82"/>
      <c r="Q22" s="47" t="s">
        <v>104</v>
      </c>
      <c r="R22" s="47" t="s">
        <v>37</v>
      </c>
      <c r="S22" s="47" t="s">
        <v>40</v>
      </c>
      <c r="T22" s="15" t="s">
        <v>39</v>
      </c>
      <c r="U22" s="16" t="s">
        <v>105</v>
      </c>
      <c r="V22" s="49" t="s">
        <v>106</v>
      </c>
      <c r="W22" s="50" t="s">
        <v>38</v>
      </c>
      <c r="X22" s="86" t="s">
        <v>37</v>
      </c>
      <c r="Y22" s="86" t="s">
        <v>36</v>
      </c>
      <c r="Z22" s="47" t="s">
        <v>35</v>
      </c>
      <c r="AA22" s="47" t="s">
        <v>34</v>
      </c>
      <c r="AB22" s="47" t="s">
        <v>107</v>
      </c>
      <c r="AC22" s="47" t="s">
        <v>33</v>
      </c>
      <c r="AD22" s="51" t="s">
        <v>108</v>
      </c>
    </row>
    <row r="23" spans="2:30" ht="23.25" customHeight="1">
      <c r="B23" s="41" t="s">
        <v>1</v>
      </c>
      <c r="C23" s="52"/>
      <c r="D23" s="52"/>
      <c r="E23" s="52"/>
      <c r="F23" s="52" t="s">
        <v>117</v>
      </c>
      <c r="G23" s="52"/>
      <c r="H23" s="53" t="s">
        <v>89</v>
      </c>
      <c r="I23" s="53" t="s">
        <v>91</v>
      </c>
      <c r="J23" s="52" t="s">
        <v>118</v>
      </c>
      <c r="K23" s="47" t="s">
        <v>32</v>
      </c>
      <c r="L23" s="47" t="s">
        <v>31</v>
      </c>
      <c r="M23" s="47"/>
      <c r="N23" s="52" t="s">
        <v>119</v>
      </c>
      <c r="O23" s="52" t="s">
        <v>120</v>
      </c>
      <c r="P23" s="52" t="s">
        <v>121</v>
      </c>
      <c r="Q23" s="52" t="s">
        <v>122</v>
      </c>
      <c r="R23" s="47"/>
      <c r="S23" s="52" t="s">
        <v>123</v>
      </c>
      <c r="T23" s="16" t="s">
        <v>124</v>
      </c>
      <c r="U23" s="40" t="s">
        <v>125</v>
      </c>
      <c r="V23" s="47"/>
      <c r="W23" s="47" t="s">
        <v>126</v>
      </c>
      <c r="X23" s="82"/>
      <c r="Y23" s="82"/>
      <c r="Z23" s="52" t="s">
        <v>127</v>
      </c>
      <c r="AA23" s="47"/>
      <c r="AB23" s="47"/>
      <c r="AC23" s="47" t="s">
        <v>30</v>
      </c>
      <c r="AD23" s="51"/>
    </row>
    <row r="24" spans="2:30" ht="32.25" customHeight="1">
      <c r="B24" s="54" t="s">
        <v>3</v>
      </c>
      <c r="C24" s="37">
        <v>0</v>
      </c>
      <c r="D24" s="37">
        <v>0</v>
      </c>
      <c r="E24" s="37">
        <v>0</v>
      </c>
      <c r="F24" s="37">
        <v>2702</v>
      </c>
      <c r="G24" s="37">
        <v>0</v>
      </c>
      <c r="H24" s="37">
        <v>0</v>
      </c>
      <c r="I24" s="37">
        <v>0</v>
      </c>
      <c r="J24" s="37">
        <v>2702</v>
      </c>
      <c r="K24" s="37">
        <v>0</v>
      </c>
      <c r="L24" s="37">
        <v>0</v>
      </c>
      <c r="M24" s="37">
        <v>0</v>
      </c>
      <c r="N24" s="56">
        <v>-236</v>
      </c>
      <c r="O24" s="56">
        <v>-236</v>
      </c>
      <c r="P24" s="37">
        <v>0</v>
      </c>
      <c r="Q24" s="37">
        <v>2310</v>
      </c>
      <c r="R24" s="37">
        <v>0</v>
      </c>
      <c r="S24" s="37">
        <v>0</v>
      </c>
      <c r="T24" s="37">
        <v>0</v>
      </c>
      <c r="U24" s="56">
        <v>2074</v>
      </c>
      <c r="V24" s="56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2074</v>
      </c>
      <c r="AB24" s="37">
        <v>0</v>
      </c>
      <c r="AC24" s="57">
        <f>IF(C8&gt;0,C8/(N8+J24)*100,0)</f>
        <v>72.20736473976548</v>
      </c>
      <c r="AD24" s="58">
        <f>IF(AB24&gt;0,AB24/(D8-G8)*100,0)</f>
        <v>0</v>
      </c>
    </row>
    <row r="25" spans="2:30" ht="32.25" customHeight="1">
      <c r="B25" s="2" t="s">
        <v>4</v>
      </c>
      <c r="C25" s="34">
        <v>0</v>
      </c>
      <c r="D25" s="34">
        <v>0</v>
      </c>
      <c r="E25" s="34">
        <v>0</v>
      </c>
      <c r="F25" s="34">
        <v>6775</v>
      </c>
      <c r="G25" s="34">
        <v>0</v>
      </c>
      <c r="H25" s="34">
        <v>0</v>
      </c>
      <c r="I25" s="34">
        <v>0</v>
      </c>
      <c r="J25" s="34">
        <v>6775</v>
      </c>
      <c r="K25" s="34">
        <v>0</v>
      </c>
      <c r="L25" s="34">
        <v>0</v>
      </c>
      <c r="M25" s="34">
        <v>0</v>
      </c>
      <c r="N25" s="35">
        <v>-2460</v>
      </c>
      <c r="O25" s="35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5">
        <v>0</v>
      </c>
      <c r="V25" s="35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28">
        <f aca="true" t="shared" si="1" ref="AC25:AC33">IF(C9&gt;0,C9/(N9+J25)*100,0)</f>
        <v>72.05310880829016</v>
      </c>
      <c r="AD25" s="27">
        <f aca="true" t="shared" si="2" ref="AD25:AD32">IF(AB25&gt;0,AB25/(D9-G9)*100,0)</f>
        <v>0</v>
      </c>
    </row>
    <row r="26" spans="2:30" ht="32.25" customHeight="1">
      <c r="B26" s="2" t="s">
        <v>5</v>
      </c>
      <c r="C26" s="34">
        <v>71681</v>
      </c>
      <c r="D26" s="34">
        <v>2371</v>
      </c>
      <c r="E26" s="34">
        <v>0</v>
      </c>
      <c r="F26" s="34">
        <v>609844</v>
      </c>
      <c r="G26" s="34">
        <v>511445</v>
      </c>
      <c r="H26" s="34">
        <v>9350</v>
      </c>
      <c r="I26" s="34">
        <v>0</v>
      </c>
      <c r="J26" s="34">
        <v>98399</v>
      </c>
      <c r="K26" s="34">
        <v>0</v>
      </c>
      <c r="L26" s="34">
        <v>0</v>
      </c>
      <c r="M26" s="34">
        <v>0</v>
      </c>
      <c r="N26" s="35">
        <v>-65744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5">
        <v>0</v>
      </c>
      <c r="V26" s="35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28">
        <f t="shared" si="1"/>
        <v>87.36740709792726</v>
      </c>
      <c r="AD26" s="27">
        <f t="shared" si="2"/>
        <v>0</v>
      </c>
    </row>
    <row r="27" spans="2:30" ht="32.25" customHeight="1">
      <c r="B27" s="2" t="s">
        <v>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5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5">
        <v>0</v>
      </c>
      <c r="V27" s="35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28">
        <f t="shared" si="1"/>
        <v>100</v>
      </c>
      <c r="AD27" s="27">
        <f t="shared" si="2"/>
        <v>0</v>
      </c>
    </row>
    <row r="28" spans="2:30" ht="32.25" customHeight="1">
      <c r="B28" s="2" t="s">
        <v>9</v>
      </c>
      <c r="C28" s="34">
        <v>0</v>
      </c>
      <c r="D28" s="34">
        <v>0</v>
      </c>
      <c r="E28" s="34">
        <v>0</v>
      </c>
      <c r="F28" s="34">
        <v>40809</v>
      </c>
      <c r="G28" s="34">
        <v>0</v>
      </c>
      <c r="H28" s="34">
        <v>0</v>
      </c>
      <c r="I28" s="34">
        <v>0</v>
      </c>
      <c r="J28" s="34">
        <v>40809</v>
      </c>
      <c r="K28" s="34">
        <v>0</v>
      </c>
      <c r="L28" s="34">
        <v>0</v>
      </c>
      <c r="M28" s="34">
        <v>0</v>
      </c>
      <c r="N28" s="35">
        <v>0</v>
      </c>
      <c r="O28" s="35">
        <v>19258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v>19258</v>
      </c>
      <c r="V28" s="35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19258</v>
      </c>
      <c r="AB28" s="34">
        <v>0</v>
      </c>
      <c r="AC28" s="28">
        <f t="shared" si="1"/>
        <v>75.7078768204157</v>
      </c>
      <c r="AD28" s="27">
        <f t="shared" si="2"/>
        <v>0</v>
      </c>
    </row>
    <row r="29" spans="2:30" ht="32.25" customHeight="1">
      <c r="B29" s="2" t="s">
        <v>23</v>
      </c>
      <c r="C29" s="34">
        <v>0</v>
      </c>
      <c r="D29" s="34">
        <v>0</v>
      </c>
      <c r="E29" s="34">
        <v>0</v>
      </c>
      <c r="F29" s="34">
        <v>13770</v>
      </c>
      <c r="G29" s="34">
        <v>0</v>
      </c>
      <c r="H29" s="34">
        <v>0</v>
      </c>
      <c r="I29" s="34">
        <v>0</v>
      </c>
      <c r="J29" s="34">
        <v>13770</v>
      </c>
      <c r="K29" s="34">
        <v>0</v>
      </c>
      <c r="L29" s="34">
        <v>0</v>
      </c>
      <c r="M29" s="34">
        <v>0</v>
      </c>
      <c r="N29" s="35">
        <v>0</v>
      </c>
      <c r="O29" s="35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v>0</v>
      </c>
      <c r="V29" s="35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28">
        <f t="shared" si="1"/>
        <v>60.15509708035533</v>
      </c>
      <c r="AD29" s="27">
        <f t="shared" si="2"/>
        <v>0</v>
      </c>
    </row>
    <row r="30" spans="2:30" ht="32.25" customHeight="1">
      <c r="B30" s="2" t="s">
        <v>17</v>
      </c>
      <c r="C30" s="34">
        <v>0</v>
      </c>
      <c r="D30" s="34">
        <v>0</v>
      </c>
      <c r="E30" s="34">
        <v>0</v>
      </c>
      <c r="F30" s="34">
        <v>4136</v>
      </c>
      <c r="G30" s="34">
        <v>0</v>
      </c>
      <c r="H30" s="34">
        <v>0</v>
      </c>
      <c r="I30" s="34">
        <v>0</v>
      </c>
      <c r="J30" s="34">
        <v>4136</v>
      </c>
      <c r="K30" s="34">
        <v>0</v>
      </c>
      <c r="L30" s="34">
        <v>0</v>
      </c>
      <c r="M30" s="34">
        <v>0</v>
      </c>
      <c r="N30" s="35">
        <v>-4136</v>
      </c>
      <c r="O30" s="35">
        <v>-19</v>
      </c>
      <c r="P30" s="34">
        <v>0</v>
      </c>
      <c r="Q30" s="34">
        <v>36</v>
      </c>
      <c r="R30" s="34">
        <v>0</v>
      </c>
      <c r="S30" s="34">
        <v>0</v>
      </c>
      <c r="T30" s="34">
        <v>0</v>
      </c>
      <c r="U30" s="35">
        <v>17</v>
      </c>
      <c r="V30" s="35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17</v>
      </c>
      <c r="AB30" s="34">
        <v>0</v>
      </c>
      <c r="AC30" s="28">
        <f t="shared" si="1"/>
        <v>99.88966318234611</v>
      </c>
      <c r="AD30" s="27">
        <f t="shared" si="2"/>
        <v>0</v>
      </c>
    </row>
    <row r="31" spans="2:30" ht="32.25" customHeight="1">
      <c r="B31" s="2" t="s">
        <v>14</v>
      </c>
      <c r="C31" s="34">
        <v>0</v>
      </c>
      <c r="D31" s="34">
        <v>200</v>
      </c>
      <c r="E31" s="34">
        <v>0</v>
      </c>
      <c r="F31" s="34">
        <v>38055</v>
      </c>
      <c r="G31" s="34">
        <v>1339</v>
      </c>
      <c r="H31" s="34">
        <v>0</v>
      </c>
      <c r="I31" s="34">
        <v>0</v>
      </c>
      <c r="J31" s="34">
        <v>36716</v>
      </c>
      <c r="K31" s="34">
        <v>0</v>
      </c>
      <c r="L31" s="34">
        <v>0</v>
      </c>
      <c r="M31" s="34">
        <v>0</v>
      </c>
      <c r="N31" s="35">
        <v>0</v>
      </c>
      <c r="O31" s="35">
        <v>-5800</v>
      </c>
      <c r="P31" s="34">
        <v>0</v>
      </c>
      <c r="Q31" s="34">
        <v>0</v>
      </c>
      <c r="R31" s="34">
        <v>0</v>
      </c>
      <c r="S31" s="34">
        <v>0</v>
      </c>
      <c r="T31" s="34">
        <v>5800</v>
      </c>
      <c r="U31" s="35">
        <v>0</v>
      </c>
      <c r="V31" s="35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28">
        <f t="shared" si="1"/>
        <v>49.75240211315046</v>
      </c>
      <c r="AD31" s="27">
        <f t="shared" si="2"/>
        <v>0</v>
      </c>
    </row>
    <row r="32" spans="2:30" ht="32.25" customHeight="1">
      <c r="B32" s="2" t="s">
        <v>18</v>
      </c>
      <c r="C32" s="29">
        <v>0</v>
      </c>
      <c r="D32" s="29">
        <v>0</v>
      </c>
      <c r="E32" s="29">
        <v>0</v>
      </c>
      <c r="F32" s="29">
        <v>10673</v>
      </c>
      <c r="G32" s="29">
        <v>5054</v>
      </c>
      <c r="H32" s="29">
        <v>0</v>
      </c>
      <c r="I32" s="29">
        <v>0</v>
      </c>
      <c r="J32" s="29">
        <v>5619</v>
      </c>
      <c r="K32" s="29">
        <v>0</v>
      </c>
      <c r="L32" s="29">
        <v>0</v>
      </c>
      <c r="M32" s="29">
        <v>0</v>
      </c>
      <c r="N32" s="35">
        <v>-5619</v>
      </c>
      <c r="O32" s="30">
        <v>-2</v>
      </c>
      <c r="P32" s="29">
        <v>0</v>
      </c>
      <c r="Q32" s="29">
        <v>7</v>
      </c>
      <c r="R32" s="29">
        <v>0</v>
      </c>
      <c r="S32" s="29">
        <v>0</v>
      </c>
      <c r="T32" s="29">
        <v>0</v>
      </c>
      <c r="U32" s="30">
        <v>5</v>
      </c>
      <c r="V32" s="30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5</v>
      </c>
      <c r="AB32" s="29">
        <v>0</v>
      </c>
      <c r="AC32" s="28">
        <f t="shared" si="1"/>
        <v>99.99176073164703</v>
      </c>
      <c r="AD32" s="27">
        <f t="shared" si="2"/>
        <v>0</v>
      </c>
    </row>
    <row r="33" spans="2:30" ht="32.25" customHeight="1" thickBot="1">
      <c r="B33" s="3" t="s">
        <v>29</v>
      </c>
      <c r="C33" s="11">
        <f aca="true" t="shared" si="3" ref="C33:AB33">SUM(C24:C32)</f>
        <v>71681</v>
      </c>
      <c r="D33" s="11">
        <f t="shared" si="3"/>
        <v>2571</v>
      </c>
      <c r="E33" s="11">
        <f t="shared" si="3"/>
        <v>0</v>
      </c>
      <c r="F33" s="11">
        <f t="shared" si="3"/>
        <v>726764</v>
      </c>
      <c r="G33" s="11">
        <f t="shared" si="3"/>
        <v>517838</v>
      </c>
      <c r="H33" s="11">
        <f t="shared" si="3"/>
        <v>9350</v>
      </c>
      <c r="I33" s="11">
        <f t="shared" si="3"/>
        <v>0</v>
      </c>
      <c r="J33" s="11">
        <f t="shared" si="3"/>
        <v>208926</v>
      </c>
      <c r="K33" s="11">
        <f t="shared" si="3"/>
        <v>0</v>
      </c>
      <c r="L33" s="11">
        <f t="shared" si="3"/>
        <v>0</v>
      </c>
      <c r="M33" s="11">
        <f t="shared" si="3"/>
        <v>0</v>
      </c>
      <c r="N33" s="11">
        <f t="shared" si="3"/>
        <v>-78195</v>
      </c>
      <c r="O33" s="11">
        <f t="shared" si="3"/>
        <v>13201</v>
      </c>
      <c r="P33" s="11">
        <f t="shared" si="3"/>
        <v>0</v>
      </c>
      <c r="Q33" s="11">
        <f t="shared" si="3"/>
        <v>2353</v>
      </c>
      <c r="R33" s="11">
        <f t="shared" si="3"/>
        <v>0</v>
      </c>
      <c r="S33" s="11">
        <f t="shared" si="3"/>
        <v>0</v>
      </c>
      <c r="T33" s="11">
        <f t="shared" si="3"/>
        <v>5800</v>
      </c>
      <c r="U33" s="11">
        <f t="shared" si="3"/>
        <v>21354</v>
      </c>
      <c r="V33" s="11">
        <f t="shared" si="3"/>
        <v>0</v>
      </c>
      <c r="W33" s="11">
        <f t="shared" si="3"/>
        <v>0</v>
      </c>
      <c r="X33" s="11">
        <f t="shared" si="3"/>
        <v>0</v>
      </c>
      <c r="Y33" s="11">
        <f t="shared" si="3"/>
        <v>0</v>
      </c>
      <c r="Z33" s="11">
        <f t="shared" si="3"/>
        <v>0</v>
      </c>
      <c r="AA33" s="11">
        <f t="shared" si="3"/>
        <v>21354</v>
      </c>
      <c r="AB33" s="11">
        <f t="shared" si="3"/>
        <v>0</v>
      </c>
      <c r="AC33" s="10">
        <f t="shared" si="1"/>
        <v>78.25218070322822</v>
      </c>
      <c r="AD33" s="9">
        <f>IF(AB33&gt;0,AB33/(#REF!-#REF!)*100,0)</f>
        <v>0</v>
      </c>
    </row>
  </sheetData>
  <sheetProtection/>
  <mergeCells count="19">
    <mergeCell ref="Z5:Z6"/>
    <mergeCell ref="E21:E22"/>
    <mergeCell ref="H21:I21"/>
    <mergeCell ref="M21:M22"/>
    <mergeCell ref="N5:N6"/>
    <mergeCell ref="R5:R6"/>
    <mergeCell ref="U5:V5"/>
    <mergeCell ref="P21:P22"/>
    <mergeCell ref="W21:Y21"/>
    <mergeCell ref="AA21:AB21"/>
    <mergeCell ref="X22:X23"/>
    <mergeCell ref="Y22:Y23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55" r:id="rId2"/>
  <colBreaks count="1" manualBreakCount="1">
    <brk id="16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view="pageBreakPreview" zoomScaleNormal="8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16" width="15.875" style="6" customWidth="1"/>
    <col min="17" max="16384" width="12.00390625" style="6" customWidth="1"/>
  </cols>
  <sheetData>
    <row r="1" spans="1:16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="7" customFormat="1" ht="22.5" customHeight="1">
      <c r="C2" s="21" t="s">
        <v>141</v>
      </c>
    </row>
    <row r="3" s="7" customFormat="1" ht="22.5" customHeight="1">
      <c r="C3" s="21" t="s">
        <v>58</v>
      </c>
    </row>
    <row r="4" s="7" customFormat="1" ht="22.5" customHeight="1" thickBot="1">
      <c r="C4" s="21"/>
    </row>
    <row r="5" spans="2:16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43" t="s">
        <v>128</v>
      </c>
      <c r="G5" s="43" t="s">
        <v>63</v>
      </c>
      <c r="H5" s="81" t="s">
        <v>36</v>
      </c>
      <c r="I5" s="43" t="s">
        <v>64</v>
      </c>
      <c r="J5" s="43" t="s">
        <v>65</v>
      </c>
      <c r="K5" s="43" t="s">
        <v>66</v>
      </c>
      <c r="L5" s="43" t="s">
        <v>67</v>
      </c>
      <c r="M5" s="81" t="s">
        <v>36</v>
      </c>
      <c r="N5" s="81" t="s">
        <v>53</v>
      </c>
      <c r="O5" s="43" t="s">
        <v>68</v>
      </c>
      <c r="P5" s="43" t="s">
        <v>69</v>
      </c>
    </row>
    <row r="6" spans="2:16" s="7" customFormat="1" ht="22.5" customHeight="1">
      <c r="B6" s="17"/>
      <c r="C6" s="82"/>
      <c r="D6" s="82"/>
      <c r="E6" s="82"/>
      <c r="F6" s="47" t="s">
        <v>129</v>
      </c>
      <c r="G6" s="47" t="s">
        <v>84</v>
      </c>
      <c r="H6" s="82"/>
      <c r="I6" s="47" t="s">
        <v>85</v>
      </c>
      <c r="J6" s="47" t="s">
        <v>86</v>
      </c>
      <c r="K6" s="47" t="s">
        <v>86</v>
      </c>
      <c r="L6" s="47" t="s">
        <v>87</v>
      </c>
      <c r="M6" s="82"/>
      <c r="N6" s="82"/>
      <c r="O6" s="47" t="s">
        <v>88</v>
      </c>
      <c r="P6" s="47" t="s">
        <v>89</v>
      </c>
    </row>
    <row r="7" spans="2:16" s="7" customFormat="1" ht="22.5" customHeight="1">
      <c r="B7" s="41" t="s">
        <v>1</v>
      </c>
      <c r="C7" s="52" t="s">
        <v>109</v>
      </c>
      <c r="D7" s="52" t="s">
        <v>61</v>
      </c>
      <c r="E7" s="52"/>
      <c r="F7" s="52"/>
      <c r="G7" s="52"/>
      <c r="H7" s="52"/>
      <c r="I7" s="52" t="s">
        <v>110</v>
      </c>
      <c r="J7" s="52"/>
      <c r="K7" s="52"/>
      <c r="L7" s="52"/>
      <c r="M7" s="52"/>
      <c r="N7" s="52" t="s">
        <v>111</v>
      </c>
      <c r="O7" s="52" t="s">
        <v>112</v>
      </c>
      <c r="P7" s="52"/>
    </row>
    <row r="8" spans="1:16" s="8" customFormat="1" ht="33.75" customHeight="1">
      <c r="A8" s="14" t="s">
        <v>20</v>
      </c>
      <c r="B8" s="59" t="s">
        <v>24</v>
      </c>
      <c r="C8" s="60">
        <v>1471</v>
      </c>
      <c r="D8" s="13">
        <v>540</v>
      </c>
      <c r="E8" s="13">
        <v>540</v>
      </c>
      <c r="F8" s="13">
        <v>0</v>
      </c>
      <c r="G8" s="13">
        <v>0</v>
      </c>
      <c r="H8" s="13">
        <v>0</v>
      </c>
      <c r="I8" s="13">
        <v>931</v>
      </c>
      <c r="J8" s="13">
        <v>0</v>
      </c>
      <c r="K8" s="13">
        <v>0</v>
      </c>
      <c r="L8" s="13">
        <v>931</v>
      </c>
      <c r="M8" s="13">
        <v>0</v>
      </c>
      <c r="N8" s="61">
        <v>1198</v>
      </c>
      <c r="O8" s="13">
        <v>1067</v>
      </c>
      <c r="P8" s="13">
        <v>0</v>
      </c>
    </row>
    <row r="9" spans="1:16" s="8" customFormat="1" ht="33.75" customHeight="1" thickBot="1">
      <c r="A9" s="14"/>
      <c r="B9" s="3" t="s">
        <v>29</v>
      </c>
      <c r="C9" s="11">
        <f aca="true" t="shared" si="0" ref="C9:P9">SUM(C8)</f>
        <v>1471</v>
      </c>
      <c r="D9" s="11">
        <f t="shared" si="0"/>
        <v>540</v>
      </c>
      <c r="E9" s="11">
        <f t="shared" si="0"/>
        <v>540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931</v>
      </c>
      <c r="J9" s="11">
        <f t="shared" si="0"/>
        <v>0</v>
      </c>
      <c r="K9" s="11">
        <f t="shared" si="0"/>
        <v>0</v>
      </c>
      <c r="L9" s="11">
        <f t="shared" si="0"/>
        <v>931</v>
      </c>
      <c r="M9" s="11">
        <f t="shared" si="0"/>
        <v>0</v>
      </c>
      <c r="N9" s="11">
        <f t="shared" si="0"/>
        <v>1198</v>
      </c>
      <c r="O9" s="11">
        <f t="shared" si="0"/>
        <v>1067</v>
      </c>
      <c r="P9" s="11">
        <f t="shared" si="0"/>
        <v>0</v>
      </c>
    </row>
    <row r="10" spans="1:16" s="8" customFormat="1" ht="23.25" customHeight="1">
      <c r="A10" s="14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ht="23.25" customHeight="1" thickBot="1"/>
    <row r="12" spans="2:16" ht="23.25" customHeight="1">
      <c r="B12" s="19" t="s">
        <v>0</v>
      </c>
      <c r="C12" s="43" t="s">
        <v>70</v>
      </c>
      <c r="D12" s="81" t="s">
        <v>36</v>
      </c>
      <c r="E12" s="43" t="s">
        <v>71</v>
      </c>
      <c r="F12" s="43" t="s">
        <v>72</v>
      </c>
      <c r="G12" s="83" t="s">
        <v>52</v>
      </c>
      <c r="H12" s="84"/>
      <c r="I12" s="81" t="s">
        <v>36</v>
      </c>
      <c r="J12" s="81" t="s">
        <v>51</v>
      </c>
      <c r="K12" s="43" t="s">
        <v>73</v>
      </c>
      <c r="L12" s="81" t="s">
        <v>50</v>
      </c>
      <c r="M12" s="43" t="s">
        <v>48</v>
      </c>
      <c r="N12" s="43" t="s">
        <v>48</v>
      </c>
      <c r="O12" s="43" t="s">
        <v>74</v>
      </c>
      <c r="P12" s="43" t="s">
        <v>65</v>
      </c>
    </row>
    <row r="13" spans="2:16" ht="23.25" customHeight="1">
      <c r="B13" s="17"/>
      <c r="C13" s="47" t="s">
        <v>90</v>
      </c>
      <c r="D13" s="82"/>
      <c r="E13" s="47" t="s">
        <v>88</v>
      </c>
      <c r="F13" s="47" t="s">
        <v>91</v>
      </c>
      <c r="G13" s="48" t="s">
        <v>37</v>
      </c>
      <c r="H13" s="48" t="s">
        <v>92</v>
      </c>
      <c r="I13" s="82"/>
      <c r="J13" s="82"/>
      <c r="K13" s="47" t="s">
        <v>93</v>
      </c>
      <c r="L13" s="82"/>
      <c r="M13" s="47" t="s">
        <v>86</v>
      </c>
      <c r="N13" s="47" t="s">
        <v>94</v>
      </c>
      <c r="O13" s="47" t="s">
        <v>95</v>
      </c>
      <c r="P13" s="47" t="s">
        <v>86</v>
      </c>
    </row>
    <row r="14" spans="2:16" ht="23.25" customHeight="1">
      <c r="B14" s="41" t="s">
        <v>1</v>
      </c>
      <c r="C14" s="52"/>
      <c r="D14" s="52"/>
      <c r="E14" s="52" t="s">
        <v>113</v>
      </c>
      <c r="F14" s="52"/>
      <c r="G14" s="47" t="s">
        <v>91</v>
      </c>
      <c r="H14" s="47" t="s">
        <v>114</v>
      </c>
      <c r="I14" s="47"/>
      <c r="J14" s="52" t="s">
        <v>115</v>
      </c>
      <c r="K14" s="52" t="s">
        <v>116</v>
      </c>
      <c r="L14" s="52"/>
      <c r="M14" s="52"/>
      <c r="N14" s="52"/>
      <c r="O14" s="52"/>
      <c r="P14" s="52"/>
    </row>
    <row r="15" spans="2:16" ht="33.75" customHeight="1">
      <c r="B15" s="59" t="s">
        <v>24</v>
      </c>
      <c r="C15" s="13">
        <v>0</v>
      </c>
      <c r="D15" s="13">
        <v>1067</v>
      </c>
      <c r="E15" s="13">
        <v>131</v>
      </c>
      <c r="F15" s="61">
        <v>131</v>
      </c>
      <c r="G15" s="13">
        <v>131</v>
      </c>
      <c r="H15" s="13">
        <v>0</v>
      </c>
      <c r="I15" s="13">
        <v>0</v>
      </c>
      <c r="J15" s="61">
        <v>273</v>
      </c>
      <c r="K15" s="13">
        <v>137</v>
      </c>
      <c r="L15" s="13">
        <v>0</v>
      </c>
      <c r="M15" s="13">
        <v>137</v>
      </c>
      <c r="N15" s="13">
        <v>0</v>
      </c>
      <c r="O15" s="13">
        <v>0</v>
      </c>
      <c r="P15" s="13">
        <v>0</v>
      </c>
    </row>
    <row r="16" spans="2:16" ht="33.75" customHeight="1" thickBot="1">
      <c r="B16" s="3" t="s">
        <v>29</v>
      </c>
      <c r="C16" s="11">
        <f aca="true" t="shared" si="1" ref="C16:P16">SUM(C15)</f>
        <v>0</v>
      </c>
      <c r="D16" s="11">
        <f t="shared" si="1"/>
        <v>1067</v>
      </c>
      <c r="E16" s="11">
        <f t="shared" si="1"/>
        <v>131</v>
      </c>
      <c r="F16" s="11">
        <f t="shared" si="1"/>
        <v>131</v>
      </c>
      <c r="G16" s="11">
        <f t="shared" si="1"/>
        <v>131</v>
      </c>
      <c r="H16" s="11">
        <f t="shared" si="1"/>
        <v>0</v>
      </c>
      <c r="I16" s="11">
        <f t="shared" si="1"/>
        <v>0</v>
      </c>
      <c r="J16" s="11">
        <f t="shared" si="1"/>
        <v>273</v>
      </c>
      <c r="K16" s="11">
        <f t="shared" si="1"/>
        <v>137</v>
      </c>
      <c r="L16" s="11">
        <f t="shared" si="1"/>
        <v>0</v>
      </c>
      <c r="M16" s="11">
        <f t="shared" si="1"/>
        <v>137</v>
      </c>
      <c r="N16" s="11">
        <f t="shared" si="1"/>
        <v>0</v>
      </c>
      <c r="O16" s="11">
        <f t="shared" si="1"/>
        <v>0</v>
      </c>
      <c r="P16" s="11">
        <f t="shared" si="1"/>
        <v>0</v>
      </c>
    </row>
    <row r="17" ht="23.25" customHeight="1"/>
    <row r="18" ht="23.25" customHeight="1" thickBot="1"/>
    <row r="19" spans="2:16" ht="23.25" customHeight="1">
      <c r="B19" s="19" t="s">
        <v>0</v>
      </c>
      <c r="C19" s="43" t="s">
        <v>66</v>
      </c>
      <c r="D19" s="43" t="s">
        <v>75</v>
      </c>
      <c r="E19" s="81" t="s">
        <v>36</v>
      </c>
      <c r="F19" s="43" t="s">
        <v>73</v>
      </c>
      <c r="G19" s="43" t="s">
        <v>76</v>
      </c>
      <c r="H19" s="83" t="s">
        <v>77</v>
      </c>
      <c r="I19" s="84"/>
      <c r="J19" s="43" t="s">
        <v>37</v>
      </c>
      <c r="K19" s="42" t="s">
        <v>49</v>
      </c>
      <c r="L19" s="42" t="s">
        <v>48</v>
      </c>
      <c r="M19" s="81" t="s">
        <v>36</v>
      </c>
      <c r="N19" s="43" t="s">
        <v>78</v>
      </c>
      <c r="O19" s="43" t="s">
        <v>78</v>
      </c>
      <c r="P19" s="81" t="s">
        <v>47</v>
      </c>
    </row>
    <row r="20" spans="2:16" ht="23.25" customHeight="1">
      <c r="B20" s="17"/>
      <c r="C20" s="47" t="s">
        <v>86</v>
      </c>
      <c r="D20" s="47" t="s">
        <v>96</v>
      </c>
      <c r="E20" s="82"/>
      <c r="F20" s="47" t="s">
        <v>97</v>
      </c>
      <c r="G20" s="47" t="s">
        <v>98</v>
      </c>
      <c r="H20" s="48" t="s">
        <v>99</v>
      </c>
      <c r="I20" s="48" t="s">
        <v>76</v>
      </c>
      <c r="J20" s="47" t="s">
        <v>100</v>
      </c>
      <c r="K20" s="47" t="s">
        <v>41</v>
      </c>
      <c r="L20" s="47" t="s">
        <v>101</v>
      </c>
      <c r="M20" s="82"/>
      <c r="N20" s="47" t="s">
        <v>102</v>
      </c>
      <c r="O20" s="47" t="s">
        <v>103</v>
      </c>
      <c r="P20" s="82"/>
    </row>
    <row r="21" spans="2:16" ht="23.25" customHeight="1">
      <c r="B21" s="41" t="s">
        <v>1</v>
      </c>
      <c r="C21" s="52"/>
      <c r="D21" s="52"/>
      <c r="E21" s="52"/>
      <c r="F21" s="52" t="s">
        <v>117</v>
      </c>
      <c r="G21" s="52"/>
      <c r="H21" s="53" t="s">
        <v>89</v>
      </c>
      <c r="I21" s="53" t="s">
        <v>91</v>
      </c>
      <c r="J21" s="52" t="s">
        <v>118</v>
      </c>
      <c r="K21" s="47" t="s">
        <v>32</v>
      </c>
      <c r="L21" s="47" t="s">
        <v>31</v>
      </c>
      <c r="M21" s="47"/>
      <c r="N21" s="52" t="s">
        <v>119</v>
      </c>
      <c r="O21" s="52" t="s">
        <v>120</v>
      </c>
      <c r="P21" s="52" t="s">
        <v>121</v>
      </c>
    </row>
    <row r="22" spans="2:16" ht="33.75" customHeight="1">
      <c r="B22" s="59" t="s">
        <v>24</v>
      </c>
      <c r="C22" s="13">
        <v>0</v>
      </c>
      <c r="D22" s="13">
        <v>0</v>
      </c>
      <c r="E22" s="13">
        <v>0</v>
      </c>
      <c r="F22" s="13">
        <v>410</v>
      </c>
      <c r="G22" s="13">
        <v>0</v>
      </c>
      <c r="H22" s="13">
        <v>0</v>
      </c>
      <c r="I22" s="13">
        <v>0</v>
      </c>
      <c r="J22" s="13">
        <v>410</v>
      </c>
      <c r="K22" s="13">
        <v>0</v>
      </c>
      <c r="L22" s="13">
        <v>0</v>
      </c>
      <c r="M22" s="13">
        <v>0</v>
      </c>
      <c r="N22" s="61">
        <v>-273</v>
      </c>
      <c r="O22" s="61">
        <v>0</v>
      </c>
      <c r="P22" s="13">
        <v>0</v>
      </c>
    </row>
    <row r="23" spans="2:16" ht="33.75" customHeight="1" thickBot="1">
      <c r="B23" s="3" t="s">
        <v>29</v>
      </c>
      <c r="C23" s="11">
        <f aca="true" t="shared" si="2" ref="C23:P23">SUM(C22)</f>
        <v>0</v>
      </c>
      <c r="D23" s="11">
        <f t="shared" si="2"/>
        <v>0</v>
      </c>
      <c r="E23" s="11">
        <f t="shared" si="2"/>
        <v>0</v>
      </c>
      <c r="F23" s="11">
        <f t="shared" si="2"/>
        <v>410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410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-273</v>
      </c>
      <c r="O23" s="11">
        <f t="shared" si="2"/>
        <v>0</v>
      </c>
      <c r="P23" s="11">
        <f t="shared" si="2"/>
        <v>0</v>
      </c>
    </row>
    <row r="24" ht="23.25" customHeight="1"/>
    <row r="25" spans="3:16" ht="23.25" customHeight="1" thickBo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0" t="s">
        <v>57</v>
      </c>
    </row>
    <row r="26" spans="2:16" ht="23.25" customHeight="1">
      <c r="B26" s="19" t="s">
        <v>0</v>
      </c>
      <c r="C26" s="42" t="s">
        <v>79</v>
      </c>
      <c r="D26" s="44" t="s">
        <v>80</v>
      </c>
      <c r="E26" s="42" t="s">
        <v>81</v>
      </c>
      <c r="F26" s="18" t="s">
        <v>46</v>
      </c>
      <c r="G26" s="18" t="s">
        <v>45</v>
      </c>
      <c r="H26" s="43" t="s">
        <v>82</v>
      </c>
      <c r="I26" s="85" t="s">
        <v>130</v>
      </c>
      <c r="J26" s="85"/>
      <c r="K26" s="84"/>
      <c r="L26" s="45" t="s">
        <v>44</v>
      </c>
      <c r="M26" s="83" t="s">
        <v>43</v>
      </c>
      <c r="N26" s="84"/>
      <c r="O26" s="42" t="s">
        <v>42</v>
      </c>
      <c r="P26" s="46" t="s">
        <v>83</v>
      </c>
    </row>
    <row r="27" spans="2:16" ht="23.25" customHeight="1">
      <c r="B27" s="17"/>
      <c r="C27" s="47" t="s">
        <v>104</v>
      </c>
      <c r="D27" s="47" t="s">
        <v>37</v>
      </c>
      <c r="E27" s="47" t="s">
        <v>40</v>
      </c>
      <c r="F27" s="15" t="s">
        <v>39</v>
      </c>
      <c r="G27" s="16" t="s">
        <v>105</v>
      </c>
      <c r="H27" s="49" t="s">
        <v>106</v>
      </c>
      <c r="I27" s="50" t="s">
        <v>38</v>
      </c>
      <c r="J27" s="86" t="s">
        <v>37</v>
      </c>
      <c r="K27" s="86" t="s">
        <v>36</v>
      </c>
      <c r="L27" s="47" t="s">
        <v>35</v>
      </c>
      <c r="M27" s="47" t="s">
        <v>34</v>
      </c>
      <c r="N27" s="47" t="s">
        <v>107</v>
      </c>
      <c r="O27" s="47" t="s">
        <v>33</v>
      </c>
      <c r="P27" s="51" t="s">
        <v>108</v>
      </c>
    </row>
    <row r="28" spans="2:16" ht="23.25" customHeight="1">
      <c r="B28" s="41" t="s">
        <v>1</v>
      </c>
      <c r="C28" s="52" t="s">
        <v>122</v>
      </c>
      <c r="D28" s="47"/>
      <c r="E28" s="52" t="s">
        <v>123</v>
      </c>
      <c r="F28" s="16" t="s">
        <v>124</v>
      </c>
      <c r="G28" s="40" t="s">
        <v>125</v>
      </c>
      <c r="H28" s="47"/>
      <c r="I28" s="47" t="s">
        <v>126</v>
      </c>
      <c r="J28" s="82"/>
      <c r="K28" s="82"/>
      <c r="L28" s="52" t="s">
        <v>127</v>
      </c>
      <c r="M28" s="47"/>
      <c r="N28" s="47"/>
      <c r="O28" s="47" t="s">
        <v>30</v>
      </c>
      <c r="P28" s="51"/>
    </row>
    <row r="29" spans="2:16" ht="33.75" customHeight="1">
      <c r="B29" s="59" t="s">
        <v>24</v>
      </c>
      <c r="C29" s="13">
        <v>0</v>
      </c>
      <c r="D29" s="13">
        <v>0</v>
      </c>
      <c r="E29" s="13">
        <v>0</v>
      </c>
      <c r="F29" s="13">
        <v>0</v>
      </c>
      <c r="G29" s="61">
        <v>0</v>
      </c>
      <c r="H29" s="61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62">
        <f>IF(C8&gt;0,C8/(N8+J22)*100,0)</f>
        <v>91.48009950248756</v>
      </c>
      <c r="P29" s="58">
        <f>IF(N29&gt;0,N29/(#REF!-#REF!)*100,0)</f>
        <v>0</v>
      </c>
    </row>
    <row r="30" spans="2:16" ht="33.75" customHeight="1" thickBot="1">
      <c r="B30" s="3" t="s">
        <v>29</v>
      </c>
      <c r="C30" s="11">
        <f aca="true" t="shared" si="3" ref="C30:N30">SUM(C29)</f>
        <v>0</v>
      </c>
      <c r="D30" s="11">
        <f t="shared" si="3"/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>SUM(H29)</f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1">
        <f t="shared" si="3"/>
        <v>0</v>
      </c>
      <c r="M30" s="11">
        <f t="shared" si="3"/>
        <v>0</v>
      </c>
      <c r="N30" s="11">
        <f t="shared" si="3"/>
        <v>0</v>
      </c>
      <c r="O30" s="75">
        <f>IF(C9&gt;0,C9/(N9+J23)*100,0)</f>
        <v>91.48009950248756</v>
      </c>
      <c r="P30" s="9">
        <f>IF(N30&gt;0,N30/(D9-G9)*100,0)</f>
        <v>0</v>
      </c>
    </row>
  </sheetData>
  <sheetProtection/>
  <mergeCells count="19">
    <mergeCell ref="C5:C6"/>
    <mergeCell ref="D5:D6"/>
    <mergeCell ref="E5:E6"/>
    <mergeCell ref="H5:H6"/>
    <mergeCell ref="M5:M6"/>
    <mergeCell ref="N5:N6"/>
    <mergeCell ref="D12:D13"/>
    <mergeCell ref="G12:H12"/>
    <mergeCell ref="I12:I13"/>
    <mergeCell ref="J12:J13"/>
    <mergeCell ref="L12:L13"/>
    <mergeCell ref="E19:E20"/>
    <mergeCell ref="H19:I19"/>
    <mergeCell ref="M19:M20"/>
    <mergeCell ref="P19:P20"/>
    <mergeCell ref="I26:K26"/>
    <mergeCell ref="M26:N26"/>
    <mergeCell ref="J27:J28"/>
    <mergeCell ref="K27:K2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16" width="15.875" style="6" customWidth="1"/>
    <col min="17" max="16384" width="12.00390625" style="6" customWidth="1"/>
  </cols>
  <sheetData>
    <row r="1" spans="1:16" s="8" customFormat="1" ht="22.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="7" customFormat="1" ht="22.5" customHeight="1">
      <c r="C2" s="21" t="s">
        <v>139</v>
      </c>
    </row>
    <row r="3" s="7" customFormat="1" ht="22.5" customHeight="1">
      <c r="C3" s="21" t="s">
        <v>58</v>
      </c>
    </row>
    <row r="4" s="7" customFormat="1" ht="22.5" customHeight="1" thickBot="1">
      <c r="C4" s="21"/>
    </row>
    <row r="5" spans="2:16" s="7" customFormat="1" ht="22.5" customHeight="1">
      <c r="B5" s="19" t="s">
        <v>0</v>
      </c>
      <c r="C5" s="81" t="s">
        <v>56</v>
      </c>
      <c r="D5" s="81" t="s">
        <v>55</v>
      </c>
      <c r="E5" s="81" t="s">
        <v>54</v>
      </c>
      <c r="F5" s="68"/>
      <c r="G5" s="43" t="s">
        <v>63</v>
      </c>
      <c r="H5" s="81" t="s">
        <v>36</v>
      </c>
      <c r="I5" s="43" t="s">
        <v>64</v>
      </c>
      <c r="J5" s="43" t="s">
        <v>65</v>
      </c>
      <c r="K5" s="43" t="s">
        <v>66</v>
      </c>
      <c r="L5" s="43" t="s">
        <v>67</v>
      </c>
      <c r="M5" s="81" t="s">
        <v>36</v>
      </c>
      <c r="N5" s="81" t="s">
        <v>53</v>
      </c>
      <c r="O5" s="43" t="s">
        <v>68</v>
      </c>
      <c r="P5" s="43" t="s">
        <v>69</v>
      </c>
    </row>
    <row r="6" spans="2:16" s="7" customFormat="1" ht="22.5" customHeight="1">
      <c r="B6" s="17"/>
      <c r="C6" s="82"/>
      <c r="D6" s="82"/>
      <c r="E6" s="82"/>
      <c r="F6" s="69"/>
      <c r="G6" s="47" t="s">
        <v>84</v>
      </c>
      <c r="H6" s="82"/>
      <c r="I6" s="47" t="s">
        <v>85</v>
      </c>
      <c r="J6" s="47" t="s">
        <v>86</v>
      </c>
      <c r="K6" s="47" t="s">
        <v>86</v>
      </c>
      <c r="L6" s="47" t="s">
        <v>87</v>
      </c>
      <c r="M6" s="82"/>
      <c r="N6" s="82"/>
      <c r="O6" s="47" t="s">
        <v>88</v>
      </c>
      <c r="P6" s="47" t="s">
        <v>89</v>
      </c>
    </row>
    <row r="7" spans="2:16" s="7" customFormat="1" ht="22.5" customHeight="1">
      <c r="B7" s="76" t="s">
        <v>1</v>
      </c>
      <c r="C7" s="74" t="s">
        <v>109</v>
      </c>
      <c r="D7" s="74" t="s">
        <v>61</v>
      </c>
      <c r="E7" s="74"/>
      <c r="F7" s="77"/>
      <c r="G7" s="74"/>
      <c r="H7" s="74"/>
      <c r="I7" s="74" t="s">
        <v>110</v>
      </c>
      <c r="J7" s="74"/>
      <c r="K7" s="74"/>
      <c r="L7" s="74"/>
      <c r="M7" s="74"/>
      <c r="N7" s="74" t="s">
        <v>111</v>
      </c>
      <c r="O7" s="74" t="s">
        <v>112</v>
      </c>
      <c r="P7" s="74"/>
    </row>
    <row r="8" spans="1:16" s="8" customFormat="1" ht="33.75" customHeight="1">
      <c r="A8" s="33" t="s">
        <v>21</v>
      </c>
      <c r="B8" s="2" t="s">
        <v>143</v>
      </c>
      <c r="C8" s="36">
        <v>16626</v>
      </c>
      <c r="D8" s="34">
        <v>3452</v>
      </c>
      <c r="E8" s="34">
        <v>3450</v>
      </c>
      <c r="F8" s="31"/>
      <c r="G8" s="34">
        <v>0</v>
      </c>
      <c r="H8" s="34">
        <v>2</v>
      </c>
      <c r="I8" s="34">
        <v>13174</v>
      </c>
      <c r="J8" s="34">
        <v>0</v>
      </c>
      <c r="K8" s="34">
        <v>0</v>
      </c>
      <c r="L8" s="34">
        <v>13174</v>
      </c>
      <c r="M8" s="34">
        <v>0</v>
      </c>
      <c r="N8" s="35">
        <v>14546</v>
      </c>
      <c r="O8" s="34">
        <v>14115</v>
      </c>
      <c r="P8" s="34">
        <v>0</v>
      </c>
    </row>
    <row r="9" spans="1:16" s="8" customFormat="1" ht="33.75" customHeight="1">
      <c r="A9" s="33" t="s">
        <v>21</v>
      </c>
      <c r="B9" s="2" t="s">
        <v>24</v>
      </c>
      <c r="C9" s="36">
        <v>36590</v>
      </c>
      <c r="D9" s="34">
        <v>8746</v>
      </c>
      <c r="E9" s="34">
        <v>8746</v>
      </c>
      <c r="F9" s="31"/>
      <c r="G9" s="34">
        <v>0</v>
      </c>
      <c r="H9" s="34">
        <v>0</v>
      </c>
      <c r="I9" s="34">
        <v>27844</v>
      </c>
      <c r="J9" s="34">
        <v>0</v>
      </c>
      <c r="K9" s="34">
        <v>0</v>
      </c>
      <c r="L9" s="34">
        <v>27842</v>
      </c>
      <c r="M9" s="34">
        <v>2</v>
      </c>
      <c r="N9" s="35">
        <v>31726</v>
      </c>
      <c r="O9" s="34">
        <v>30117</v>
      </c>
      <c r="P9" s="34">
        <v>6394</v>
      </c>
    </row>
    <row r="10" spans="1:16" s="8" customFormat="1" ht="33.75" customHeight="1">
      <c r="A10" s="33" t="s">
        <v>21</v>
      </c>
      <c r="B10" s="2" t="s">
        <v>25</v>
      </c>
      <c r="C10" s="32">
        <v>40236</v>
      </c>
      <c r="D10" s="29">
        <v>14173</v>
      </c>
      <c r="E10" s="29">
        <v>14169</v>
      </c>
      <c r="F10" s="31"/>
      <c r="G10" s="29">
        <v>0</v>
      </c>
      <c r="H10" s="29">
        <v>4</v>
      </c>
      <c r="I10" s="29">
        <v>26063</v>
      </c>
      <c r="J10" s="29">
        <v>0</v>
      </c>
      <c r="K10" s="29">
        <v>0</v>
      </c>
      <c r="L10" s="29">
        <v>25672</v>
      </c>
      <c r="M10" s="29">
        <v>391</v>
      </c>
      <c r="N10" s="30">
        <v>40236</v>
      </c>
      <c r="O10" s="29">
        <v>36788</v>
      </c>
      <c r="P10" s="29">
        <v>6702</v>
      </c>
    </row>
    <row r="11" spans="1:16" s="8" customFormat="1" ht="33.75" customHeight="1" thickBot="1">
      <c r="A11" s="14"/>
      <c r="B11" s="3" t="s">
        <v>29</v>
      </c>
      <c r="C11" s="11">
        <f>SUM(C8:C10)</f>
        <v>93452</v>
      </c>
      <c r="D11" s="11">
        <f aca="true" t="shared" si="0" ref="D11:O11">SUM(D8:D10)</f>
        <v>26371</v>
      </c>
      <c r="E11" s="11">
        <f t="shared" si="0"/>
        <v>26365</v>
      </c>
      <c r="F11" s="11">
        <f t="shared" si="0"/>
        <v>0</v>
      </c>
      <c r="G11" s="11">
        <f t="shared" si="0"/>
        <v>0</v>
      </c>
      <c r="H11" s="11">
        <f t="shared" si="0"/>
        <v>6</v>
      </c>
      <c r="I11" s="11">
        <f t="shared" si="0"/>
        <v>67081</v>
      </c>
      <c r="J11" s="11">
        <f t="shared" si="0"/>
        <v>0</v>
      </c>
      <c r="K11" s="11">
        <f t="shared" si="0"/>
        <v>0</v>
      </c>
      <c r="L11" s="11">
        <f t="shared" si="0"/>
        <v>66688</v>
      </c>
      <c r="M11" s="11">
        <f t="shared" si="0"/>
        <v>393</v>
      </c>
      <c r="N11" s="11">
        <f t="shared" si="0"/>
        <v>86508</v>
      </c>
      <c r="O11" s="11">
        <f t="shared" si="0"/>
        <v>81020</v>
      </c>
      <c r="P11" s="11">
        <f>SUM(P8:P10)</f>
        <v>13096</v>
      </c>
    </row>
    <row r="12" spans="1:16" s="8" customFormat="1" ht="22.5" customHeight="1">
      <c r="A12" s="14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ht="22.5" customHeight="1" thickBot="1"/>
    <row r="14" spans="2:16" ht="23.25" customHeight="1">
      <c r="B14" s="19" t="s">
        <v>0</v>
      </c>
      <c r="C14" s="43" t="s">
        <v>70</v>
      </c>
      <c r="D14" s="81" t="s">
        <v>36</v>
      </c>
      <c r="E14" s="43" t="s">
        <v>71</v>
      </c>
      <c r="F14" s="43" t="s">
        <v>72</v>
      </c>
      <c r="G14" s="83" t="s">
        <v>52</v>
      </c>
      <c r="H14" s="84"/>
      <c r="I14" s="81" t="s">
        <v>36</v>
      </c>
      <c r="J14" s="81" t="s">
        <v>51</v>
      </c>
      <c r="K14" s="43" t="s">
        <v>73</v>
      </c>
      <c r="L14" s="81" t="s">
        <v>50</v>
      </c>
      <c r="M14" s="43" t="s">
        <v>48</v>
      </c>
      <c r="N14" s="43" t="s">
        <v>48</v>
      </c>
      <c r="O14" s="43" t="s">
        <v>74</v>
      </c>
      <c r="P14" s="43" t="s">
        <v>65</v>
      </c>
    </row>
    <row r="15" spans="2:16" ht="23.25" customHeight="1">
      <c r="B15" s="17"/>
      <c r="C15" s="47" t="s">
        <v>90</v>
      </c>
      <c r="D15" s="82"/>
      <c r="E15" s="47" t="s">
        <v>88</v>
      </c>
      <c r="F15" s="47" t="s">
        <v>91</v>
      </c>
      <c r="G15" s="48" t="s">
        <v>37</v>
      </c>
      <c r="H15" s="48" t="s">
        <v>92</v>
      </c>
      <c r="I15" s="82"/>
      <c r="J15" s="82"/>
      <c r="K15" s="47" t="s">
        <v>93</v>
      </c>
      <c r="L15" s="82"/>
      <c r="M15" s="47" t="s">
        <v>86</v>
      </c>
      <c r="N15" s="47" t="s">
        <v>94</v>
      </c>
      <c r="O15" s="47" t="s">
        <v>95</v>
      </c>
      <c r="P15" s="47" t="s">
        <v>86</v>
      </c>
    </row>
    <row r="16" spans="2:16" ht="23.25" customHeight="1">
      <c r="B16" s="41" t="s">
        <v>1</v>
      </c>
      <c r="C16" s="52"/>
      <c r="D16" s="52"/>
      <c r="E16" s="52" t="s">
        <v>113</v>
      </c>
      <c r="F16" s="52"/>
      <c r="G16" s="47" t="s">
        <v>91</v>
      </c>
      <c r="H16" s="47" t="s">
        <v>114</v>
      </c>
      <c r="I16" s="47"/>
      <c r="J16" s="52" t="s">
        <v>115</v>
      </c>
      <c r="K16" s="52" t="s">
        <v>116</v>
      </c>
      <c r="L16" s="52"/>
      <c r="M16" s="52"/>
      <c r="N16" s="52"/>
      <c r="O16" s="52"/>
      <c r="P16" s="52"/>
    </row>
    <row r="17" spans="2:16" ht="33.75" customHeight="1">
      <c r="B17" s="54" t="s">
        <v>143</v>
      </c>
      <c r="C17" s="37">
        <v>0</v>
      </c>
      <c r="D17" s="37">
        <v>14115</v>
      </c>
      <c r="E17" s="37">
        <v>431</v>
      </c>
      <c r="F17" s="56">
        <v>431</v>
      </c>
      <c r="G17" s="37">
        <v>431</v>
      </c>
      <c r="H17" s="37">
        <v>0</v>
      </c>
      <c r="I17" s="37">
        <v>0</v>
      </c>
      <c r="J17" s="56">
        <v>2080</v>
      </c>
      <c r="K17" s="37">
        <v>966</v>
      </c>
      <c r="L17" s="37">
        <v>0</v>
      </c>
      <c r="M17" s="37">
        <v>966</v>
      </c>
      <c r="N17" s="37">
        <v>0</v>
      </c>
      <c r="O17" s="37">
        <v>0</v>
      </c>
      <c r="P17" s="37">
        <v>0</v>
      </c>
    </row>
    <row r="18" spans="2:16" ht="33.75" customHeight="1">
      <c r="B18" s="2" t="s">
        <v>24</v>
      </c>
      <c r="C18" s="34">
        <v>0</v>
      </c>
      <c r="D18" s="34">
        <v>23723</v>
      </c>
      <c r="E18" s="34">
        <v>1609</v>
      </c>
      <c r="F18" s="35">
        <v>1609</v>
      </c>
      <c r="G18" s="34">
        <v>1609</v>
      </c>
      <c r="H18" s="34">
        <v>0</v>
      </c>
      <c r="I18" s="34">
        <v>0</v>
      </c>
      <c r="J18" s="35">
        <v>4864</v>
      </c>
      <c r="K18" s="34">
        <v>2237</v>
      </c>
      <c r="L18" s="34">
        <v>0</v>
      </c>
      <c r="M18" s="34">
        <v>2237</v>
      </c>
      <c r="N18" s="34">
        <v>0</v>
      </c>
      <c r="O18" s="34">
        <v>0</v>
      </c>
      <c r="P18" s="34">
        <v>0</v>
      </c>
    </row>
    <row r="19" spans="2:16" ht="33.75" customHeight="1">
      <c r="B19" s="2" t="s">
        <v>25</v>
      </c>
      <c r="C19" s="29">
        <v>0</v>
      </c>
      <c r="D19" s="29">
        <v>30086</v>
      </c>
      <c r="E19" s="29">
        <v>3448</v>
      </c>
      <c r="F19" s="30">
        <v>3448</v>
      </c>
      <c r="G19" s="29">
        <v>3448</v>
      </c>
      <c r="H19" s="29">
        <v>0</v>
      </c>
      <c r="I19" s="29">
        <v>0</v>
      </c>
      <c r="J19" s="30">
        <v>0</v>
      </c>
      <c r="K19" s="29">
        <v>19560</v>
      </c>
      <c r="L19" s="29">
        <v>4900</v>
      </c>
      <c r="M19" s="29">
        <v>10582</v>
      </c>
      <c r="N19" s="29">
        <v>0</v>
      </c>
      <c r="O19" s="29">
        <v>0</v>
      </c>
      <c r="P19" s="29">
        <v>2937</v>
      </c>
    </row>
    <row r="20" spans="2:16" ht="33.75" customHeight="1" thickBot="1">
      <c r="B20" s="3" t="s">
        <v>29</v>
      </c>
      <c r="C20" s="11">
        <f>SUM(C17:C19)</f>
        <v>0</v>
      </c>
      <c r="D20" s="11">
        <f aca="true" t="shared" si="1" ref="D20:O20">SUM(D17:D19)</f>
        <v>67924</v>
      </c>
      <c r="E20" s="11">
        <f t="shared" si="1"/>
        <v>5488</v>
      </c>
      <c r="F20" s="11">
        <f t="shared" si="1"/>
        <v>5488</v>
      </c>
      <c r="G20" s="11">
        <f t="shared" si="1"/>
        <v>5488</v>
      </c>
      <c r="H20" s="11">
        <f t="shared" si="1"/>
        <v>0</v>
      </c>
      <c r="I20" s="11">
        <f t="shared" si="1"/>
        <v>0</v>
      </c>
      <c r="J20" s="11">
        <f t="shared" si="1"/>
        <v>6944</v>
      </c>
      <c r="K20" s="11">
        <f t="shared" si="1"/>
        <v>22763</v>
      </c>
      <c r="L20" s="11">
        <f t="shared" si="1"/>
        <v>4900</v>
      </c>
      <c r="M20" s="11">
        <f t="shared" si="1"/>
        <v>13785</v>
      </c>
      <c r="N20" s="11">
        <f t="shared" si="1"/>
        <v>0</v>
      </c>
      <c r="O20" s="11">
        <f t="shared" si="1"/>
        <v>0</v>
      </c>
      <c r="P20" s="11">
        <f>SUM(P17:P19)</f>
        <v>2937</v>
      </c>
    </row>
    <row r="21" ht="23.25" customHeight="1"/>
    <row r="22" ht="23.25" customHeight="1" thickBot="1"/>
    <row r="23" spans="2:16" ht="23.25" customHeight="1">
      <c r="B23" s="19" t="s">
        <v>0</v>
      </c>
      <c r="C23" s="43" t="s">
        <v>66</v>
      </c>
      <c r="D23" s="43" t="s">
        <v>75</v>
      </c>
      <c r="E23" s="81" t="s">
        <v>36</v>
      </c>
      <c r="F23" s="43" t="s">
        <v>73</v>
      </c>
      <c r="G23" s="43" t="s">
        <v>76</v>
      </c>
      <c r="H23" s="83" t="s">
        <v>77</v>
      </c>
      <c r="I23" s="84"/>
      <c r="J23" s="43" t="s">
        <v>37</v>
      </c>
      <c r="K23" s="42" t="s">
        <v>49</v>
      </c>
      <c r="L23" s="42" t="s">
        <v>48</v>
      </c>
      <c r="M23" s="81" t="s">
        <v>36</v>
      </c>
      <c r="N23" s="43" t="s">
        <v>78</v>
      </c>
      <c r="O23" s="43" t="s">
        <v>78</v>
      </c>
      <c r="P23" s="81" t="s">
        <v>47</v>
      </c>
    </row>
    <row r="24" spans="2:16" ht="23.25" customHeight="1">
      <c r="B24" s="17"/>
      <c r="C24" s="47" t="s">
        <v>86</v>
      </c>
      <c r="D24" s="47" t="s">
        <v>96</v>
      </c>
      <c r="E24" s="82"/>
      <c r="F24" s="47" t="s">
        <v>97</v>
      </c>
      <c r="G24" s="47" t="s">
        <v>98</v>
      </c>
      <c r="H24" s="48" t="s">
        <v>99</v>
      </c>
      <c r="I24" s="48" t="s">
        <v>76</v>
      </c>
      <c r="J24" s="47" t="s">
        <v>100</v>
      </c>
      <c r="K24" s="47" t="s">
        <v>41</v>
      </c>
      <c r="L24" s="47" t="s">
        <v>101</v>
      </c>
      <c r="M24" s="82"/>
      <c r="N24" s="47" t="s">
        <v>102</v>
      </c>
      <c r="O24" s="47" t="s">
        <v>103</v>
      </c>
      <c r="P24" s="82"/>
    </row>
    <row r="25" spans="2:16" ht="23.25" customHeight="1">
      <c r="B25" s="41" t="s">
        <v>1</v>
      </c>
      <c r="C25" s="52"/>
      <c r="D25" s="52"/>
      <c r="E25" s="52"/>
      <c r="F25" s="52" t="s">
        <v>117</v>
      </c>
      <c r="G25" s="52"/>
      <c r="H25" s="53" t="s">
        <v>89</v>
      </c>
      <c r="I25" s="53" t="s">
        <v>91</v>
      </c>
      <c r="J25" s="52" t="s">
        <v>118</v>
      </c>
      <c r="K25" s="47" t="s">
        <v>32</v>
      </c>
      <c r="L25" s="47" t="s">
        <v>31</v>
      </c>
      <c r="M25" s="47"/>
      <c r="N25" s="52" t="s">
        <v>119</v>
      </c>
      <c r="O25" s="52" t="s">
        <v>120</v>
      </c>
      <c r="P25" s="52" t="s">
        <v>121</v>
      </c>
    </row>
    <row r="26" spans="2:16" ht="33.75" customHeight="1">
      <c r="B26" s="54" t="s">
        <v>143</v>
      </c>
      <c r="C26" s="37">
        <v>0</v>
      </c>
      <c r="D26" s="37">
        <v>0</v>
      </c>
      <c r="E26" s="37">
        <v>0</v>
      </c>
      <c r="F26" s="37">
        <v>3046</v>
      </c>
      <c r="G26" s="37">
        <v>0</v>
      </c>
      <c r="H26" s="37">
        <v>0</v>
      </c>
      <c r="I26" s="37">
        <v>0</v>
      </c>
      <c r="J26" s="37">
        <v>3046</v>
      </c>
      <c r="K26" s="37">
        <v>0</v>
      </c>
      <c r="L26" s="37">
        <v>0</v>
      </c>
      <c r="M26" s="37">
        <v>0</v>
      </c>
      <c r="N26" s="56">
        <v>-2080</v>
      </c>
      <c r="O26" s="56">
        <v>0</v>
      </c>
      <c r="P26" s="37">
        <v>0</v>
      </c>
    </row>
    <row r="27" spans="2:16" ht="33.75" customHeight="1">
      <c r="B27" s="2" t="s">
        <v>24</v>
      </c>
      <c r="C27" s="34">
        <v>0</v>
      </c>
      <c r="D27" s="34">
        <v>0</v>
      </c>
      <c r="E27" s="34">
        <v>0</v>
      </c>
      <c r="F27" s="34">
        <v>7101</v>
      </c>
      <c r="G27" s="34">
        <v>0</v>
      </c>
      <c r="H27" s="34">
        <v>0</v>
      </c>
      <c r="I27" s="34">
        <v>0</v>
      </c>
      <c r="J27" s="34">
        <v>7101</v>
      </c>
      <c r="K27" s="34">
        <v>0</v>
      </c>
      <c r="L27" s="34">
        <v>0</v>
      </c>
      <c r="M27" s="34">
        <v>0</v>
      </c>
      <c r="N27" s="35">
        <v>-4864</v>
      </c>
      <c r="O27" s="35">
        <v>0</v>
      </c>
      <c r="P27" s="34">
        <v>0</v>
      </c>
    </row>
    <row r="28" spans="2:16" ht="33.75" customHeight="1">
      <c r="B28" s="2" t="s">
        <v>25</v>
      </c>
      <c r="C28" s="29">
        <v>0</v>
      </c>
      <c r="D28" s="29">
        <v>1141</v>
      </c>
      <c r="E28" s="29">
        <v>0</v>
      </c>
      <c r="F28" s="29">
        <v>19076</v>
      </c>
      <c r="G28" s="29">
        <v>11857</v>
      </c>
      <c r="H28" s="29">
        <v>0</v>
      </c>
      <c r="I28" s="29">
        <v>0</v>
      </c>
      <c r="J28" s="29">
        <v>7219</v>
      </c>
      <c r="K28" s="29">
        <v>0</v>
      </c>
      <c r="L28" s="29">
        <v>0</v>
      </c>
      <c r="M28" s="29">
        <v>0</v>
      </c>
      <c r="N28" s="30">
        <v>484</v>
      </c>
      <c r="O28" s="30">
        <v>484</v>
      </c>
      <c r="P28" s="29">
        <v>0</v>
      </c>
    </row>
    <row r="29" spans="2:16" ht="33.75" customHeight="1" thickBot="1">
      <c r="B29" s="3" t="s">
        <v>29</v>
      </c>
      <c r="C29" s="11">
        <f>SUM(C26:C28)</f>
        <v>0</v>
      </c>
      <c r="D29" s="11">
        <f aca="true" t="shared" si="2" ref="D29:O29">SUM(D26:D28)</f>
        <v>1141</v>
      </c>
      <c r="E29" s="11">
        <f t="shared" si="2"/>
        <v>0</v>
      </c>
      <c r="F29" s="11">
        <f t="shared" si="2"/>
        <v>29223</v>
      </c>
      <c r="G29" s="11">
        <f t="shared" si="2"/>
        <v>11857</v>
      </c>
      <c r="H29" s="11">
        <f t="shared" si="2"/>
        <v>0</v>
      </c>
      <c r="I29" s="11">
        <f t="shared" si="2"/>
        <v>0</v>
      </c>
      <c r="J29" s="11">
        <f t="shared" si="2"/>
        <v>17366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-6460</v>
      </c>
      <c r="O29" s="11">
        <f t="shared" si="2"/>
        <v>484</v>
      </c>
      <c r="P29" s="11">
        <f>SUM(P26:P28)</f>
        <v>0</v>
      </c>
    </row>
    <row r="30" ht="23.25" customHeight="1"/>
    <row r="31" spans="3:16" ht="23.25" customHeight="1" thickBo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0" t="s">
        <v>57</v>
      </c>
    </row>
    <row r="32" spans="2:16" ht="23.25" customHeight="1">
      <c r="B32" s="19" t="s">
        <v>0</v>
      </c>
      <c r="C32" s="42" t="s">
        <v>79</v>
      </c>
      <c r="D32" s="44" t="s">
        <v>80</v>
      </c>
      <c r="E32" s="42" t="s">
        <v>81</v>
      </c>
      <c r="F32" s="18" t="s">
        <v>46</v>
      </c>
      <c r="G32" s="18" t="s">
        <v>45</v>
      </c>
      <c r="H32" s="43" t="s">
        <v>82</v>
      </c>
      <c r="I32" s="85" t="s">
        <v>130</v>
      </c>
      <c r="J32" s="85"/>
      <c r="K32" s="84"/>
      <c r="L32" s="45" t="s">
        <v>44</v>
      </c>
      <c r="M32" s="83" t="s">
        <v>43</v>
      </c>
      <c r="N32" s="84"/>
      <c r="O32" s="42" t="s">
        <v>42</v>
      </c>
      <c r="P32" s="46" t="s">
        <v>83</v>
      </c>
    </row>
    <row r="33" spans="2:16" ht="23.25" customHeight="1">
      <c r="B33" s="17"/>
      <c r="C33" s="47" t="s">
        <v>104</v>
      </c>
      <c r="D33" s="47" t="s">
        <v>37</v>
      </c>
      <c r="E33" s="47" t="s">
        <v>40</v>
      </c>
      <c r="F33" s="15" t="s">
        <v>39</v>
      </c>
      <c r="G33" s="16" t="s">
        <v>105</v>
      </c>
      <c r="H33" s="49" t="s">
        <v>106</v>
      </c>
      <c r="I33" s="50" t="s">
        <v>38</v>
      </c>
      <c r="J33" s="86" t="s">
        <v>37</v>
      </c>
      <c r="K33" s="86" t="s">
        <v>36</v>
      </c>
      <c r="L33" s="47" t="s">
        <v>35</v>
      </c>
      <c r="M33" s="47" t="s">
        <v>34</v>
      </c>
      <c r="N33" s="47" t="s">
        <v>107</v>
      </c>
      <c r="O33" s="47" t="s">
        <v>33</v>
      </c>
      <c r="P33" s="51" t="s">
        <v>108</v>
      </c>
    </row>
    <row r="34" spans="2:16" ht="23.25" customHeight="1">
      <c r="B34" s="41" t="s">
        <v>1</v>
      </c>
      <c r="C34" s="52" t="s">
        <v>122</v>
      </c>
      <c r="D34" s="47"/>
      <c r="E34" s="52" t="s">
        <v>123</v>
      </c>
      <c r="F34" s="16" t="s">
        <v>124</v>
      </c>
      <c r="G34" s="40" t="s">
        <v>125</v>
      </c>
      <c r="H34" s="47"/>
      <c r="I34" s="47" t="s">
        <v>126</v>
      </c>
      <c r="J34" s="82"/>
      <c r="K34" s="82"/>
      <c r="L34" s="52" t="s">
        <v>127</v>
      </c>
      <c r="M34" s="47"/>
      <c r="N34" s="47"/>
      <c r="O34" s="47" t="s">
        <v>30</v>
      </c>
      <c r="P34" s="51"/>
    </row>
    <row r="35" spans="2:16" ht="33.75" customHeight="1">
      <c r="B35" s="54" t="s">
        <v>143</v>
      </c>
      <c r="C35" s="37">
        <v>0</v>
      </c>
      <c r="D35" s="37">
        <v>0</v>
      </c>
      <c r="E35" s="37">
        <v>0</v>
      </c>
      <c r="F35" s="37">
        <v>0</v>
      </c>
      <c r="G35" s="56">
        <v>0</v>
      </c>
      <c r="H35" s="56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57">
        <f>IF(C8&gt;0,C8/(N8+J26)*100,0)</f>
        <v>94.50886766712142</v>
      </c>
      <c r="P35" s="58">
        <f>IF(N35&gt;0,N35/(D8-G8)*100,0)</f>
        <v>0</v>
      </c>
    </row>
    <row r="36" spans="2:16" ht="33.75" customHeight="1">
      <c r="B36" s="2" t="s">
        <v>24</v>
      </c>
      <c r="C36" s="34">
        <v>0</v>
      </c>
      <c r="D36" s="34">
        <v>0</v>
      </c>
      <c r="E36" s="34">
        <v>0</v>
      </c>
      <c r="F36" s="34">
        <v>0</v>
      </c>
      <c r="G36" s="35">
        <v>0</v>
      </c>
      <c r="H36" s="35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28">
        <f>IF(C9&gt;0,C9/(N9+J27)*100,0)</f>
        <v>94.2385453421588</v>
      </c>
      <c r="P36" s="27">
        <f>IF(N36&gt;0,N36/(D9-G9)*100,0)</f>
        <v>0</v>
      </c>
    </row>
    <row r="37" spans="2:16" ht="33.75" customHeight="1">
      <c r="B37" s="2" t="s">
        <v>25</v>
      </c>
      <c r="C37" s="29">
        <v>40</v>
      </c>
      <c r="D37" s="29">
        <v>0</v>
      </c>
      <c r="E37" s="29">
        <v>0</v>
      </c>
      <c r="F37" s="29">
        <v>0</v>
      </c>
      <c r="G37" s="30">
        <v>524</v>
      </c>
      <c r="H37" s="30">
        <v>0</v>
      </c>
      <c r="I37" s="29">
        <v>0</v>
      </c>
      <c r="J37" s="29">
        <v>0</v>
      </c>
      <c r="K37" s="29">
        <v>0</v>
      </c>
      <c r="L37" s="29">
        <v>0</v>
      </c>
      <c r="M37" s="29">
        <v>524</v>
      </c>
      <c r="N37" s="29">
        <v>0</v>
      </c>
      <c r="O37" s="79">
        <f>IF(C10&gt;0,C10/(N10+J28)*100,0)</f>
        <v>84.78769360446739</v>
      </c>
      <c r="P37" s="80">
        <f>IF(N37&gt;0,N37/(D10-G10)*100,0)</f>
        <v>0</v>
      </c>
    </row>
    <row r="38" spans="2:16" ht="33.75" customHeight="1" thickBot="1">
      <c r="B38" s="3" t="s">
        <v>29</v>
      </c>
      <c r="C38" s="11">
        <f>SUM(C35:C37)</f>
        <v>40</v>
      </c>
      <c r="D38" s="11">
        <f aca="true" t="shared" si="3" ref="D38:N38">SUM(D35:D37)</f>
        <v>0</v>
      </c>
      <c r="E38" s="11">
        <f t="shared" si="3"/>
        <v>0</v>
      </c>
      <c r="F38" s="11">
        <f t="shared" si="3"/>
        <v>0</v>
      </c>
      <c r="G38" s="11">
        <f t="shared" si="3"/>
        <v>524</v>
      </c>
      <c r="H38" s="11">
        <f t="shared" si="3"/>
        <v>0</v>
      </c>
      <c r="I38" s="11">
        <f t="shared" si="3"/>
        <v>0</v>
      </c>
      <c r="J38" s="11">
        <f t="shared" si="3"/>
        <v>0</v>
      </c>
      <c r="K38" s="11">
        <f t="shared" si="3"/>
        <v>0</v>
      </c>
      <c r="L38" s="11">
        <f t="shared" si="3"/>
        <v>0</v>
      </c>
      <c r="M38" s="11">
        <f t="shared" si="3"/>
        <v>524</v>
      </c>
      <c r="N38" s="11">
        <f t="shared" si="3"/>
        <v>0</v>
      </c>
      <c r="O38" s="75">
        <f>IF(C11&gt;0,C11/(N11+J29)*100,0)</f>
        <v>89.96669041338545</v>
      </c>
      <c r="P38" s="78">
        <f>IF(N38&gt;0,N38/(D11-G11)*100,0)</f>
        <v>0</v>
      </c>
    </row>
  </sheetData>
  <sheetProtection/>
  <mergeCells count="19">
    <mergeCell ref="C5:C6"/>
    <mergeCell ref="D5:D6"/>
    <mergeCell ref="E5:E6"/>
    <mergeCell ref="H5:H6"/>
    <mergeCell ref="M5:M6"/>
    <mergeCell ref="N5:N6"/>
    <mergeCell ref="M23:M24"/>
    <mergeCell ref="P23:P24"/>
    <mergeCell ref="I32:K32"/>
    <mergeCell ref="M32:N32"/>
    <mergeCell ref="J33:J34"/>
    <mergeCell ref="K33:K34"/>
    <mergeCell ref="D14:D15"/>
    <mergeCell ref="G14:H14"/>
    <mergeCell ref="I14:I15"/>
    <mergeCell ref="J14:J15"/>
    <mergeCell ref="L14:L15"/>
    <mergeCell ref="E23:E24"/>
    <mergeCell ref="H23:I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view="pageBreakPreview" zoomScaleNormal="8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16" width="15.875" style="6" customWidth="1"/>
    <col min="17" max="16384" width="12.00390625" style="6" customWidth="1"/>
  </cols>
  <sheetData>
    <row r="1" spans="1:16" s="8" customFormat="1" ht="21.75" customHeight="1">
      <c r="A1" s="1"/>
      <c r="B1" s="4"/>
      <c r="C1" s="21" t="s">
        <v>59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="7" customFormat="1" ht="21.75" customHeight="1">
      <c r="C2" s="21" t="s">
        <v>140</v>
      </c>
    </row>
    <row r="3" s="7" customFormat="1" ht="21.75" customHeight="1">
      <c r="C3" s="21" t="s">
        <v>58</v>
      </c>
    </row>
    <row r="4" s="7" customFormat="1" ht="21.75" customHeight="1" thickBot="1">
      <c r="C4" s="21"/>
    </row>
    <row r="5" spans="2:16" s="7" customFormat="1" ht="21.75" customHeight="1">
      <c r="B5" s="19" t="s">
        <v>0</v>
      </c>
      <c r="C5" s="81" t="s">
        <v>56</v>
      </c>
      <c r="D5" s="81" t="s">
        <v>55</v>
      </c>
      <c r="E5" s="81" t="s">
        <v>54</v>
      </c>
      <c r="F5" s="68"/>
      <c r="G5" s="43" t="s">
        <v>63</v>
      </c>
      <c r="H5" s="81" t="s">
        <v>36</v>
      </c>
      <c r="I5" s="43" t="s">
        <v>64</v>
      </c>
      <c r="J5" s="43" t="s">
        <v>65</v>
      </c>
      <c r="K5" s="43" t="s">
        <v>66</v>
      </c>
      <c r="L5" s="43" t="s">
        <v>67</v>
      </c>
      <c r="M5" s="81" t="s">
        <v>36</v>
      </c>
      <c r="N5" s="81" t="s">
        <v>53</v>
      </c>
      <c r="O5" s="43" t="s">
        <v>68</v>
      </c>
      <c r="P5" s="43" t="s">
        <v>69</v>
      </c>
    </row>
    <row r="6" spans="2:16" s="7" customFormat="1" ht="21.75" customHeight="1">
      <c r="B6" s="17"/>
      <c r="C6" s="82"/>
      <c r="D6" s="82"/>
      <c r="E6" s="82"/>
      <c r="F6" s="69"/>
      <c r="G6" s="47" t="s">
        <v>84</v>
      </c>
      <c r="H6" s="82"/>
      <c r="I6" s="47" t="s">
        <v>85</v>
      </c>
      <c r="J6" s="47" t="s">
        <v>86</v>
      </c>
      <c r="K6" s="47" t="s">
        <v>86</v>
      </c>
      <c r="L6" s="47" t="s">
        <v>87</v>
      </c>
      <c r="M6" s="82"/>
      <c r="N6" s="82"/>
      <c r="O6" s="47" t="s">
        <v>88</v>
      </c>
      <c r="P6" s="47" t="s">
        <v>89</v>
      </c>
    </row>
    <row r="7" spans="2:16" s="7" customFormat="1" ht="21.75" customHeight="1">
      <c r="B7" s="41" t="s">
        <v>1</v>
      </c>
      <c r="C7" s="52" t="s">
        <v>109</v>
      </c>
      <c r="D7" s="52" t="s">
        <v>61</v>
      </c>
      <c r="E7" s="52"/>
      <c r="F7" s="70"/>
      <c r="G7" s="52"/>
      <c r="H7" s="52"/>
      <c r="I7" s="52" t="s">
        <v>110</v>
      </c>
      <c r="J7" s="52"/>
      <c r="K7" s="52"/>
      <c r="L7" s="52"/>
      <c r="M7" s="52"/>
      <c r="N7" s="52" t="s">
        <v>111</v>
      </c>
      <c r="O7" s="52" t="s">
        <v>112</v>
      </c>
      <c r="P7" s="52"/>
    </row>
    <row r="8" spans="1:16" s="8" customFormat="1" ht="33.75" customHeight="1">
      <c r="A8" s="14" t="s">
        <v>22</v>
      </c>
      <c r="B8" s="59" t="s">
        <v>5</v>
      </c>
      <c r="C8" s="60">
        <v>7316</v>
      </c>
      <c r="D8" s="13">
        <v>2348</v>
      </c>
      <c r="E8" s="13">
        <v>2348</v>
      </c>
      <c r="F8" s="64"/>
      <c r="G8" s="13">
        <v>0</v>
      </c>
      <c r="H8" s="13">
        <v>0</v>
      </c>
      <c r="I8" s="13">
        <v>4968</v>
      </c>
      <c r="J8" s="13">
        <v>0</v>
      </c>
      <c r="K8" s="13">
        <v>0</v>
      </c>
      <c r="L8" s="13">
        <v>4968</v>
      </c>
      <c r="M8" s="13">
        <v>0</v>
      </c>
      <c r="N8" s="61">
        <v>6397</v>
      </c>
      <c r="O8" s="13">
        <v>5677</v>
      </c>
      <c r="P8" s="13">
        <v>0</v>
      </c>
    </row>
    <row r="9" spans="1:16" s="8" customFormat="1" ht="33.75" customHeight="1" thickBot="1">
      <c r="A9" s="1"/>
      <c r="B9" s="3" t="s">
        <v>29</v>
      </c>
      <c r="C9" s="11">
        <f>SUM(C8)</f>
        <v>7316</v>
      </c>
      <c r="D9" s="11">
        <f>SUM(D8)</f>
        <v>2348</v>
      </c>
      <c r="E9" s="11">
        <f>SUM(E8)</f>
        <v>2348</v>
      </c>
      <c r="F9" s="12"/>
      <c r="G9" s="11">
        <f aca="true" t="shared" si="0" ref="G9:P9">SUM(G8)</f>
        <v>0</v>
      </c>
      <c r="H9" s="11">
        <f t="shared" si="0"/>
        <v>0</v>
      </c>
      <c r="I9" s="11">
        <f t="shared" si="0"/>
        <v>4968</v>
      </c>
      <c r="J9" s="11">
        <f t="shared" si="0"/>
        <v>0</v>
      </c>
      <c r="K9" s="11">
        <f t="shared" si="0"/>
        <v>0</v>
      </c>
      <c r="L9" s="11">
        <f t="shared" si="0"/>
        <v>4968</v>
      </c>
      <c r="M9" s="11">
        <f t="shared" si="0"/>
        <v>0</v>
      </c>
      <c r="N9" s="11">
        <f t="shared" si="0"/>
        <v>6397</v>
      </c>
      <c r="O9" s="11">
        <f t="shared" si="0"/>
        <v>5677</v>
      </c>
      <c r="P9" s="11">
        <f t="shared" si="0"/>
        <v>0</v>
      </c>
    </row>
    <row r="10" ht="23.25" customHeight="1"/>
    <row r="11" ht="23.25" customHeight="1" thickBot="1"/>
    <row r="12" spans="2:16" ht="23.25" customHeight="1">
      <c r="B12" s="19" t="s">
        <v>0</v>
      </c>
      <c r="C12" s="43" t="s">
        <v>70</v>
      </c>
      <c r="D12" s="81" t="s">
        <v>36</v>
      </c>
      <c r="E12" s="43" t="s">
        <v>71</v>
      </c>
      <c r="F12" s="43" t="s">
        <v>72</v>
      </c>
      <c r="G12" s="83" t="s">
        <v>52</v>
      </c>
      <c r="H12" s="84"/>
      <c r="I12" s="81" t="s">
        <v>36</v>
      </c>
      <c r="J12" s="81" t="s">
        <v>51</v>
      </c>
      <c r="K12" s="43" t="s">
        <v>73</v>
      </c>
      <c r="L12" s="81" t="s">
        <v>50</v>
      </c>
      <c r="M12" s="43" t="s">
        <v>48</v>
      </c>
      <c r="N12" s="43" t="s">
        <v>48</v>
      </c>
      <c r="O12" s="43" t="s">
        <v>74</v>
      </c>
      <c r="P12" s="43" t="s">
        <v>65</v>
      </c>
    </row>
    <row r="13" spans="2:16" ht="23.25" customHeight="1">
      <c r="B13" s="17"/>
      <c r="C13" s="47" t="s">
        <v>90</v>
      </c>
      <c r="D13" s="82"/>
      <c r="E13" s="47" t="s">
        <v>88</v>
      </c>
      <c r="F13" s="47" t="s">
        <v>91</v>
      </c>
      <c r="G13" s="48" t="s">
        <v>37</v>
      </c>
      <c r="H13" s="48" t="s">
        <v>92</v>
      </c>
      <c r="I13" s="82"/>
      <c r="J13" s="82"/>
      <c r="K13" s="47" t="s">
        <v>93</v>
      </c>
      <c r="L13" s="82"/>
      <c r="M13" s="47" t="s">
        <v>86</v>
      </c>
      <c r="N13" s="47" t="s">
        <v>94</v>
      </c>
      <c r="O13" s="47" t="s">
        <v>95</v>
      </c>
      <c r="P13" s="47" t="s">
        <v>86</v>
      </c>
    </row>
    <row r="14" spans="2:16" ht="23.25" customHeight="1">
      <c r="B14" s="41" t="s">
        <v>1</v>
      </c>
      <c r="C14" s="52"/>
      <c r="D14" s="52"/>
      <c r="E14" s="52" t="s">
        <v>113</v>
      </c>
      <c r="F14" s="52"/>
      <c r="G14" s="47" t="s">
        <v>91</v>
      </c>
      <c r="H14" s="47" t="s">
        <v>114</v>
      </c>
      <c r="I14" s="47"/>
      <c r="J14" s="52" t="s">
        <v>115</v>
      </c>
      <c r="K14" s="52" t="s">
        <v>116</v>
      </c>
      <c r="L14" s="52"/>
      <c r="M14" s="52"/>
      <c r="N14" s="52"/>
      <c r="O14" s="52"/>
      <c r="P14" s="52"/>
    </row>
    <row r="15" spans="2:16" ht="33.75" customHeight="1">
      <c r="B15" s="59" t="s">
        <v>5</v>
      </c>
      <c r="C15" s="13">
        <v>0</v>
      </c>
      <c r="D15" s="13">
        <v>5677</v>
      </c>
      <c r="E15" s="13">
        <v>720</v>
      </c>
      <c r="F15" s="61">
        <v>720</v>
      </c>
      <c r="G15" s="13">
        <v>720</v>
      </c>
      <c r="H15" s="13">
        <v>0</v>
      </c>
      <c r="I15" s="13">
        <v>0</v>
      </c>
      <c r="J15" s="61">
        <v>919</v>
      </c>
      <c r="K15" s="13">
        <v>1551</v>
      </c>
      <c r="L15" s="13">
        <v>0</v>
      </c>
      <c r="M15" s="13">
        <v>1551</v>
      </c>
      <c r="N15" s="13">
        <v>0</v>
      </c>
      <c r="O15" s="13">
        <v>0</v>
      </c>
      <c r="P15" s="13">
        <v>0</v>
      </c>
    </row>
    <row r="16" spans="2:16" ht="33.75" customHeight="1" thickBot="1">
      <c r="B16" s="3" t="s">
        <v>29</v>
      </c>
      <c r="C16" s="11">
        <f aca="true" t="shared" si="1" ref="C16:P16">SUM(C15)</f>
        <v>0</v>
      </c>
      <c r="D16" s="11">
        <f t="shared" si="1"/>
        <v>5677</v>
      </c>
      <c r="E16" s="11">
        <f t="shared" si="1"/>
        <v>720</v>
      </c>
      <c r="F16" s="11">
        <f t="shared" si="1"/>
        <v>720</v>
      </c>
      <c r="G16" s="11">
        <f t="shared" si="1"/>
        <v>720</v>
      </c>
      <c r="H16" s="11">
        <f t="shared" si="1"/>
        <v>0</v>
      </c>
      <c r="I16" s="11">
        <f t="shared" si="1"/>
        <v>0</v>
      </c>
      <c r="J16" s="11">
        <f t="shared" si="1"/>
        <v>919</v>
      </c>
      <c r="K16" s="11">
        <f t="shared" si="1"/>
        <v>1551</v>
      </c>
      <c r="L16" s="11">
        <f t="shared" si="1"/>
        <v>0</v>
      </c>
      <c r="M16" s="11">
        <f t="shared" si="1"/>
        <v>1551</v>
      </c>
      <c r="N16" s="11">
        <f t="shared" si="1"/>
        <v>0</v>
      </c>
      <c r="O16" s="11">
        <f t="shared" si="1"/>
        <v>0</v>
      </c>
      <c r="P16" s="11">
        <f t="shared" si="1"/>
        <v>0</v>
      </c>
    </row>
    <row r="17" ht="23.25" customHeight="1"/>
    <row r="18" ht="23.25" customHeight="1" thickBot="1"/>
    <row r="19" spans="2:16" ht="23.25" customHeight="1">
      <c r="B19" s="19" t="s">
        <v>0</v>
      </c>
      <c r="C19" s="43" t="s">
        <v>66</v>
      </c>
      <c r="D19" s="43" t="s">
        <v>75</v>
      </c>
      <c r="E19" s="81" t="s">
        <v>36</v>
      </c>
      <c r="F19" s="43" t="s">
        <v>73</v>
      </c>
      <c r="G19" s="43" t="s">
        <v>76</v>
      </c>
      <c r="H19" s="83" t="s">
        <v>77</v>
      </c>
      <c r="I19" s="84"/>
      <c r="J19" s="43" t="s">
        <v>37</v>
      </c>
      <c r="K19" s="42" t="s">
        <v>49</v>
      </c>
      <c r="L19" s="42" t="s">
        <v>48</v>
      </c>
      <c r="M19" s="81" t="s">
        <v>36</v>
      </c>
      <c r="N19" s="43" t="s">
        <v>78</v>
      </c>
      <c r="O19" s="43" t="s">
        <v>78</v>
      </c>
      <c r="P19" s="81" t="s">
        <v>47</v>
      </c>
    </row>
    <row r="20" spans="2:16" ht="23.25" customHeight="1">
      <c r="B20" s="17"/>
      <c r="C20" s="47" t="s">
        <v>86</v>
      </c>
      <c r="D20" s="47" t="s">
        <v>96</v>
      </c>
      <c r="E20" s="82"/>
      <c r="F20" s="47" t="s">
        <v>97</v>
      </c>
      <c r="G20" s="47" t="s">
        <v>98</v>
      </c>
      <c r="H20" s="48" t="s">
        <v>99</v>
      </c>
      <c r="I20" s="48" t="s">
        <v>76</v>
      </c>
      <c r="J20" s="47" t="s">
        <v>100</v>
      </c>
      <c r="K20" s="47" t="s">
        <v>41</v>
      </c>
      <c r="L20" s="47" t="s">
        <v>101</v>
      </c>
      <c r="M20" s="82"/>
      <c r="N20" s="47" t="s">
        <v>102</v>
      </c>
      <c r="O20" s="47" t="s">
        <v>103</v>
      </c>
      <c r="P20" s="82"/>
    </row>
    <row r="21" spans="2:16" ht="23.25" customHeight="1">
      <c r="B21" s="41" t="s">
        <v>1</v>
      </c>
      <c r="C21" s="52"/>
      <c r="D21" s="52"/>
      <c r="E21" s="52"/>
      <c r="F21" s="52" t="s">
        <v>117</v>
      </c>
      <c r="G21" s="52"/>
      <c r="H21" s="53" t="s">
        <v>89</v>
      </c>
      <c r="I21" s="53" t="s">
        <v>91</v>
      </c>
      <c r="J21" s="52" t="s">
        <v>118</v>
      </c>
      <c r="K21" s="47" t="s">
        <v>32</v>
      </c>
      <c r="L21" s="47" t="s">
        <v>31</v>
      </c>
      <c r="M21" s="47"/>
      <c r="N21" s="52" t="s">
        <v>119</v>
      </c>
      <c r="O21" s="52" t="s">
        <v>120</v>
      </c>
      <c r="P21" s="52" t="s">
        <v>121</v>
      </c>
    </row>
    <row r="22" spans="2:16" ht="33.75" customHeight="1">
      <c r="B22" s="59" t="s">
        <v>5</v>
      </c>
      <c r="C22" s="13">
        <v>0</v>
      </c>
      <c r="D22" s="13">
        <v>0</v>
      </c>
      <c r="E22" s="13">
        <v>0</v>
      </c>
      <c r="F22" s="13">
        <v>2470</v>
      </c>
      <c r="G22" s="13">
        <v>0</v>
      </c>
      <c r="H22" s="13">
        <v>0</v>
      </c>
      <c r="I22" s="13">
        <v>0</v>
      </c>
      <c r="J22" s="13">
        <v>2470</v>
      </c>
      <c r="K22" s="13">
        <v>0</v>
      </c>
      <c r="L22" s="13">
        <v>0</v>
      </c>
      <c r="M22" s="13">
        <v>0</v>
      </c>
      <c r="N22" s="61">
        <v>-919</v>
      </c>
      <c r="O22" s="61">
        <v>0</v>
      </c>
      <c r="P22" s="13">
        <v>0</v>
      </c>
    </row>
    <row r="23" spans="2:16" ht="33.75" customHeight="1" thickBot="1">
      <c r="B23" s="3" t="s">
        <v>29</v>
      </c>
      <c r="C23" s="11">
        <f aca="true" t="shared" si="2" ref="C23:P23">SUM(C22)</f>
        <v>0</v>
      </c>
      <c r="D23" s="11">
        <f t="shared" si="2"/>
        <v>0</v>
      </c>
      <c r="E23" s="11">
        <f t="shared" si="2"/>
        <v>0</v>
      </c>
      <c r="F23" s="11">
        <f t="shared" si="2"/>
        <v>2470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2470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-919</v>
      </c>
      <c r="O23" s="11">
        <f t="shared" si="2"/>
        <v>0</v>
      </c>
      <c r="P23" s="11">
        <f t="shared" si="2"/>
        <v>0</v>
      </c>
    </row>
    <row r="24" ht="23.25" customHeight="1"/>
    <row r="25" spans="3:16" ht="23.25" customHeight="1" thickBo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0" t="s">
        <v>57</v>
      </c>
    </row>
    <row r="26" spans="2:16" ht="23.25" customHeight="1">
      <c r="B26" s="19" t="s">
        <v>0</v>
      </c>
      <c r="C26" s="42" t="s">
        <v>79</v>
      </c>
      <c r="D26" s="44" t="s">
        <v>80</v>
      </c>
      <c r="E26" s="42" t="s">
        <v>81</v>
      </c>
      <c r="F26" s="18" t="s">
        <v>46</v>
      </c>
      <c r="G26" s="18" t="s">
        <v>45</v>
      </c>
      <c r="H26" s="43" t="s">
        <v>82</v>
      </c>
      <c r="I26" s="85" t="s">
        <v>130</v>
      </c>
      <c r="J26" s="85"/>
      <c r="K26" s="84"/>
      <c r="L26" s="45" t="s">
        <v>44</v>
      </c>
      <c r="M26" s="83" t="s">
        <v>43</v>
      </c>
      <c r="N26" s="84"/>
      <c r="O26" s="42" t="s">
        <v>42</v>
      </c>
      <c r="P26" s="46" t="s">
        <v>83</v>
      </c>
    </row>
    <row r="27" spans="2:16" ht="23.25" customHeight="1">
      <c r="B27" s="17"/>
      <c r="C27" s="47" t="s">
        <v>104</v>
      </c>
      <c r="D27" s="47" t="s">
        <v>37</v>
      </c>
      <c r="E27" s="47" t="s">
        <v>40</v>
      </c>
      <c r="F27" s="15" t="s">
        <v>39</v>
      </c>
      <c r="G27" s="16" t="s">
        <v>105</v>
      </c>
      <c r="H27" s="49" t="s">
        <v>106</v>
      </c>
      <c r="I27" s="50" t="s">
        <v>38</v>
      </c>
      <c r="J27" s="86" t="s">
        <v>37</v>
      </c>
      <c r="K27" s="86" t="s">
        <v>36</v>
      </c>
      <c r="L27" s="47" t="s">
        <v>35</v>
      </c>
      <c r="M27" s="47" t="s">
        <v>34</v>
      </c>
      <c r="N27" s="47" t="s">
        <v>107</v>
      </c>
      <c r="O27" s="47" t="s">
        <v>33</v>
      </c>
      <c r="P27" s="51" t="s">
        <v>108</v>
      </c>
    </row>
    <row r="28" spans="2:16" ht="23.25" customHeight="1">
      <c r="B28" s="41" t="s">
        <v>1</v>
      </c>
      <c r="C28" s="52" t="s">
        <v>122</v>
      </c>
      <c r="D28" s="47"/>
      <c r="E28" s="52" t="s">
        <v>123</v>
      </c>
      <c r="F28" s="16" t="s">
        <v>124</v>
      </c>
      <c r="G28" s="40" t="s">
        <v>125</v>
      </c>
      <c r="H28" s="47"/>
      <c r="I28" s="47" t="s">
        <v>126</v>
      </c>
      <c r="J28" s="82"/>
      <c r="K28" s="82"/>
      <c r="L28" s="52" t="s">
        <v>127</v>
      </c>
      <c r="M28" s="47"/>
      <c r="N28" s="47"/>
      <c r="O28" s="47" t="s">
        <v>30</v>
      </c>
      <c r="P28" s="51"/>
    </row>
    <row r="29" spans="2:16" ht="33.75" customHeight="1">
      <c r="B29" s="59" t="s">
        <v>5</v>
      </c>
      <c r="C29" s="13">
        <v>0</v>
      </c>
      <c r="D29" s="13">
        <v>0</v>
      </c>
      <c r="E29" s="13">
        <v>0</v>
      </c>
      <c r="F29" s="13">
        <v>0</v>
      </c>
      <c r="G29" s="61">
        <v>0</v>
      </c>
      <c r="H29" s="61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62">
        <f>IF(C8&gt;0,C8/(N8+J22)*100,0)</f>
        <v>82.50817638434646</v>
      </c>
      <c r="P29" s="63">
        <f>IF(N29&gt;0,N29/(D8-G8)*100,0)</f>
        <v>0</v>
      </c>
    </row>
    <row r="30" spans="2:16" ht="33.75" customHeight="1" thickBot="1">
      <c r="B30" s="3" t="s">
        <v>29</v>
      </c>
      <c r="C30" s="11">
        <f aca="true" t="shared" si="3" ref="C30:N30">SUM(C29)</f>
        <v>0</v>
      </c>
      <c r="D30" s="11">
        <f t="shared" si="3"/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1">
        <f t="shared" si="3"/>
        <v>0</v>
      </c>
      <c r="M30" s="11">
        <f t="shared" si="3"/>
        <v>0</v>
      </c>
      <c r="N30" s="11">
        <f t="shared" si="3"/>
        <v>0</v>
      </c>
      <c r="O30" s="10">
        <f>IF(C9&gt;0,C9/(N9+J23)*100,0)</f>
        <v>82.50817638434646</v>
      </c>
      <c r="P30" s="9">
        <f>IF(N30&gt;0,N30/(D9-G9)*100,0)</f>
        <v>0</v>
      </c>
    </row>
  </sheetData>
  <sheetProtection/>
  <mergeCells count="19">
    <mergeCell ref="M19:M20"/>
    <mergeCell ref="P19:P20"/>
    <mergeCell ref="I26:K26"/>
    <mergeCell ref="M26:N26"/>
    <mergeCell ref="J27:J28"/>
    <mergeCell ref="K27:K28"/>
    <mergeCell ref="D12:D13"/>
    <mergeCell ref="G12:H12"/>
    <mergeCell ref="I12:I13"/>
    <mergeCell ref="J12:J13"/>
    <mergeCell ref="L12:L13"/>
    <mergeCell ref="E19:E20"/>
    <mergeCell ref="H19:I19"/>
    <mergeCell ref="C5:C6"/>
    <mergeCell ref="D5:D6"/>
    <mergeCell ref="E5:E6"/>
    <mergeCell ref="H5:H6"/>
    <mergeCell ref="M5:M6"/>
    <mergeCell ref="N5:N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2016-02-04T07:52:16Z</cp:lastPrinted>
  <dcterms:created xsi:type="dcterms:W3CDTF">2003-01-22T03:13:46Z</dcterms:created>
  <dcterms:modified xsi:type="dcterms:W3CDTF">2017-03-17T04:33:08Z</dcterms:modified>
  <cp:category/>
  <cp:version/>
  <cp:contentType/>
  <cp:contentStatus/>
</cp:coreProperties>
</file>