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" yWindow="555" windowWidth="9900" windowHeight="8220" tabRatio="801" activeTab="0"/>
  </bookViews>
  <sheets>
    <sheet name="利用にあたって" sheetId="1" r:id="rId1"/>
    <sheet name="目次" sheetId="2" r:id="rId2"/>
    <sheet name="表１" sheetId="3" r:id="rId3"/>
    <sheet name="表２" sheetId="4" r:id="rId4"/>
    <sheet name="表３・４" sheetId="5" r:id="rId5"/>
    <sheet name="表５" sheetId="6" r:id="rId6"/>
    <sheet name="図１・２" sheetId="7" r:id="rId7"/>
    <sheet name="図３～表11" sheetId="8" r:id="rId8"/>
    <sheet name="図４～表13" sheetId="9" r:id="rId9"/>
    <sheet name="図７～図９" sheetId="10" r:id="rId10"/>
    <sheet name="図１０～表１４" sheetId="11" r:id="rId11"/>
    <sheet name="図１１～表１５" sheetId="12" r:id="rId12"/>
  </sheets>
  <definedNames>
    <definedName name="_xlnm.Print_Area" localSheetId="6">'図１・２'!$A$1:$M$68</definedName>
    <definedName name="_xlnm.Print_Area" localSheetId="10">'図１０～表１４'!$A$1:$L$65</definedName>
    <definedName name="_xlnm.Print_Area" localSheetId="11">'図１１～表１５'!$A$1:$L$64</definedName>
    <definedName name="_xlnm.Print_Area" localSheetId="7">'図３～表11'!$A$1:$Q$68</definedName>
    <definedName name="_xlnm.Print_Area" localSheetId="8">'図４～表13'!$A$1:$Q$67</definedName>
    <definedName name="_xlnm.Print_Area" localSheetId="9">'図７～図９'!$A$1:$Q$69</definedName>
    <definedName name="_xlnm.Print_Area" localSheetId="2">'表１'!$A$1:$K$67</definedName>
    <definedName name="_xlnm.Print_Area" localSheetId="3">'表２'!$A$1:$R$67</definedName>
    <definedName name="_xlnm.Print_Area" localSheetId="4">'表３・４'!$A$1:$V$55</definedName>
    <definedName name="_xlnm.Print_Area" localSheetId="5">'表５'!$A$1:$L$64</definedName>
    <definedName name="_xlnm.Print_Area" localSheetId="1">'目次'!$A$1:$L$52</definedName>
  </definedNames>
  <calcPr fullCalcOnLoad="1"/>
</workbook>
</file>

<file path=xl/sharedStrings.xml><?xml version="1.0" encoding="utf-8"?>
<sst xmlns="http://schemas.openxmlformats.org/spreadsheetml/2006/main" count="590" uniqueCount="385">
  <si>
    <t>Ⅰ　山口県人口の推移</t>
  </si>
  <si>
    <t>１　総人口</t>
  </si>
  <si>
    <t>年次</t>
  </si>
  <si>
    <t>総人口</t>
  </si>
  <si>
    <t>率（％）</t>
  </si>
  <si>
    <t>山 口 県 人 口 の 動 き</t>
  </si>
  <si>
    <t>平成　元　年</t>
  </si>
  <si>
    <t>出生児数</t>
  </si>
  <si>
    <t>死亡者数</t>
  </si>
  <si>
    <t>（単位：人）</t>
  </si>
  <si>
    <t>市　　部</t>
  </si>
  <si>
    <t>郡　　部</t>
  </si>
  <si>
    <t>構成比(%)</t>
  </si>
  <si>
    <t>２　男女別人口</t>
  </si>
  <si>
    <t>　　　　45</t>
  </si>
  <si>
    <t>　　　　50</t>
  </si>
  <si>
    <t>　　　　55</t>
  </si>
  <si>
    <t>　　　　60</t>
  </si>
  <si>
    <t>３　市部・郡部別人口</t>
  </si>
  <si>
    <t>表４　市部・郡部別人口の推移</t>
  </si>
  <si>
    <t>表３　男女別人口の推移</t>
  </si>
  <si>
    <t>男</t>
  </si>
  <si>
    <t>女</t>
  </si>
  <si>
    <t>山口・防府</t>
  </si>
  <si>
    <t>宇部・小野田</t>
  </si>
  <si>
    <t>萩</t>
  </si>
  <si>
    <t>（単位：％）</t>
  </si>
  <si>
    <t>　　　　17</t>
  </si>
  <si>
    <t xml:space="preserve">        45</t>
  </si>
  <si>
    <t xml:space="preserve">        50</t>
  </si>
  <si>
    <t xml:space="preserve">        55</t>
  </si>
  <si>
    <t xml:space="preserve">        60</t>
  </si>
  <si>
    <t>対前回増減率</t>
  </si>
  <si>
    <t>岩　　　　国</t>
  </si>
  <si>
    <t>柳　　　　井</t>
  </si>
  <si>
    <t>周　　　　南</t>
  </si>
  <si>
    <t>下　　　　関</t>
  </si>
  <si>
    <t>長　　　　門</t>
  </si>
  <si>
    <t>昭和　35　年</t>
  </si>
  <si>
    <t>表５用昭和３５年国調データ</t>
  </si>
  <si>
    <t>２　自然動態</t>
  </si>
  <si>
    <t>（１）年次別　出生児・死亡者数</t>
  </si>
  <si>
    <t>図２　年次別　出生児・死亡者数の推移</t>
  </si>
  <si>
    <t>順位</t>
  </si>
  <si>
    <t>死亡率</t>
  </si>
  <si>
    <t>普　通</t>
  </si>
  <si>
    <t>自　然</t>
  </si>
  <si>
    <t>（‰）</t>
  </si>
  <si>
    <t>出生率</t>
  </si>
  <si>
    <t>図３　月別出生児・死亡者数</t>
  </si>
  <si>
    <t>（２）　月別　出生児・死亡者数</t>
  </si>
  <si>
    <t>（３）　普通出生率（人口千対）</t>
  </si>
  <si>
    <t>（１）　社会移動</t>
  </si>
  <si>
    <t>３　社会動態</t>
  </si>
  <si>
    <t>ア　社会移動の内訳</t>
  </si>
  <si>
    <t>図４　社会移動の県外・県内別内訳</t>
  </si>
  <si>
    <t>図５　社会移動の男女別内訳</t>
  </si>
  <si>
    <t>イ　月別　移動状況</t>
  </si>
  <si>
    <t>社　会</t>
  </si>
  <si>
    <t>増加率</t>
  </si>
  <si>
    <t>減少率</t>
  </si>
  <si>
    <t>図６　月別　転入・転出者数</t>
  </si>
  <si>
    <t>（２）　県外移動</t>
  </si>
  <si>
    <t>ア　年次別県外転入・転出状況</t>
  </si>
  <si>
    <t>イ　月別県外転入・転出状況</t>
  </si>
  <si>
    <t>図７　年次別　県外転入・転出者数の推移</t>
  </si>
  <si>
    <t>図８　月別　県外転入・転出者数</t>
  </si>
  <si>
    <t>単位：千人</t>
  </si>
  <si>
    <t>山陽小野田市</t>
  </si>
  <si>
    <t>（４）　普通死亡率（人口千対）</t>
  </si>
  <si>
    <t>（５）　自然増減率（人口千対）</t>
  </si>
  <si>
    <t>増加率</t>
  </si>
  <si>
    <t>減少率</t>
  </si>
  <si>
    <t>（‰）</t>
  </si>
  <si>
    <t>-</t>
  </si>
  <si>
    <t>-</t>
  </si>
  <si>
    <t xml:space="preserve">      -</t>
  </si>
  <si>
    <t>年          次</t>
  </si>
  <si>
    <t>総 人 口</t>
  </si>
  <si>
    <t>対 前 年 増 減</t>
  </si>
  <si>
    <t>総 人 口 増 減</t>
  </si>
  <si>
    <t>自 然 増 減</t>
  </si>
  <si>
    <t>外 国 人 増 減</t>
  </si>
  <si>
    <t>年     次</t>
  </si>
  <si>
    <t>年      次</t>
  </si>
  <si>
    <t>年         次</t>
  </si>
  <si>
    <t>実　　　　　数</t>
  </si>
  <si>
    <t>構     成     比</t>
  </si>
  <si>
    <t xml:space="preserve">  7</t>
  </si>
  <si>
    <t>△ 0.0</t>
  </si>
  <si>
    <t>0.0</t>
  </si>
  <si>
    <t>萩市</t>
  </si>
  <si>
    <t>表６　普通出生率が高い市町</t>
  </si>
  <si>
    <t>表７　普通出生率が低い市町</t>
  </si>
  <si>
    <t>市　　　町</t>
  </si>
  <si>
    <t>表８　普通死亡率が高い市町</t>
  </si>
  <si>
    <t>表９　普通死亡率が低い市町</t>
  </si>
  <si>
    <t>表10　自然増加率が高い市町</t>
  </si>
  <si>
    <t>表11　自然減少率が高い市町</t>
  </si>
  <si>
    <t>１　市町別　総人口の増減状況</t>
  </si>
  <si>
    <t>図１　市町別　総人口の増減率（人口千対）</t>
  </si>
  <si>
    <t>表12　社会増加率が高い市町</t>
  </si>
  <si>
    <t>表13　社会減少率が高い市町</t>
  </si>
  <si>
    <t>Ⅲ　山口県年齢別推計人口</t>
  </si>
  <si>
    <t>１　山口県の状況</t>
  </si>
  <si>
    <t>図９　人口ピラミッド</t>
  </si>
  <si>
    <t>年少人口</t>
  </si>
  <si>
    <t>生産年齢人口</t>
  </si>
  <si>
    <t>老年人口</t>
  </si>
  <si>
    <t xml:space="preserve">  7</t>
  </si>
  <si>
    <t>２　市町の状況</t>
  </si>
  <si>
    <t xml:space="preserve">                （単位：人）</t>
  </si>
  <si>
    <t xml:space="preserve">        （単位：人）</t>
  </si>
  <si>
    <t>４　地域別人口</t>
  </si>
  <si>
    <r>
      <t>昭和</t>
    </r>
    <r>
      <rPr>
        <sz val="6"/>
        <rFont val="ＭＳ Ｐゴシック"/>
        <family val="3"/>
      </rPr>
      <t xml:space="preserve">　 </t>
    </r>
    <r>
      <rPr>
        <sz val="10"/>
        <rFont val="ＭＳ Ｐゴシック"/>
        <family val="3"/>
      </rPr>
      <t>22　年</t>
    </r>
  </si>
  <si>
    <t>単位：人</t>
  </si>
  <si>
    <r>
      <t>昭和</t>
    </r>
    <r>
      <rPr>
        <sz val="6"/>
        <rFont val="ＭＳ Ｐゴシック"/>
        <family val="3"/>
      </rPr>
      <t>　</t>
    </r>
    <r>
      <rPr>
        <sz val="10"/>
        <rFont val="ＭＳ Ｐゴシック"/>
        <family val="3"/>
      </rPr>
      <t>42　年</t>
    </r>
  </si>
  <si>
    <t>表５　地域別人口の推移</t>
  </si>
  <si>
    <r>
      <t>昭和</t>
    </r>
    <r>
      <rPr>
        <sz val="6"/>
        <rFont val="ＭＳ Ｐゴシック"/>
        <family val="3"/>
      </rPr>
      <t>　</t>
    </r>
    <r>
      <rPr>
        <sz val="10"/>
        <rFont val="ＭＳ Ｐゴシック"/>
        <family val="3"/>
      </rPr>
      <t>40</t>
    </r>
  </si>
  <si>
    <r>
      <t>平成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 xml:space="preserve">   2</t>
    </r>
  </si>
  <si>
    <r>
      <t>昭和　40</t>
    </r>
    <r>
      <rPr>
        <sz val="8"/>
        <rFont val="ＭＳ Ｐゴシック"/>
        <family val="3"/>
      </rPr>
      <t>　　</t>
    </r>
    <r>
      <rPr>
        <sz val="10"/>
        <rFont val="ＭＳ Ｐゴシック"/>
        <family val="3"/>
      </rPr>
      <t>年</t>
    </r>
  </si>
  <si>
    <r>
      <t>平成　  2</t>
    </r>
    <r>
      <rPr>
        <sz val="8"/>
        <rFont val="ＭＳ Ｐゴシック"/>
        <family val="3"/>
      </rPr>
      <t>　　</t>
    </r>
    <r>
      <rPr>
        <sz val="10"/>
        <rFont val="ＭＳ Ｐゴシック"/>
        <family val="3"/>
      </rPr>
      <t>年</t>
    </r>
  </si>
  <si>
    <r>
      <t>平成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　 2</t>
    </r>
    <r>
      <rPr>
        <sz val="8"/>
        <rFont val="ＭＳ Ｐゴシック"/>
        <family val="3"/>
      </rPr>
      <t>　　</t>
    </r>
    <r>
      <rPr>
        <sz val="10"/>
        <rFont val="ＭＳ Ｐゴシック"/>
        <family val="3"/>
      </rPr>
      <t>年</t>
    </r>
  </si>
  <si>
    <t>７５歳以上</t>
  </si>
  <si>
    <t>年 少 人 口</t>
  </si>
  <si>
    <t>老 年 人 口</t>
  </si>
  <si>
    <t>年  次</t>
  </si>
  <si>
    <t>うち</t>
  </si>
  <si>
    <t>平成 　 　2</t>
  </si>
  <si>
    <t>市　　　　町</t>
  </si>
  <si>
    <t>下関市</t>
  </si>
  <si>
    <t>宇部市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</si>
  <si>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</si>
  <si>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</si>
  <si>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</si>
  <si>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</si>
  <si>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</si>
  <si>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</si>
  <si>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</si>
  <si>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</si>
  <si>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周防大島町</t>
  </si>
  <si>
    <t>和木町</t>
  </si>
  <si>
    <t>上関町</t>
  </si>
  <si>
    <t>田布施町</t>
  </si>
  <si>
    <t>平生町</t>
  </si>
  <si>
    <t>阿武町</t>
  </si>
  <si>
    <t>実　　　　　　　数　（人）</t>
  </si>
  <si>
    <t>構 　成　 割　 合　（％）</t>
  </si>
  <si>
    <t>山口市</t>
  </si>
  <si>
    <r>
      <t>平成</t>
    </r>
    <r>
      <rPr>
        <sz val="6"/>
        <rFont val="ＭＳ Ｐゴシック"/>
        <family val="3"/>
      </rPr>
      <t>　　</t>
    </r>
    <r>
      <rPr>
        <sz val="10"/>
        <rFont val="ＭＳ Ｐゴシック"/>
        <family val="3"/>
      </rPr>
      <t>12</t>
    </r>
  </si>
  <si>
    <t>　　　　22</t>
  </si>
  <si>
    <t>表１　総人口の推移</t>
  </si>
  <si>
    <t>（１）　年齢(５歳階級)別の構成</t>
  </si>
  <si>
    <t>（２）　年齢（３区分）別人口の推移</t>
  </si>
  <si>
    <t>　　　　　　　（注） 総人口には年齢不詳を含む。</t>
  </si>
  <si>
    <t>ウ　社会増減率（人口千対）</t>
  </si>
  <si>
    <t xml:space="preserve">人口性比
</t>
  </si>
  <si>
    <t>図10　年齢(３区分)別人口の推移</t>
  </si>
  <si>
    <r>
      <t>表１４　年齢(３区分）</t>
    </r>
    <r>
      <rPr>
        <sz val="11"/>
        <rFont val="ＭＳ Ｐゴシック"/>
        <family val="3"/>
      </rPr>
      <t>別人口の推移</t>
    </r>
  </si>
  <si>
    <t>表１５　年齢（３区分）、市町別人口の状況</t>
  </si>
  <si>
    <t>図11　年齢（３区分）、市町別人口の状況</t>
  </si>
  <si>
    <t>表２　総人口増減の推移</t>
  </si>
  <si>
    <t>　　　　（単位：人）</t>
  </si>
  <si>
    <t>　　（単位：人）</t>
  </si>
  <si>
    <t>　　　　23</t>
  </si>
  <si>
    <t>1 451 338</t>
  </si>
  <si>
    <t>184 049</t>
  </si>
  <si>
    <t>857 956</t>
  </si>
  <si>
    <t>404 694</t>
  </si>
  <si>
    <t>210 782</t>
  </si>
  <si>
    <t>　　　　 7</t>
  </si>
  <si>
    <t>　　　　 7</t>
  </si>
  <si>
    <t>平成　12</t>
  </si>
  <si>
    <t>　　　　24</t>
  </si>
  <si>
    <t>1 511 448</t>
  </si>
  <si>
    <t>348 362</t>
  </si>
  <si>
    <t>1 025 839</t>
  </si>
  <si>
    <t>137 247</t>
  </si>
  <si>
    <t>44 421</t>
  </si>
  <si>
    <t>1 555 218</t>
  </si>
  <si>
    <t>355 657</t>
  </si>
  <si>
    <t>1 041 291</t>
  </si>
  <si>
    <t>158 042</t>
  </si>
  <si>
    <t>54 723</t>
  </si>
  <si>
    <t>1 587 079</t>
  </si>
  <si>
    <t>354 404</t>
  </si>
  <si>
    <t>1 048 137</t>
  </si>
  <si>
    <t>184 160</t>
  </si>
  <si>
    <t>66 699</t>
  </si>
  <si>
    <t>1 601 627</t>
  </si>
  <si>
    <t>333 923</t>
  </si>
  <si>
    <t>1 055 436</t>
  </si>
  <si>
    <t>212 237</t>
  </si>
  <si>
    <t>83 318</t>
  </si>
  <si>
    <t>1 572 616</t>
  </si>
  <si>
    <t>278 562</t>
  </si>
  <si>
    <t>1 042 910</t>
  </si>
  <si>
    <t>249 488</t>
  </si>
  <si>
    <t>103 462</t>
  </si>
  <si>
    <t>1 555 543</t>
  </si>
  <si>
    <t>240 469</t>
  </si>
  <si>
    <t>1 018 839</t>
  </si>
  <si>
    <t>295 702</t>
  </si>
  <si>
    <t>122 231</t>
  </si>
  <si>
    <t>1 527 964</t>
  </si>
  <si>
    <t>213 578</t>
  </si>
  <si>
    <t>974 131</t>
  </si>
  <si>
    <t>339 836</t>
  </si>
  <si>
    <t>147 763</t>
  </si>
  <si>
    <t>1 492 606</t>
  </si>
  <si>
    <t>196 729</t>
  </si>
  <si>
    <t>920 531</t>
  </si>
  <si>
    <t>373 346</t>
  </si>
  <si>
    <t>181 725</t>
  </si>
  <si>
    <t>昭和　　 45</t>
  </si>
  <si>
    <t>県外</t>
  </si>
  <si>
    <t>県内</t>
  </si>
  <si>
    <t>その他</t>
  </si>
  <si>
    <t>転入者数</t>
  </si>
  <si>
    <t>転出者数</t>
  </si>
  <si>
    <t>増減率</t>
  </si>
  <si>
    <t>（‰）</t>
  </si>
  <si>
    <t>（‰）</t>
  </si>
  <si>
    <t>（‰）</t>
  </si>
  <si>
    <t>（‰）</t>
  </si>
  <si>
    <t>－</t>
  </si>
  <si>
    <t>社 　会 　増 　減</t>
  </si>
  <si>
    <t>(1)</t>
  </si>
  <si>
    <t>(2)</t>
  </si>
  <si>
    <t>(3)</t>
  </si>
  <si>
    <t>(1)+(2)+(3)</t>
  </si>
  <si>
    <t>　　　　25</t>
  </si>
  <si>
    <t>1 431 294</t>
  </si>
  <si>
    <t>1 420 003</t>
  </si>
  <si>
    <t>(注） 1　総人口には年齢不詳を含む。</t>
  </si>
  <si>
    <t>1 442 414</t>
  </si>
  <si>
    <t>(△397)</t>
  </si>
  <si>
    <t>(△216)</t>
  </si>
  <si>
    <t>(△0.2)</t>
  </si>
  <si>
    <t>（△0.3）</t>
  </si>
  <si>
    <t>～　平成２６年山口県人口移動統計調査概要　～</t>
  </si>
  <si>
    <t>(△84)</t>
  </si>
  <si>
    <t>(△0.1)</t>
  </si>
  <si>
    <t>　　　　26</t>
  </si>
  <si>
    <t>　　　　26</t>
  </si>
  <si>
    <t>Ⅱ　平成２６年の人口移動概要</t>
  </si>
  <si>
    <t>1 408 938</t>
  </si>
  <si>
    <t>和木町</t>
  </si>
  <si>
    <t>下松市</t>
  </si>
  <si>
    <t>防府市</t>
  </si>
  <si>
    <t>山口市</t>
  </si>
  <si>
    <t>山陽小野田市</t>
  </si>
  <si>
    <t>宇部市</t>
  </si>
  <si>
    <t>周南市</t>
  </si>
  <si>
    <t>岩国市</t>
  </si>
  <si>
    <t>下関市</t>
  </si>
  <si>
    <t>光市</t>
  </si>
  <si>
    <t>上関町</t>
  </si>
  <si>
    <t>阿武町</t>
  </si>
  <si>
    <t>周防大島町</t>
  </si>
  <si>
    <t>萩市</t>
  </si>
  <si>
    <t>美祢市</t>
  </si>
  <si>
    <t>長門市</t>
  </si>
  <si>
    <t>平生町</t>
  </si>
  <si>
    <t>田布施町</t>
  </si>
  <si>
    <t>柳井市</t>
  </si>
  <si>
    <t>利 用 に あ た っ て</t>
  </si>
  <si>
    <t>１</t>
  </si>
  <si>
    <r>
      <t xml:space="preserve">　この報告書は、「山口県人口移動統計調査要綱」に基づいて毎月調査した平成26年1月から12月ま
</t>
    </r>
    <r>
      <rPr>
        <sz val="6"/>
        <rFont val="ＭＳ Ｐ明朝"/>
        <family val="1"/>
      </rPr>
      <t xml:space="preserve">
</t>
    </r>
  </si>
  <si>
    <t>での1年間の調査結果をまとめたものです。</t>
  </si>
  <si>
    <t>２</t>
  </si>
  <si>
    <r>
      <t>　市町別月末推計人口は、直近の国勢調査結果の人口を基に、毎月の住民基本台帳法による外国人</t>
    </r>
    <r>
      <rPr>
        <sz val="6"/>
        <rFont val="ＭＳ Ｐ明朝"/>
        <family val="1"/>
      </rPr>
      <t xml:space="preserve">
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</si>
  <si>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t>を含む転入・転出者数及び出生児・死亡者数の増減数を加減して得た数値です。</t>
  </si>
  <si>
    <t>　なお、住民票等の届出があった時点の月で人員を計上しているため、現実の転入・転出及び出生・</t>
  </si>
  <si>
    <t>死亡とは若干の時間的なずれが生ずることがあります。　　　　　　　　　　　　　　　　　　　　　　　　　　　　　　　　　　　　　　　　</t>
  </si>
  <si>
    <t>３</t>
  </si>
  <si>
    <r>
      <t>　年齢別推計人口は、平成15年から平成23年までは9月末現在の住民基本台帳を基に推計していま　　　　　　　　　　　　　　　　　　　　</t>
    </r>
    <r>
      <rPr>
        <sz val="6"/>
        <rFont val="ＭＳ Ｐ明朝"/>
        <family val="1"/>
      </rPr>
      <t>　　　　　　　　　　　　　　　　　　　　　　　　　　　　　
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13"/>
        <rFont val="ＭＳ Ｐ明朝"/>
        <family val="1"/>
      </rPr>
      <t>　　　　　　　　　　　　　　　　　　　　</t>
    </r>
  </si>
  <si>
    <t>したが、 平成24年からは平成22年国勢調査を基に住民基本台帳に基づく各歳男女別人口増減等を</t>
  </si>
  <si>
    <t>加算して推計を行う方法に変更しています。</t>
  </si>
  <si>
    <t>４</t>
  </si>
  <si>
    <r>
      <t xml:space="preserve">　出生率、死亡率、自然増減率、転入率、転出率、社会増減率、日本人増減率、外国人増減率及び
</t>
    </r>
    <r>
      <rPr>
        <sz val="6"/>
        <rFont val="ＭＳ Ｐ明朝"/>
        <family val="1"/>
      </rPr>
      <t xml:space="preserve">
</t>
    </r>
  </si>
  <si>
    <t>総人口増減率は、人口千対（‰）で算出しています。</t>
  </si>
  <si>
    <t>５</t>
  </si>
  <si>
    <t>　該当数字がないものは「－」で、単位未満の数は「0.0」で表しています。</t>
  </si>
  <si>
    <t>６</t>
  </si>
  <si>
    <t>　統計表の構成比が100.0にならないものもありますが、これは四捨五入の関係によるものです。</t>
  </si>
  <si>
    <t>７</t>
  </si>
  <si>
    <r>
      <t xml:space="preserve">　調査方法の変更のため、 平成15年から年齢階級別及び移動理由別転入・転出者数、県内市町間
</t>
    </r>
    <r>
      <rPr>
        <sz val="6"/>
        <rFont val="ＭＳ Ｐ明朝"/>
        <family val="1"/>
      </rPr>
      <t xml:space="preserve">
</t>
    </r>
  </si>
  <si>
    <t>移動者数、都道府県別県外転入・転出者数についての集計は実施していません。</t>
  </si>
  <si>
    <t>目　　　　　　　　　　　　　次</t>
  </si>
  <si>
    <t>【山口県人口の動き　～　平成26年山口県人口移動統計調査概要　～】</t>
  </si>
  <si>
    <t>Ⅰ</t>
  </si>
  <si>
    <r>
      <rPr>
        <b/>
        <sz val="10"/>
        <rFont val="ＭＳ ゴシック"/>
        <family val="3"/>
      </rPr>
      <t>山口県人口の推移</t>
    </r>
    <r>
      <rPr>
        <sz val="10"/>
        <rFont val="ＭＳ Ｐ明朝"/>
        <family val="1"/>
      </rPr>
      <t>　　　 ・・・・・・・・・・・・・・・・・・・・・・・・・・・・・・・・・・・・・・・・・・・・・・・・・・・・・</t>
    </r>
  </si>
  <si>
    <t>１</t>
  </si>
  <si>
    <t>1</t>
  </si>
  <si>
    <t>総人口　　　・・・・・・・・・・・・・・・・・・・・・・・・・・・・・・・・・・・・・・・・・・・・・・・・・・・・・・・・・・・・・・・・・・・・・・・・・・・・・・</t>
  </si>
  <si>
    <t>2</t>
  </si>
  <si>
    <t>男女別人口　　　・・・・・・・・・・・・・・・・・・・・・・・・・・・・・・・・・・・・・・・・・・・・・・・・・・・・・・・・・・・・・・・・・・・・・・・・・</t>
  </si>
  <si>
    <t>３</t>
  </si>
  <si>
    <t>3</t>
  </si>
  <si>
    <t>市部・郡部別人口　　　  ・・・・・・・・・・・・・・・・・・・・・・・・・・・・・・・・・・・・・・・・・・・・・・・・・・・・・・・・・・・・・・・</t>
  </si>
  <si>
    <t>4</t>
  </si>
  <si>
    <t>地域別人口　　　・・・・・・・・・・・・・・・・・・・・・・・・・・・・・・・・・・・・・・・・・・・・・・・・・・・・・・・・・・・・・・・・・・・・・・・・・・・・・</t>
  </si>
  <si>
    <t>４</t>
  </si>
  <si>
    <t>Ⅱ</t>
  </si>
  <si>
    <r>
      <rPr>
        <b/>
        <sz val="10"/>
        <rFont val="ＭＳ Ｐゴシック"/>
        <family val="3"/>
      </rPr>
      <t>平成26年の人口移動概要</t>
    </r>
    <r>
      <rPr>
        <sz val="10"/>
        <rFont val="ＭＳ Ｐ明朝"/>
        <family val="1"/>
      </rPr>
      <t>　　 　・・・・・・・・・・・・・・・・・・・・・・・・・・・・・・・・・・・・・・・・・・・・・・・・</t>
    </r>
  </si>
  <si>
    <t>５</t>
  </si>
  <si>
    <t>市町別総人口の増減状況　　　・・・・・・・・・・・・・・・・・・・・・・・・・・・・・・・・・・・・・・・・・・・・・・・・・・・・・・・・</t>
  </si>
  <si>
    <t>2</t>
  </si>
  <si>
    <t>自然動態　　　・・・・・・・・・・・・・・・・・・・・・・・・・・・・・・・・・・・・・・・・・・・・・・・・・・・・・・・・・・・・・・・・・・・・・・</t>
  </si>
  <si>
    <t>（１）</t>
  </si>
  <si>
    <t>年次別出生児・死亡者数　　　・・・・・・・・・・・・・・・・・・・・・・・・・・・・・・・・・・・・・・・・・・・・・・・・・・・・・</t>
  </si>
  <si>
    <t>（２）</t>
  </si>
  <si>
    <t>月別出生児・死亡者数　　　・・・・・・・・・・・・・・・・・・・・・・・・・・・・・・・・・・・・・・・・・・・・・・・・・・・・・・・・・・</t>
  </si>
  <si>
    <t>６</t>
  </si>
  <si>
    <t>（３）</t>
  </si>
  <si>
    <t>普通出生率（人口千対）　　　・・・・・・・・・・・・・・・・・・・・・・・・・・・・・・・・・・・・・・・・・・・・・・・・・・・・・　</t>
  </si>
  <si>
    <t>（４）</t>
  </si>
  <si>
    <t>普通死亡率（人口千対）　　　・・・・・・・・・・・・・・・・・・・・・・・・・・・・・・・・・・・・・・・・・・・・・・・・・・・・・・</t>
  </si>
  <si>
    <t>（５）</t>
  </si>
  <si>
    <t>自然増減率（人口千対）　　　・・・・・・・・・・・・・・・・・・・・・・・・・・・・・・・・・・・・・・・・・・・・・・・・・・・・・</t>
  </si>
  <si>
    <t>3</t>
  </si>
  <si>
    <t>社会動態　　　・・・・・・・・・・・・・・・・・・・・・・・・・・・・・・・・・・・・・・・・・・・・・・・・・・・・・・・・・・・・</t>
  </si>
  <si>
    <t>７</t>
  </si>
  <si>
    <t>社会移動　　　・・・・・・・・・・・・・・・・・・・・・・・・・・・・・・・・・・・・・・・・・・・・・・・・・・・・・・・・・・・・・・・・・</t>
  </si>
  <si>
    <t>ア</t>
  </si>
  <si>
    <t>社会移動の内訳　　　 ・・・・・・・・・・・・・・・・・・・・・・・・・・・・・・・・・・・・・・・・・・・・・・・・・・・・・・・・・・・・・・・・・</t>
  </si>
  <si>
    <t>イ</t>
  </si>
  <si>
    <t>月別移動状況　　　  ・・・・・・・・・・・・・・・・・・・・・・・・・・・・・・・・・・・・・・・・・・・・・・・・・・・・・・・・・・</t>
  </si>
  <si>
    <t>ウ</t>
  </si>
  <si>
    <t>社会増減率（人口千対） 　　　 ・・・・・・・・・・・・・・・・・・・・・・・・・・・・・・・・・・・・・・・・・・・・・・・・・・・・・</t>
  </si>
  <si>
    <t>県外移動 　　　 ・・・・・・・・・・・・・・・・・・・・・・・・・・・・・・・・・・・・・・・・・・・・・・・・・・・・・・・・・・・・・・・・・・・・・・</t>
  </si>
  <si>
    <t>８</t>
  </si>
  <si>
    <t>年次別県外転入・転出状況 　　　 ・・・・・・・・・・・・・・・・・・・・・・・・・・・・・・・・・・・・・・・・・・</t>
  </si>
  <si>
    <t>月別県外転入・転出状況 　　　・・・・・・・・・・・・・・・・・・・・・・・・・・・・・・・・・・・・・・・・・・・・</t>
  </si>
  <si>
    <t>Ⅲ</t>
  </si>
  <si>
    <r>
      <rPr>
        <b/>
        <sz val="10"/>
        <rFont val="ＭＳ Ｐゴシック"/>
        <family val="3"/>
      </rPr>
      <t>山口県年齢別推計人口</t>
    </r>
    <r>
      <rPr>
        <sz val="10"/>
        <rFont val="ＭＳ Ｐ明朝"/>
        <family val="1"/>
      </rPr>
      <t>　　　 ・・・・・・・・・・・・・・・・・・・・・・・・・・・・・・・・・・・・・・・・・・・・・・・・・・</t>
    </r>
  </si>
  <si>
    <t>山口県の状況 　　　 ・・・・・・・・・・・・・・・・・・・・・・・・・・・・・・・・・・・・・・・・・・・・・・・・・・・・・・・</t>
  </si>
  <si>
    <t>年齢（５歳階級）別の構成　　　・・・・・・・・・・・・・・・・・・・・・・・・・・・・・・・・・・・・・・・・・・・・</t>
  </si>
  <si>
    <t>年齢（３区分）別人口の推移　　　・・・・・・・・・・・・・・・・・・・・・・・・・・・・・・・・・・・・・・・・・・</t>
  </si>
  <si>
    <t>９</t>
  </si>
  <si>
    <t>市町の状況 　　　 ・・・・・・・・・・・・・・・・・・・・・・・・・・・・・・・・・・・・・・・・・・・・・・・・・・・・・・・・・</t>
  </si>
  <si>
    <t>１０</t>
  </si>
  <si>
    <t>【統計表】</t>
  </si>
  <si>
    <t>第1-1表</t>
  </si>
  <si>
    <t>市町別人口及び人口動態（総人口）　　 　・・・・・・・・・・・・・・・・・・・・・・・・・・・・・・・・・・・・・・・</t>
  </si>
  <si>
    <t>１１</t>
  </si>
  <si>
    <t>第1-2表</t>
  </si>
  <si>
    <t>　　　　　　 　〃　　　　　　　 （自然動態）　　　 ・・・・・・・・・・・・・・・・・・・・・・・・・・・・・・・・・・・・</t>
  </si>
  <si>
    <t>第1-3表</t>
  </si>
  <si>
    <t>　　　　 　  　〃　　　　　　　 （社会動態） 　　　・・・・・・・・・・・・・・・・・・・・・・・・・・・・・・・・・・・・</t>
  </si>
  <si>
    <t>１３</t>
  </si>
  <si>
    <t>第1-4表</t>
  </si>
  <si>
    <t>　　　　　　　 〃　　　　　　　 （総人口増減）　　　 ・・・・・・・・・・・・・・・・・・・・・・・・・・・・・・・・・・</t>
  </si>
  <si>
    <t>１５</t>
  </si>
  <si>
    <t>第2表</t>
  </si>
  <si>
    <t>市町別月末推計人口 　　　 ・・・・・・・・・・・・・・・・・・・・・・・・・・・・・・・・・・・・・・・・・・・・・・・・・・</t>
  </si>
  <si>
    <t>１７</t>
  </si>
  <si>
    <t>第3表</t>
  </si>
  <si>
    <t>市町・月別出生児数 　　　 ・・・・・・・・・・・・・・・・・・・・・・・・・・・・・・・・・・・・・・・・・・・・・・・・・・・</t>
  </si>
  <si>
    <t>２１</t>
  </si>
  <si>
    <t>第4表</t>
  </si>
  <si>
    <t>市町・月別死亡者数 　　　 ・・・・・・・・・・・・・・・・・・・・・・・・・・・・・・・・・・・・・・・・・・・・・・・・・・・</t>
  </si>
  <si>
    <t>２５</t>
  </si>
  <si>
    <t>第5表</t>
  </si>
  <si>
    <t>市町・月別転入者数（男女計）　　　  ・・・・・・・・・・・・・・・・・・・・・・・・・・・・・・・・・・・・・・・・・・・</t>
  </si>
  <si>
    <t>２９</t>
  </si>
  <si>
    <t xml:space="preserve">               〃　　　   （ 　男 　）　　　 ・・・・・・・・・・・・・・・・・・・・・・・・・・・・・・・・・・・・・・・・・・・</t>
  </si>
  <si>
    <t>３３</t>
  </si>
  <si>
    <t xml:space="preserve">               〃　　　 　（ 　女 　）　　　 ・・・・・・・・・・・・・・・・・・・・・・・・・・・・・・・・・・・・・・・・・・・</t>
  </si>
  <si>
    <t>３７</t>
  </si>
  <si>
    <t>第6表</t>
  </si>
  <si>
    <t>市町・月別転出者数（男女計）　　　  ・・・・・・・・・・・・・・・・・・・・・・・・・・・・・・・・・・・・・・・・・・・</t>
  </si>
  <si>
    <t>４１</t>
  </si>
  <si>
    <t>４５</t>
  </si>
  <si>
    <t>４９</t>
  </si>
  <si>
    <t>第7表</t>
  </si>
  <si>
    <t>年齢（5歳階級）、男女別人口及び構成割合　　　・・・・・・・・・・・・・・・・・・・・・・・・・・・・・・・・・</t>
  </si>
  <si>
    <t>５３</t>
  </si>
  <si>
    <t>第8表</t>
  </si>
  <si>
    <t>市町、年齢（5歳階級）、男女別人口 　　　・・・・・・・・・・・・・・・・・・・・・・・・・・・・・・・・・・・・・・・</t>
  </si>
  <si>
    <t>５５</t>
  </si>
  <si>
    <t>第9表</t>
  </si>
  <si>
    <t>市町、年齢（3区分）別人口及び構成割合　　　・・・・・・・・・・・・・・・・・・・・・・・・・・・・・・・・・・・</t>
  </si>
  <si>
    <t>５７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</si>
</sst>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;&quot;－&quot;;@"/>
    <numFmt numFmtId="177" formatCode="0.00000_ "/>
    <numFmt numFmtId="178" formatCode="0.0000_ "/>
    <numFmt numFmtId="179" formatCode="0.000_ "/>
    <numFmt numFmtId="180" formatCode="0.00_ "/>
    <numFmt numFmtId="181" formatCode="0.0_ "/>
    <numFmt numFmtId="182" formatCode="0_ "/>
    <numFmt numFmtId="183" formatCode="0.0;&quot;△ &quot;0.0"/>
    <numFmt numFmtId="184" formatCode="0_);[Red]\(0\)"/>
    <numFmt numFmtId="185" formatCode="0.0_);[Red]\(0.0\)"/>
    <numFmt numFmtId="186" formatCode="0.0;[Red]0.0"/>
    <numFmt numFmtId="187" formatCode="0.0000000_ "/>
    <numFmt numFmtId="188" formatCode="0.000000_ "/>
    <numFmt numFmtId="189" formatCode="#\ ###\ ##0;&quot;－&quot;;@"/>
    <numFmt numFmtId="190" formatCode="#\ ###\ ##0;@"/>
    <numFmt numFmtId="191" formatCode="#\ ###\ ##0;&quot;&quot;#\ ###\ ##0;&quot;－&quot;;@"/>
    <numFmt numFmtId="192" formatCode="#0.0;&quot;△&quot;#0.0;&quot;－&quot;;@"/>
    <numFmt numFmtId="193" formatCode="#0.0;&quot;&quot;#0.0;&quot;－&quot;;@"/>
    <numFmt numFmtId="194" formatCode="#\ ##0.0;&quot;△&quot;#\ ##0.0;&quot;－&quot;;@"/>
    <numFmt numFmtId="195" formatCode="0.000"/>
    <numFmt numFmtId="196" formatCode="0.0000"/>
    <numFmt numFmtId="197" formatCode="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0"/>
    <numFmt numFmtId="203" formatCode="mmm\-yyyy"/>
    <numFmt numFmtId="204" formatCode="0.00000000"/>
    <numFmt numFmtId="205" formatCode="0.0000000"/>
    <numFmt numFmtId="206" formatCode="0.000000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color indexed="10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10"/>
      <color indexed="45"/>
      <name val="ＭＳ Ｐ明朝"/>
      <family val="1"/>
    </font>
    <font>
      <sz val="6"/>
      <name val="ＭＳ Ｐ明朝"/>
      <family val="1"/>
    </font>
    <font>
      <b/>
      <sz val="11"/>
      <name val="ＭＳ Ｐゴシック"/>
      <family val="3"/>
    </font>
    <font>
      <sz val="12"/>
      <name val="ＪＳ明朝"/>
      <family val="1"/>
    </font>
    <font>
      <sz val="24"/>
      <name val="ＭＳ Ｐゴシック"/>
      <family val="3"/>
    </font>
    <font>
      <sz val="13"/>
      <name val="ＪＳ明朝"/>
      <family val="1"/>
    </font>
    <font>
      <sz val="13"/>
      <name val="ＭＳ Ｐ明朝"/>
      <family val="1"/>
    </font>
    <font>
      <b/>
      <sz val="10"/>
      <name val="ＭＳ 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8"/>
      <color indexed="10"/>
      <name val="ＭＳ Ｐ明朝"/>
      <family val="1"/>
    </font>
    <font>
      <sz val="6"/>
      <color indexed="8"/>
      <name val="ＭＳ Ｐ明朝"/>
      <family val="1"/>
    </font>
    <font>
      <sz val="7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gray125">
        <bgColor indexed="42"/>
      </patternFill>
    </fill>
    <fill>
      <patternFill patternType="solid">
        <fgColor indexed="43"/>
        <bgColor indexed="64"/>
      </patternFill>
    </fill>
    <fill>
      <patternFill patternType="lightGray"/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15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9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183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83" fontId="2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Alignment="1">
      <alignment vertical="center"/>
    </xf>
    <xf numFmtId="181" fontId="3" fillId="0" borderId="0" xfId="0" applyNumberFormat="1" applyFont="1" applyAlignment="1">
      <alignment vertical="center"/>
    </xf>
    <xf numFmtId="0" fontId="3" fillId="0" borderId="0" xfId="0" applyFont="1" applyAlignment="1" quotePrefix="1">
      <alignment vertical="center"/>
    </xf>
    <xf numFmtId="0" fontId="3" fillId="0" borderId="0" xfId="0" applyFont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 quotePrefix="1">
      <alignment vertical="center"/>
    </xf>
    <xf numFmtId="186" fontId="2" fillId="0" borderId="0" xfId="0" applyNumberFormat="1" applyFont="1" applyAlignment="1">
      <alignment vertical="center"/>
    </xf>
    <xf numFmtId="0" fontId="3" fillId="34" borderId="11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 wrapText="1"/>
    </xf>
    <xf numFmtId="0" fontId="7" fillId="34" borderId="15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vertical="center"/>
    </xf>
    <xf numFmtId="0" fontId="3" fillId="35" borderId="15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vertical="center"/>
    </xf>
    <xf numFmtId="181" fontId="3" fillId="0" borderId="0" xfId="0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181" fontId="9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distributed" vertical="center"/>
    </xf>
    <xf numFmtId="181" fontId="12" fillId="0" borderId="17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181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horizontal="right" vertical="center"/>
    </xf>
    <xf numFmtId="181" fontId="9" fillId="0" borderId="0" xfId="0" applyNumberFormat="1" applyFont="1" applyFill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0" xfId="0" applyFont="1" applyAlignment="1">
      <alignment horizontal="distributed" vertical="center" shrinkToFit="1"/>
    </xf>
    <xf numFmtId="0" fontId="7" fillId="0" borderId="0" xfId="0" applyFont="1" applyAlignment="1">
      <alignment vertical="center"/>
    </xf>
    <xf numFmtId="176" fontId="2" fillId="0" borderId="0" xfId="0" applyNumberFormat="1" applyFont="1" applyFill="1" applyAlignment="1">
      <alignment horizontal="right"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10" xfId="0" applyNumberFormat="1" applyFont="1" applyFill="1" applyBorder="1" applyAlignment="1">
      <alignment vertical="center"/>
    </xf>
    <xf numFmtId="181" fontId="2" fillId="0" borderId="0" xfId="0" applyNumberFormat="1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181" fontId="2" fillId="0" borderId="10" xfId="0" applyNumberFormat="1" applyFont="1" applyBorder="1" applyAlignment="1">
      <alignment horizontal="right" vertical="center"/>
    </xf>
    <xf numFmtId="181" fontId="2" fillId="0" borderId="19" xfId="0" applyNumberFormat="1" applyFont="1" applyBorder="1" applyAlignment="1">
      <alignment vertical="center"/>
    </xf>
    <xf numFmtId="181" fontId="2" fillId="0" borderId="20" xfId="0" applyNumberFormat="1" applyFont="1" applyBorder="1" applyAlignment="1">
      <alignment vertical="center"/>
    </xf>
    <xf numFmtId="192" fontId="2" fillId="0" borderId="0" xfId="0" applyNumberFormat="1" applyFont="1" applyAlignment="1">
      <alignment vertical="center"/>
    </xf>
    <xf numFmtId="192" fontId="2" fillId="0" borderId="10" xfId="0" applyNumberFormat="1" applyFont="1" applyBorder="1" applyAlignment="1">
      <alignment vertical="center"/>
    </xf>
    <xf numFmtId="192" fontId="2" fillId="0" borderId="21" xfId="0" applyNumberFormat="1" applyFont="1" applyBorder="1" applyAlignment="1">
      <alignment vertical="center"/>
    </xf>
    <xf numFmtId="192" fontId="2" fillId="0" borderId="0" xfId="0" applyNumberFormat="1" applyFont="1" applyBorder="1" applyAlignment="1">
      <alignment vertical="center"/>
    </xf>
    <xf numFmtId="192" fontId="2" fillId="0" borderId="19" xfId="0" applyNumberFormat="1" applyFont="1" applyBorder="1" applyAlignment="1">
      <alignment vertical="center"/>
    </xf>
    <xf numFmtId="192" fontId="2" fillId="0" borderId="19" xfId="0" applyNumberFormat="1" applyFont="1" applyBorder="1" applyAlignment="1">
      <alignment horizontal="right" vertical="center"/>
    </xf>
    <xf numFmtId="192" fontId="2" fillId="0" borderId="19" xfId="0" applyNumberFormat="1" applyFont="1" applyBorder="1" applyAlignment="1" quotePrefix="1">
      <alignment horizontal="right" vertical="center"/>
    </xf>
    <xf numFmtId="193" fontId="12" fillId="0" borderId="17" xfId="0" applyNumberFormat="1" applyFont="1" applyBorder="1" applyAlignment="1">
      <alignment vertical="center"/>
    </xf>
    <xf numFmtId="193" fontId="12" fillId="0" borderId="18" xfId="0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92" fontId="2" fillId="0" borderId="0" xfId="0" applyNumberFormat="1" applyFont="1" applyFill="1" applyBorder="1" applyAlignment="1">
      <alignment vertical="center"/>
    </xf>
    <xf numFmtId="192" fontId="2" fillId="0" borderId="21" xfId="0" applyNumberFormat="1" applyFont="1" applyFill="1" applyBorder="1" applyAlignment="1">
      <alignment vertical="center"/>
    </xf>
    <xf numFmtId="192" fontId="2" fillId="0" borderId="19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36" borderId="13" xfId="0" applyFont="1" applyFill="1" applyBorder="1" applyAlignment="1">
      <alignment horizontal="left" vertical="center"/>
    </xf>
    <xf numFmtId="0" fontId="3" fillId="36" borderId="19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horizontal="left" vertical="center"/>
    </xf>
    <xf numFmtId="0" fontId="7" fillId="36" borderId="15" xfId="0" applyFont="1" applyFill="1" applyBorder="1" applyAlignment="1">
      <alignment horizontal="center" vertical="center"/>
    </xf>
    <xf numFmtId="0" fontId="1" fillId="36" borderId="22" xfId="0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vertical="center"/>
    </xf>
    <xf numFmtId="0" fontId="3" fillId="36" borderId="19" xfId="0" applyFont="1" applyFill="1" applyBorder="1" applyAlignment="1">
      <alignment horizontal="left" vertical="center"/>
    </xf>
    <xf numFmtId="0" fontId="3" fillId="36" borderId="19" xfId="0" applyFont="1" applyFill="1" applyBorder="1" applyAlignment="1" quotePrefix="1">
      <alignment horizontal="center" vertical="center"/>
    </xf>
    <xf numFmtId="0" fontId="3" fillId="36" borderId="11" xfId="0" applyFont="1" applyFill="1" applyBorder="1" applyAlignment="1">
      <alignment vertical="center"/>
    </xf>
    <xf numFmtId="0" fontId="7" fillId="36" borderId="16" xfId="0" applyFont="1" applyFill="1" applyBorder="1" applyAlignment="1">
      <alignment horizontal="center" vertical="center"/>
    </xf>
    <xf numFmtId="0" fontId="7" fillId="36" borderId="22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vertical="center"/>
    </xf>
    <xf numFmtId="0" fontId="12" fillId="36" borderId="13" xfId="0" applyFont="1" applyFill="1" applyBorder="1" applyAlignment="1">
      <alignment vertical="center"/>
    </xf>
    <xf numFmtId="0" fontId="12" fillId="36" borderId="11" xfId="0" applyFont="1" applyFill="1" applyBorder="1" applyAlignment="1">
      <alignment vertical="center"/>
    </xf>
    <xf numFmtId="0" fontId="12" fillId="36" borderId="24" xfId="0" applyFont="1" applyFill="1" applyBorder="1" applyAlignment="1">
      <alignment horizontal="center" vertical="center"/>
    </xf>
    <xf numFmtId="0" fontId="12" fillId="36" borderId="19" xfId="0" applyFont="1" applyFill="1" applyBorder="1" applyAlignment="1">
      <alignment horizontal="center" vertical="center"/>
    </xf>
    <xf numFmtId="0" fontId="12" fillId="36" borderId="0" xfId="0" applyFont="1" applyFill="1" applyBorder="1" applyAlignment="1">
      <alignment horizontal="center" vertical="center"/>
    </xf>
    <xf numFmtId="0" fontId="12" fillId="36" borderId="17" xfId="0" applyFont="1" applyFill="1" applyBorder="1" applyAlignment="1">
      <alignment horizontal="center" vertical="center"/>
    </xf>
    <xf numFmtId="0" fontId="12" fillId="36" borderId="20" xfId="0" applyFont="1" applyFill="1" applyBorder="1" applyAlignment="1">
      <alignment vertical="center"/>
    </xf>
    <xf numFmtId="0" fontId="12" fillId="36" borderId="10" xfId="0" applyFont="1" applyFill="1" applyBorder="1" applyAlignment="1">
      <alignment vertical="center"/>
    </xf>
    <xf numFmtId="0" fontId="12" fillId="36" borderId="18" xfId="0" applyFont="1" applyFill="1" applyBorder="1" applyAlignment="1">
      <alignment horizontal="center" vertical="center"/>
    </xf>
    <xf numFmtId="0" fontId="12" fillId="36" borderId="2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81" fontId="2" fillId="0" borderId="17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12" fillId="36" borderId="13" xfId="0" applyFont="1" applyFill="1" applyBorder="1" applyAlignment="1">
      <alignment vertical="center"/>
    </xf>
    <xf numFmtId="0" fontId="2" fillId="36" borderId="19" xfId="0" applyFont="1" applyFill="1" applyBorder="1" applyAlignment="1">
      <alignment horizontal="right" vertical="center"/>
    </xf>
    <xf numFmtId="0" fontId="2" fillId="36" borderId="19" xfId="0" applyFont="1" applyFill="1" applyBorder="1" applyAlignment="1">
      <alignment vertical="center"/>
    </xf>
    <xf numFmtId="0" fontId="2" fillId="36" borderId="20" xfId="0" applyFont="1" applyFill="1" applyBorder="1" applyAlignment="1">
      <alignment vertical="center"/>
    </xf>
    <xf numFmtId="0" fontId="7" fillId="36" borderId="14" xfId="0" applyFont="1" applyFill="1" applyBorder="1" applyAlignment="1">
      <alignment horizontal="center" vertical="center" shrinkToFit="1"/>
    </xf>
    <xf numFmtId="0" fontId="7" fillId="36" borderId="24" xfId="0" applyFont="1" applyFill="1" applyBorder="1" applyAlignment="1">
      <alignment horizontal="center" vertical="center" shrinkToFit="1"/>
    </xf>
    <xf numFmtId="0" fontId="7" fillId="36" borderId="13" xfId="0" applyFont="1" applyFill="1" applyBorder="1" applyAlignment="1">
      <alignment vertical="center" shrinkToFit="1"/>
    </xf>
    <xf numFmtId="0" fontId="7" fillId="36" borderId="11" xfId="0" applyFont="1" applyFill="1" applyBorder="1" applyAlignment="1">
      <alignment vertical="center" shrinkToFit="1"/>
    </xf>
    <xf numFmtId="0" fontId="7" fillId="36" borderId="25" xfId="0" applyFont="1" applyFill="1" applyBorder="1" applyAlignment="1">
      <alignment horizontal="center" vertical="center" shrinkToFit="1"/>
    </xf>
    <xf numFmtId="0" fontId="7" fillId="36" borderId="18" xfId="0" applyFont="1" applyFill="1" applyBorder="1" applyAlignment="1">
      <alignment horizontal="center" vertical="center" shrinkToFit="1"/>
    </xf>
    <xf numFmtId="0" fontId="2" fillId="36" borderId="19" xfId="0" applyFont="1" applyFill="1" applyBorder="1" applyAlignment="1">
      <alignment horizontal="distributed" vertical="center"/>
    </xf>
    <xf numFmtId="176" fontId="2" fillId="0" borderId="17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81" fontId="2" fillId="0" borderId="1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176" fontId="2" fillId="0" borderId="26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81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192" fontId="2" fillId="0" borderId="0" xfId="0" applyNumberFormat="1" applyFont="1" applyFill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81" fontId="2" fillId="0" borderId="0" xfId="0" applyNumberFormat="1" applyFont="1" applyFill="1" applyAlignment="1">
      <alignment vertical="center"/>
    </xf>
    <xf numFmtId="183" fontId="2" fillId="0" borderId="0" xfId="0" applyNumberFormat="1" applyFont="1" applyFill="1" applyAlignment="1">
      <alignment vertical="center"/>
    </xf>
    <xf numFmtId="186" fontId="2" fillId="0" borderId="10" xfId="0" applyNumberFormat="1" applyFont="1" applyFill="1" applyBorder="1" applyAlignment="1">
      <alignment vertical="center"/>
    </xf>
    <xf numFmtId="181" fontId="12" fillId="0" borderId="17" xfId="0" applyNumberFormat="1" applyFont="1" applyBorder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2" fillId="0" borderId="18" xfId="0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186" fontId="2" fillId="0" borderId="18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17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192" fontId="2" fillId="0" borderId="20" xfId="0" applyNumberFormat="1" applyFont="1" applyFill="1" applyBorder="1" applyAlignment="1">
      <alignment horizontal="right" vertical="center"/>
    </xf>
    <xf numFmtId="0" fontId="1" fillId="36" borderId="25" xfId="0" applyFont="1" applyFill="1" applyBorder="1" applyAlignment="1">
      <alignment horizontal="center" vertical="center"/>
    </xf>
    <xf numFmtId="0" fontId="7" fillId="36" borderId="27" xfId="0" applyFont="1" applyFill="1" applyBorder="1" applyAlignment="1">
      <alignment horizontal="center" vertical="center"/>
    </xf>
    <xf numFmtId="0" fontId="7" fillId="36" borderId="28" xfId="0" applyFont="1" applyFill="1" applyBorder="1" applyAlignment="1">
      <alignment horizontal="center" vertical="center"/>
    </xf>
    <xf numFmtId="0" fontId="7" fillId="36" borderId="14" xfId="0" applyFont="1" applyFill="1" applyBorder="1" applyAlignment="1">
      <alignment horizontal="center" vertical="center"/>
    </xf>
    <xf numFmtId="0" fontId="7" fillId="36" borderId="25" xfId="0" applyFont="1" applyFill="1" applyBorder="1" applyAlignment="1">
      <alignment horizontal="center" vertical="center"/>
    </xf>
    <xf numFmtId="192" fontId="2" fillId="0" borderId="19" xfId="0" applyNumberFormat="1" applyFont="1" applyFill="1" applyBorder="1" applyAlignment="1">
      <alignment horizontal="center" vertical="center"/>
    </xf>
    <xf numFmtId="192" fontId="2" fillId="0" borderId="21" xfId="0" applyNumberFormat="1" applyFont="1" applyFill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92" fontId="2" fillId="0" borderId="0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192" fontId="2" fillId="0" borderId="10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176" fontId="2" fillId="0" borderId="20" xfId="0" applyNumberFormat="1" applyFont="1" applyFill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86" fontId="2" fillId="0" borderId="17" xfId="0" applyNumberFormat="1" applyFont="1" applyFill="1" applyBorder="1" applyAlignment="1">
      <alignment vertical="center"/>
    </xf>
    <xf numFmtId="185" fontId="2" fillId="0" borderId="10" xfId="0" applyNumberFormat="1" applyFont="1" applyFill="1" applyBorder="1" applyAlignment="1">
      <alignment vertical="center"/>
    </xf>
    <xf numFmtId="185" fontId="2" fillId="0" borderId="18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92" fontId="2" fillId="0" borderId="19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176" fontId="2" fillId="0" borderId="18" xfId="0" applyNumberFormat="1" applyFont="1" applyFill="1" applyBorder="1" applyAlignment="1">
      <alignment vertical="center"/>
    </xf>
    <xf numFmtId="192" fontId="2" fillId="0" borderId="30" xfId="0" applyNumberFormat="1" applyFont="1" applyFill="1" applyBorder="1" applyAlignment="1">
      <alignment vertical="center"/>
    </xf>
    <xf numFmtId="0" fontId="3" fillId="36" borderId="25" xfId="0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right" vertical="center"/>
    </xf>
    <xf numFmtId="192" fontId="2" fillId="0" borderId="10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176" fontId="3" fillId="0" borderId="0" xfId="0" applyNumberFormat="1" applyFont="1" applyAlignment="1">
      <alignment vertical="center"/>
    </xf>
    <xf numFmtId="181" fontId="12" fillId="0" borderId="17" xfId="0" applyNumberFormat="1" applyFont="1" applyBorder="1" applyAlignment="1">
      <alignment horizontal="right" vertical="center"/>
    </xf>
    <xf numFmtId="185" fontId="2" fillId="0" borderId="0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right" vertical="center"/>
    </xf>
    <xf numFmtId="185" fontId="2" fillId="0" borderId="17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49" fontId="19" fillId="0" borderId="0" xfId="0" applyNumberFormat="1" applyFont="1" applyAlignment="1">
      <alignment horizontal="right" vertical="top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49" fontId="21" fillId="0" borderId="0" xfId="0" applyNumberFormat="1" applyFont="1" applyAlignment="1">
      <alignment horizontal="right" vertical="top"/>
    </xf>
    <xf numFmtId="0" fontId="22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justify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justify"/>
    </xf>
    <xf numFmtId="49" fontId="9" fillId="0" borderId="0" xfId="0" applyNumberFormat="1" applyFont="1" applyAlignment="1">
      <alignment horizontal="right" vertical="center"/>
    </xf>
    <xf numFmtId="0" fontId="24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56" fontId="9" fillId="0" borderId="0" xfId="0" applyNumberFormat="1" applyFont="1" applyAlignment="1">
      <alignment vertical="center"/>
    </xf>
    <xf numFmtId="0" fontId="9" fillId="0" borderId="0" xfId="0" applyFont="1" applyAlignment="1">
      <alignment horizontal="distributed" vertical="center"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justify"/>
    </xf>
    <xf numFmtId="49" fontId="0" fillId="0" borderId="0" xfId="0" applyNumberForma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36" borderId="24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36" borderId="31" xfId="0" applyFont="1" applyFill="1" applyBorder="1" applyAlignment="1">
      <alignment horizontal="center" vertical="center"/>
    </xf>
    <xf numFmtId="0" fontId="3" fillId="36" borderId="32" xfId="0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3" fillId="36" borderId="25" xfId="0" applyFont="1" applyFill="1" applyBorder="1" applyAlignment="1">
      <alignment horizontal="center" vertical="center"/>
    </xf>
    <xf numFmtId="49" fontId="3" fillId="36" borderId="33" xfId="0" applyNumberFormat="1" applyFont="1" applyFill="1" applyBorder="1" applyAlignment="1">
      <alignment horizontal="center" vertical="center"/>
    </xf>
    <xf numFmtId="49" fontId="3" fillId="36" borderId="34" xfId="0" applyNumberFormat="1" applyFont="1" applyFill="1" applyBorder="1" applyAlignment="1">
      <alignment horizontal="center" vertical="center"/>
    </xf>
    <xf numFmtId="49" fontId="3" fillId="36" borderId="23" xfId="0" applyNumberFormat="1" applyFont="1" applyFill="1" applyBorder="1" applyAlignment="1">
      <alignment horizontal="center" vertical="center"/>
    </xf>
    <xf numFmtId="49" fontId="3" fillId="36" borderId="25" xfId="0" applyNumberFormat="1" applyFont="1" applyFill="1" applyBorder="1" applyAlignment="1">
      <alignment horizontal="center" vertical="center"/>
    </xf>
    <xf numFmtId="0" fontId="3" fillId="36" borderId="0" xfId="0" applyFont="1" applyFill="1" applyBorder="1" applyAlignment="1" quotePrefix="1">
      <alignment horizontal="center" vertical="center"/>
    </xf>
    <xf numFmtId="0" fontId="3" fillId="36" borderId="19" xfId="0" applyFont="1" applyFill="1" applyBorder="1" applyAlignment="1" quotePrefix="1">
      <alignment horizontal="center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3" fillId="36" borderId="22" xfId="0" applyFont="1" applyFill="1" applyBorder="1" applyAlignment="1">
      <alignment horizontal="center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0" fontId="3" fillId="36" borderId="17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0" fontId="3" fillId="36" borderId="24" xfId="0" applyFont="1" applyFill="1" applyBorder="1" applyAlignment="1" quotePrefix="1">
      <alignment horizontal="center" vertical="center"/>
    </xf>
    <xf numFmtId="0" fontId="3" fillId="36" borderId="13" xfId="0" applyFont="1" applyFill="1" applyBorder="1" applyAlignment="1" quotePrefix="1">
      <alignment horizontal="center" vertical="center"/>
    </xf>
    <xf numFmtId="0" fontId="3" fillId="36" borderId="17" xfId="0" applyFont="1" applyFill="1" applyBorder="1" applyAlignment="1" quotePrefix="1">
      <alignment horizontal="center" vertical="center"/>
    </xf>
    <xf numFmtId="0" fontId="3" fillId="36" borderId="0" xfId="0" applyFont="1" applyFill="1" applyBorder="1" applyAlignment="1">
      <alignment horizontal="center" vertical="center"/>
    </xf>
    <xf numFmtId="0" fontId="3" fillId="36" borderId="18" xfId="0" applyFont="1" applyFill="1" applyBorder="1" applyAlignment="1" quotePrefix="1">
      <alignment horizontal="center" vertical="center"/>
    </xf>
    <xf numFmtId="0" fontId="3" fillId="36" borderId="20" xfId="0" applyFont="1" applyFill="1" applyBorder="1" applyAlignment="1" quotePrefix="1">
      <alignment horizontal="center" vertical="center"/>
    </xf>
    <xf numFmtId="176" fontId="2" fillId="0" borderId="19" xfId="0" applyNumberFormat="1" applyFont="1" applyBorder="1" applyAlignment="1">
      <alignment horizontal="right" vertical="center"/>
    </xf>
    <xf numFmtId="0" fontId="3" fillId="36" borderId="10" xfId="0" applyFont="1" applyFill="1" applyBorder="1" applyAlignment="1">
      <alignment horizontal="center"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17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1" fillId="36" borderId="14" xfId="0" applyFont="1" applyFill="1" applyBorder="1" applyAlignment="1">
      <alignment horizontal="center" vertical="center" wrapText="1"/>
    </xf>
    <xf numFmtId="0" fontId="1" fillId="36" borderId="23" xfId="0" applyFont="1" applyFill="1" applyBorder="1" applyAlignment="1">
      <alignment horizontal="center" vertical="center" wrapText="1"/>
    </xf>
    <xf numFmtId="0" fontId="1" fillId="36" borderId="25" xfId="0" applyFont="1" applyFill="1" applyBorder="1" applyAlignment="1">
      <alignment horizontal="center" vertical="center" wrapText="1"/>
    </xf>
    <xf numFmtId="0" fontId="1" fillId="36" borderId="24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 quotePrefix="1">
      <alignment horizontal="center" vertical="center"/>
    </xf>
    <xf numFmtId="176" fontId="2" fillId="0" borderId="20" xfId="0" applyNumberFormat="1" applyFont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7" fillId="36" borderId="22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2" fillId="36" borderId="19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  <xf numFmtId="0" fontId="7" fillId="36" borderId="24" xfId="0" applyFont="1" applyFill="1" applyBorder="1" applyAlignment="1">
      <alignment horizontal="center" vertical="center" shrinkToFit="1"/>
    </xf>
    <xf numFmtId="0" fontId="7" fillId="36" borderId="17" xfId="0" applyFont="1" applyFill="1" applyBorder="1" applyAlignment="1">
      <alignment horizontal="center" vertical="center" shrinkToFit="1"/>
    </xf>
    <xf numFmtId="0" fontId="7" fillId="36" borderId="18" xfId="0" applyFont="1" applyFill="1" applyBorder="1" applyAlignment="1">
      <alignment horizontal="center" vertical="center" shrinkToFit="1"/>
    </xf>
    <xf numFmtId="0" fontId="7" fillId="36" borderId="14" xfId="0" applyFont="1" applyFill="1" applyBorder="1" applyAlignment="1">
      <alignment horizontal="center" vertical="center" shrinkToFit="1"/>
    </xf>
    <xf numFmtId="0" fontId="7" fillId="36" borderId="23" xfId="0" applyFont="1" applyFill="1" applyBorder="1" applyAlignment="1">
      <alignment horizontal="center" vertical="center" shrinkToFit="1"/>
    </xf>
    <xf numFmtId="0" fontId="7" fillId="36" borderId="25" xfId="0" applyFont="1" applyFill="1" applyBorder="1" applyAlignment="1">
      <alignment horizontal="center" vertical="center" shrinkToFit="1"/>
    </xf>
    <xf numFmtId="0" fontId="7" fillId="36" borderId="19" xfId="0" applyFont="1" applyFill="1" applyBorder="1" applyAlignment="1">
      <alignment horizontal="center" vertical="center"/>
    </xf>
    <xf numFmtId="0" fontId="7" fillId="36" borderId="20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6" borderId="1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8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295275</xdr:colOff>
      <xdr:row>0</xdr:row>
      <xdr:rowOff>57150</xdr:rowOff>
    </xdr:from>
    <xdr:ext cx="1466850" cy="485775"/>
    <xdr:sp>
      <xdr:nvSpPr>
        <xdr:cNvPr id="1" name="AutoShape 3"/>
        <xdr:cNvSpPr>
          <a:spLocks/>
        </xdr:cNvSpPr>
      </xdr:nvSpPr>
      <xdr:spPr>
        <a:xfrm>
          <a:off x="5381625" y="57150"/>
          <a:ext cx="1466850" cy="485775"/>
        </a:xfrm>
        <a:prstGeom prst="flowChartTerminator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山口県人口移動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統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調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査</a:t>
          </a:r>
        </a:p>
      </xdr:txBody>
    </xdr:sp>
    <xdr:clientData/>
  </xdr:oneCellAnchor>
  <xdr:twoCellAnchor>
    <xdr:from>
      <xdr:col>2</xdr:col>
      <xdr:colOff>19050</xdr:colOff>
      <xdr:row>8</xdr:row>
      <xdr:rowOff>104775</xdr:rowOff>
    </xdr:from>
    <xdr:to>
      <xdr:col>10</xdr:col>
      <xdr:colOff>628650</xdr:colOff>
      <xdr:row>16</xdr:row>
      <xdr:rowOff>152400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381000" y="1552575"/>
          <a:ext cx="6648450" cy="1390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平成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月１日現在の山口県人口は、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1,408,938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（県推計）であり、前年に比べ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11,065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人減少している。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過去の推移をみると、昭和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年の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1,622,909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人をピークに減少に転じた人口は、昭和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年の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1,511,448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人を境に小幅ではあるが年々増加していた。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しかし、昭和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年の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1,601,627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人を頂点に再び減少に転じ、平成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年に至るまで減少を続けている。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なお、平成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日～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日）の人口増減をみると、自然増減は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7,770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人の減少、県外転入・転出に伴う社会増減は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3,027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人の減少となっている。</a:t>
          </a:r>
        </a:p>
      </xdr:txBody>
    </xdr:sp>
    <xdr:clientData/>
  </xdr:twoCellAnchor>
  <xdr:twoCellAnchor>
    <xdr:from>
      <xdr:col>0</xdr:col>
      <xdr:colOff>0</xdr:colOff>
      <xdr:row>56</xdr:row>
      <xdr:rowOff>28575</xdr:rowOff>
    </xdr:from>
    <xdr:to>
      <xdr:col>10</xdr:col>
      <xdr:colOff>666750</xdr:colOff>
      <xdr:row>63</xdr:row>
      <xdr:rowOff>85725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0" y="9029700"/>
          <a:ext cx="70675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注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  1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各年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日現在（ただし、昭和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23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年は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日現在）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昭和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22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年は、「臨時国勢調査」による現在人口、昭和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23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年は、「常住人口調査」による人口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昭和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25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30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35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40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45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50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55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60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、平成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17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22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年は、総務省「国勢調査」による常住人口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昭和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41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44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年、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46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49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年、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51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54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年、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56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59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年、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61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～平成元年、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年、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11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年、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13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16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年、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18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21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年は、国勢調査の確報値に基づき、補間法により補正した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    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県推計人口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平成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23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26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年は平成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22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年国勢調査の確報値に基づき推計した県推計人口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  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その他の年は、総務省「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日現在推計人口」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5</xdr:row>
      <xdr:rowOff>66675</xdr:rowOff>
    </xdr:from>
    <xdr:to>
      <xdr:col>11</xdr:col>
      <xdr:colOff>476250</xdr:colOff>
      <xdr:row>12</xdr:row>
      <xdr:rowOff>123825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381000" y="923925"/>
          <a:ext cx="6486525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年齢（３区分）別人口を市町別にみると、年少人口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(15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歳未満）の構成割合が最も大きいのは和木町の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16.1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％で、次いで下松市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(14.5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、山口市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(13.6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などとなっている。生産年齢人口（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歳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の構成割合が最も大きいのは山口市の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59.7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％で、次いで和木町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(59.3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、防府市（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58.4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％）などとなっている。老年人口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(65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歳以上）の構成割合が最も大きいのは上関町の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52.6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％で、次いで周防大島町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(50.5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、阿武町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(46.8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などとなっている。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また、老年人口のうち７５歳以上の構成割合が最も大きいのは上関町の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32.6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％で、次いで周防大島町（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29.9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％）、阿武町（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29.2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％）などとなっている。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　　　　　　　　　　　　　　　　　　　　　　　　　　　　　　　　　　　　　（統計表第８表、第９表参照）</a:t>
          </a:r>
        </a:p>
      </xdr:txBody>
    </xdr:sp>
    <xdr:clientData/>
  </xdr:twoCellAnchor>
  <xdr:oneCellAnchor>
    <xdr:from>
      <xdr:col>0</xdr:col>
      <xdr:colOff>133350</xdr:colOff>
      <xdr:row>0</xdr:row>
      <xdr:rowOff>114300</xdr:rowOff>
    </xdr:from>
    <xdr:ext cx="1504950" cy="485775"/>
    <xdr:sp>
      <xdr:nvSpPr>
        <xdr:cNvPr id="2" name="AutoShape 9"/>
        <xdr:cNvSpPr>
          <a:spLocks/>
        </xdr:cNvSpPr>
      </xdr:nvSpPr>
      <xdr:spPr>
        <a:xfrm>
          <a:off x="133350" y="114300"/>
          <a:ext cx="1504950" cy="485775"/>
        </a:xfrm>
        <a:prstGeom prst="flowChartTerminator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山口県人口移動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統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調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査</a:t>
          </a:r>
        </a:p>
      </xdr:txBody>
    </xdr:sp>
    <xdr:clientData/>
  </xdr:oneCellAnchor>
  <xdr:twoCellAnchor editAs="oneCell">
    <xdr:from>
      <xdr:col>2</xdr:col>
      <xdr:colOff>9525</xdr:colOff>
      <xdr:row>14</xdr:row>
      <xdr:rowOff>38100</xdr:rowOff>
    </xdr:from>
    <xdr:to>
      <xdr:col>12</xdr:col>
      <xdr:colOff>9525</xdr:colOff>
      <xdr:row>37</xdr:row>
      <xdr:rowOff>133350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295525"/>
          <a:ext cx="66770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0</xdr:rowOff>
    </xdr:from>
    <xdr:to>
      <xdr:col>7</xdr:col>
      <xdr:colOff>542925</xdr:colOff>
      <xdr:row>2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81000" y="304800"/>
          <a:ext cx="3448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月１日現在の本県人口は、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1,492,575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人（平成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年国政調査速報値）であり、前回（平成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年）と比べると、実数で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*****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人減少している。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過去の推移をみると、昭和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1,622,909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人を頂点として減少に転じた人口は、昭和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1,511,448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人を境に昭和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年から小幅ではあるが年々増加していた。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しかし、昭和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1,601,627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人を境に昭和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年から再び減少に転じている。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なお、本年（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日）の人口増減をみると、自然増減数は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4,950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の自然減となっている。また、県外転入・転出に伴う社会増減数は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3,404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人の社会減となっている。</a:t>
          </a:r>
        </a:p>
      </xdr:txBody>
    </xdr:sp>
    <xdr:clientData/>
  </xdr:twoCellAnchor>
  <xdr:twoCellAnchor>
    <xdr:from>
      <xdr:col>0</xdr:col>
      <xdr:colOff>142875</xdr:colOff>
      <xdr:row>59</xdr:row>
      <xdr:rowOff>114300</xdr:rowOff>
    </xdr:from>
    <xdr:to>
      <xdr:col>18</xdr:col>
      <xdr:colOff>47625</xdr:colOff>
      <xdr:row>67</xdr:row>
      <xdr:rowOff>76200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42875" y="12506325"/>
          <a:ext cx="9048750" cy="1333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注）　１　各年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日～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日の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年間の増減数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平成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月の住民基本台帳法の改正等に伴い、同月分以降、自然増減及び社会増減に外国人数を含むため、平成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年の外国人増減欄の数値は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月分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の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合計であり、同年以降の年間増減数等は（）内に参考値として示し、総人口増減には含まない。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総人口増減、自然増減、社会増減及び外国人増減等の増減率は、各年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日現在の総人口（表１）に基づき、人口千対（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‰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）で算出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「その他」は、職権（市町長）による住民票の記載、消除であり、平成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～平成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月分までの間、外国人の国外移動を含む。平成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月分以降の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     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外国人の国外移動は県外転入、県外転出に含む。</a:t>
          </a:r>
        </a:p>
      </xdr:txBody>
    </xdr:sp>
    <xdr:clientData/>
  </xdr:twoCellAnchor>
  <xdr:oneCellAnchor>
    <xdr:from>
      <xdr:col>0</xdr:col>
      <xdr:colOff>76200</xdr:colOff>
      <xdr:row>0</xdr:row>
      <xdr:rowOff>76200</xdr:rowOff>
    </xdr:from>
    <xdr:ext cx="1638300" cy="542925"/>
    <xdr:sp>
      <xdr:nvSpPr>
        <xdr:cNvPr id="3" name="AutoShape 4"/>
        <xdr:cNvSpPr>
          <a:spLocks/>
        </xdr:cNvSpPr>
      </xdr:nvSpPr>
      <xdr:spPr>
        <a:xfrm>
          <a:off x="76200" y="76200"/>
          <a:ext cx="1638300" cy="542925"/>
        </a:xfrm>
        <a:prstGeom prst="flowChartTerminator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山口県人口移動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統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調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査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0</xdr:rowOff>
    </xdr:from>
    <xdr:to>
      <xdr:col>12</xdr:col>
      <xdr:colOff>295275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62025" y="0"/>
          <a:ext cx="3067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月１日現在の本県人口は、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1,492,575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人（平成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年国政調査速報値）であり、前回（平成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年）と比べると、実数で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*****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人減少している。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過去の推移をみると、昭和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1,622,909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人を頂点として減少に転じた人口は、昭和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1,511,448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人を境に昭和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年から小幅ではあるが年々増加していた。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しかし、昭和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1,601,627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人を境に昭和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年から再び減少に転じている。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なお、本年（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日）の人口増減をみると、自然増減数は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4,950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の自然減となっている。また、県外転入・転出に伴う社会増減数は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3,404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人の社会減となっている。</a:t>
          </a:r>
        </a:p>
      </xdr:txBody>
    </xdr:sp>
    <xdr:clientData/>
  </xdr:twoCellAnchor>
  <xdr:twoCellAnchor>
    <xdr:from>
      <xdr:col>2</xdr:col>
      <xdr:colOff>95250</xdr:colOff>
      <xdr:row>0</xdr:row>
      <xdr:rowOff>0</xdr:rowOff>
    </xdr:from>
    <xdr:to>
      <xdr:col>25</xdr:col>
      <xdr:colOff>266700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57200" y="0"/>
          <a:ext cx="8886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　１　各年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日～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年間の増減数。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総人口増減数は、（１）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（２）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（３）に県内移動（転入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転出）及びその他（職権による記載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職権による消除）を含んだ数。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社会増減数＝県外転入者数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県外転出者数。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昭和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年以前の総人口増減数は、県内移動の転入及びその他が調査対象外であったため、それらは含まれない数となっている。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諸率（総人口増減、自然増減、社会増減、外国人増減等）は、各年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日現在の人口（表１）に基づき、人口千対（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）で算出したもの。</a:t>
          </a:r>
        </a:p>
      </xdr:txBody>
    </xdr:sp>
    <xdr:clientData/>
  </xdr:twoCellAnchor>
  <xdr:oneCellAnchor>
    <xdr:from>
      <xdr:col>2</xdr:col>
      <xdr:colOff>0</xdr:colOff>
      <xdr:row>8</xdr:row>
      <xdr:rowOff>0</xdr:rowOff>
    </xdr:from>
    <xdr:ext cx="6353175" cy="419100"/>
    <xdr:sp>
      <xdr:nvSpPr>
        <xdr:cNvPr id="3" name="Text Box 4"/>
        <xdr:cNvSpPr txBox="1">
          <a:spLocks noChangeArrowheads="1"/>
        </xdr:cNvSpPr>
      </xdr:nvSpPr>
      <xdr:spPr>
        <a:xfrm>
          <a:off x="361950" y="1257300"/>
          <a:ext cx="63531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総人口を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男女別に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み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ると、男性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が女性より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78,870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人少なく、人口性比（女性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100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人に対する男性の数）は、前年に比べ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0.1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ポイント増の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89.4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となっている。</a:t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6324600" cy="419100"/>
    <xdr:sp>
      <xdr:nvSpPr>
        <xdr:cNvPr id="4" name="Text Box 5"/>
        <xdr:cNvSpPr txBox="1">
          <a:spLocks noChangeArrowheads="1"/>
        </xdr:cNvSpPr>
      </xdr:nvSpPr>
      <xdr:spPr>
        <a:xfrm>
          <a:off x="361950" y="5486400"/>
          <a:ext cx="63246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総人口を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市部・郡部別に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み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ると、市部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の構成比は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95.8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％を占めており、市町村合併が進んだことにより人口の大半が市部に集中している。</a:t>
          </a:r>
        </a:p>
      </xdr:txBody>
    </xdr:sp>
    <xdr:clientData/>
  </xdr:oneCellAnchor>
  <xdr:oneCellAnchor>
    <xdr:from>
      <xdr:col>17</xdr:col>
      <xdr:colOff>142875</xdr:colOff>
      <xdr:row>0</xdr:row>
      <xdr:rowOff>76200</xdr:rowOff>
    </xdr:from>
    <xdr:ext cx="1457325" cy="581025"/>
    <xdr:sp>
      <xdr:nvSpPr>
        <xdr:cNvPr id="5" name="AutoShape 6"/>
        <xdr:cNvSpPr>
          <a:spLocks/>
        </xdr:cNvSpPr>
      </xdr:nvSpPr>
      <xdr:spPr>
        <a:xfrm>
          <a:off x="5505450" y="76200"/>
          <a:ext cx="1457325" cy="581025"/>
        </a:xfrm>
        <a:prstGeom prst="flowChartTerminator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山口県人口移動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統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調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査</a:t>
          </a:r>
        </a:p>
      </xdr:txBody>
    </xdr:sp>
    <xdr:clientData/>
  </xdr:oneCellAnchor>
  <xdr:oneCellAnchor>
    <xdr:from>
      <xdr:col>2</xdr:col>
      <xdr:colOff>9525</xdr:colOff>
      <xdr:row>23</xdr:row>
      <xdr:rowOff>85725</xdr:rowOff>
    </xdr:from>
    <xdr:ext cx="6324600" cy="228600"/>
    <xdr:sp>
      <xdr:nvSpPr>
        <xdr:cNvPr id="6" name="Text Box 7"/>
        <xdr:cNvSpPr txBox="1">
          <a:spLocks noChangeArrowheads="1"/>
        </xdr:cNvSpPr>
      </xdr:nvSpPr>
      <xdr:spPr>
        <a:xfrm>
          <a:off x="371475" y="4448175"/>
          <a:ext cx="63246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（注）　各年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日現在、総務省「国勢調査」による常住人口（ただし、平成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23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26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年は県推計人口）</a:t>
          </a:r>
        </a:p>
      </xdr:txBody>
    </xdr:sp>
    <xdr:clientData/>
  </xdr:oneCellAnchor>
  <xdr:oneCellAnchor>
    <xdr:from>
      <xdr:col>1</xdr:col>
      <xdr:colOff>171450</xdr:colOff>
      <xdr:row>45</xdr:row>
      <xdr:rowOff>114300</xdr:rowOff>
    </xdr:from>
    <xdr:ext cx="6324600" cy="552450"/>
    <xdr:sp>
      <xdr:nvSpPr>
        <xdr:cNvPr id="7" name="Text Box 8"/>
        <xdr:cNvSpPr txBox="1">
          <a:spLocks noChangeArrowheads="1"/>
        </xdr:cNvSpPr>
      </xdr:nvSpPr>
      <xdr:spPr>
        <a:xfrm>
          <a:off x="352425" y="8705850"/>
          <a:ext cx="632460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（注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１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各年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日現在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総務省「国勢調査」による常住人口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（ただし、平成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23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26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年は県推計人口）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２　市部・郡部は、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26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日現在の行政区画に組み替えて算出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　　　</a:t>
          </a:r>
          <a:r>
            <a:rPr lang="en-US" cap="none" sz="8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 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0</xdr:rowOff>
    </xdr:from>
    <xdr:to>
      <xdr:col>7</xdr:col>
      <xdr:colOff>619125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0" y="304800"/>
          <a:ext cx="402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月１日現在の本県人口は、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1,492,575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人（平成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年国政調査速報値）であり、前回（平成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年）と比べると、実数で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*****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人減少している。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過去の推移をみると、昭和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1,622,909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人を頂点として減少に転じた人口は、昭和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1,511,448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人を境に昭和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年から小幅ではあるが年々増加していた。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しかし、昭和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1,601,627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人を境に昭和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年から再び減少に転じている。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なお、本年（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日）の人口増減をみると、自然増減数は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4,950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の自然減となっている。また、県外転入・転出に伴う社会増減数は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3,404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人の社会減となっている。</a:t>
          </a:r>
        </a:p>
      </xdr:txBody>
    </xdr:sp>
    <xdr:clientData/>
  </xdr:twoCellAnchor>
  <xdr:twoCellAnchor>
    <xdr:from>
      <xdr:col>1</xdr:col>
      <xdr:colOff>152400</xdr:colOff>
      <xdr:row>60</xdr:row>
      <xdr:rowOff>66675</xdr:rowOff>
    </xdr:from>
    <xdr:to>
      <xdr:col>11</xdr:col>
      <xdr:colOff>600075</xdr:colOff>
      <xdr:row>62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3375" y="11620500"/>
          <a:ext cx="65341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注）　各年１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日現在、総務省「国勢調査」による常住人口（ただし、平成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23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26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年は県推計人口）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</a:t>
          </a:r>
        </a:p>
      </xdr:txBody>
    </xdr:sp>
    <xdr:clientData/>
  </xdr:twoCellAnchor>
  <xdr:oneCellAnchor>
    <xdr:from>
      <xdr:col>1</xdr:col>
      <xdr:colOff>104775</xdr:colOff>
      <xdr:row>6</xdr:row>
      <xdr:rowOff>95250</xdr:rowOff>
    </xdr:from>
    <xdr:ext cx="6410325" cy="571500"/>
    <xdr:sp>
      <xdr:nvSpPr>
        <xdr:cNvPr id="3" name="Text Box 4"/>
        <xdr:cNvSpPr txBox="1">
          <a:spLocks noChangeArrowheads="1"/>
        </xdr:cNvSpPr>
      </xdr:nvSpPr>
      <xdr:spPr>
        <a:xfrm>
          <a:off x="285750" y="1028700"/>
          <a:ext cx="64103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総人口を地域別にみると、すべての地域で減少傾向にある。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構成比は、前年に比べ、山口・防府地域で増加し、岩国、柳井、下関、長門地域で減少している。その他の地域は横ばいとなっている。</a:t>
          </a:r>
        </a:p>
      </xdr:txBody>
    </xdr:sp>
    <xdr:clientData/>
  </xdr:oneCellAnchor>
  <xdr:oneCellAnchor>
    <xdr:from>
      <xdr:col>0</xdr:col>
      <xdr:colOff>104775</xdr:colOff>
      <xdr:row>0</xdr:row>
      <xdr:rowOff>95250</xdr:rowOff>
    </xdr:from>
    <xdr:ext cx="1504950" cy="476250"/>
    <xdr:sp>
      <xdr:nvSpPr>
        <xdr:cNvPr id="4" name="AutoShape 5"/>
        <xdr:cNvSpPr>
          <a:spLocks/>
        </xdr:cNvSpPr>
      </xdr:nvSpPr>
      <xdr:spPr>
        <a:xfrm>
          <a:off x="104775" y="95250"/>
          <a:ext cx="1504950" cy="476250"/>
        </a:xfrm>
        <a:prstGeom prst="flowChartTerminator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山口県人口移動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統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調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査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0</xdr:rowOff>
    </xdr:from>
    <xdr:to>
      <xdr:col>7</xdr:col>
      <xdr:colOff>581025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0" y="304800"/>
          <a:ext cx="3429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月１日現在の本県人口は、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1,492,575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人（平成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年国政調査速報値）であり、前回（平成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年）と比べると、実数で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*****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人減少している。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過去の推移をみると、昭和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1,622,909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人を頂点として減少に転じた人口は、昭和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1,511,448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人を境に昭和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年から小幅ではあるが年々増加していた。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しかし、昭和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1,601,627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人を境に昭和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年から再び減少に転じている。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なお、本年（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日）の人口増減をみると、自然増減数は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4,950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の自然減となっている。また、県外転入・転出に伴う社会増減数は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3,404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人の社会減となっている。</a:t>
          </a:r>
        </a:p>
      </xdr:txBody>
    </xdr:sp>
    <xdr:clientData/>
  </xdr:twoCellAnchor>
  <xdr:twoCellAnchor>
    <xdr:from>
      <xdr:col>1</xdr:col>
      <xdr:colOff>95250</xdr:colOff>
      <xdr:row>7</xdr:row>
      <xdr:rowOff>161925</xdr:rowOff>
    </xdr:from>
    <xdr:to>
      <xdr:col>12</xdr:col>
      <xdr:colOff>485775</xdr:colOff>
      <xdr:row>16</xdr:row>
      <xdr:rowOff>133350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76225" y="1247775"/>
          <a:ext cx="6191250" cy="1495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総人口の増減を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市町別に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み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る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と、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19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市町のうち、前年に比べ人口が増加したのは、防府市及び下松市の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市で、その他の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市町では人口が減少した。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総人口の増加数が最も大きく、また増減率が最も高いのは防府市で、増加数は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341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人、増減率（人口千対）は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2.9‰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となっている。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一方、総人口の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減少数が最も大きいのは下関市で△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2,545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人、増減率（人口千対）が最も低いのは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上関町で△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34.8‰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なっている。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　　　　　　　　　　　　　　　　　　　　　　　　　　　　　　　　　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（統計表第１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-4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表参照）</a:t>
          </a:r>
        </a:p>
      </xdr:txBody>
    </xdr:sp>
    <xdr:clientData/>
  </xdr:twoCellAnchor>
  <xdr:twoCellAnchor>
    <xdr:from>
      <xdr:col>2</xdr:col>
      <xdr:colOff>19050</xdr:colOff>
      <xdr:row>40</xdr:row>
      <xdr:rowOff>142875</xdr:rowOff>
    </xdr:from>
    <xdr:to>
      <xdr:col>12</xdr:col>
      <xdr:colOff>523875</xdr:colOff>
      <xdr:row>47</xdr:row>
      <xdr:rowOff>142875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381000" y="6457950"/>
          <a:ext cx="6124575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平成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年は、出生児数は前年に比べ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489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人減の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10,228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人、死亡者数は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526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人減の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17,998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人で、差し引き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7,770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人の自然減となっている。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過去の推移をみると、自然増減は平成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年以降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年連続の減少となっている。また、出生児数が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昭和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49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年以降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減少傾向にある一方、死亡者数は増加傾向にあるため、長期的にみて減少幅は拡大傾向にある。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　　　　　　　　　　　　　　　　　　　　　　　　　　　　　　　　　　（統計表第１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-2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表参照）</a:t>
          </a:r>
        </a:p>
      </xdr:txBody>
    </xdr:sp>
    <xdr:clientData/>
  </xdr:twoCellAnchor>
  <xdr:oneCellAnchor>
    <xdr:from>
      <xdr:col>9</xdr:col>
      <xdr:colOff>390525</xdr:colOff>
      <xdr:row>0</xdr:row>
      <xdr:rowOff>95250</xdr:rowOff>
    </xdr:from>
    <xdr:ext cx="1504950" cy="485775"/>
    <xdr:sp>
      <xdr:nvSpPr>
        <xdr:cNvPr id="4" name="AutoShape 10"/>
        <xdr:cNvSpPr>
          <a:spLocks/>
        </xdr:cNvSpPr>
      </xdr:nvSpPr>
      <xdr:spPr>
        <a:xfrm>
          <a:off x="4781550" y="95250"/>
          <a:ext cx="1504950" cy="485775"/>
        </a:xfrm>
        <a:prstGeom prst="flowChartTerminator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山口県人口移動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統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調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査</a:t>
          </a:r>
        </a:p>
      </xdr:txBody>
    </xdr:sp>
    <xdr:clientData/>
  </xdr:oneCellAnchor>
  <xdr:twoCellAnchor editAs="oneCell">
    <xdr:from>
      <xdr:col>1</xdr:col>
      <xdr:colOff>95250</xdr:colOff>
      <xdr:row>18</xdr:row>
      <xdr:rowOff>28575</xdr:rowOff>
    </xdr:from>
    <xdr:to>
      <xdr:col>12</xdr:col>
      <xdr:colOff>409575</xdr:colOff>
      <xdr:row>36</xdr:row>
      <xdr:rowOff>142875</xdr:rowOff>
    </xdr:to>
    <xdr:pic>
      <xdr:nvPicPr>
        <xdr:cNvPr id="5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62275"/>
          <a:ext cx="611505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12</xdr:col>
      <xdr:colOff>504825</xdr:colOff>
      <xdr:row>67</xdr:row>
      <xdr:rowOff>47625</xdr:rowOff>
    </xdr:to>
    <xdr:pic>
      <xdr:nvPicPr>
        <xdr:cNvPr id="6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7820025"/>
          <a:ext cx="6124575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0</xdr:rowOff>
    </xdr:from>
    <xdr:to>
      <xdr:col>7</xdr:col>
      <xdr:colOff>628650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0" y="304800"/>
          <a:ext cx="2562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月１日現在の本県人口は、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1,492,575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人（平成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年国政調査速報値）であり、前回（平成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年）と比べると、実数で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*****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人減少している。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過去の推移をみると、昭和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1,622,909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人を頂点として減少に転じた人口は、昭和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1,511,448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人を境に昭和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年から小幅ではあるが年々増加していた。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しかし、昭和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1,601,627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人を境に昭和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年から再び減少に転じている。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なお、本年（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日）の人口増減をみると、自然増減数は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4,950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の自然減となっている。また、県外転入・転出に伴う社会増減数は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3,404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人の社会減となっている。</a:t>
          </a:r>
        </a:p>
      </xdr:txBody>
    </xdr:sp>
    <xdr:clientData/>
  </xdr:twoCellAnchor>
  <xdr:oneCellAnchor>
    <xdr:from>
      <xdr:col>0</xdr:col>
      <xdr:colOff>76200</xdr:colOff>
      <xdr:row>0</xdr:row>
      <xdr:rowOff>76200</xdr:rowOff>
    </xdr:from>
    <xdr:ext cx="1504950" cy="504825"/>
    <xdr:sp>
      <xdr:nvSpPr>
        <xdr:cNvPr id="2" name="AutoShape 2"/>
        <xdr:cNvSpPr>
          <a:spLocks/>
        </xdr:cNvSpPr>
      </xdr:nvSpPr>
      <xdr:spPr>
        <a:xfrm>
          <a:off x="76200" y="76200"/>
          <a:ext cx="1504950" cy="504825"/>
        </a:xfrm>
        <a:prstGeom prst="flowChartTerminator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山口県人口移動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統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調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査</a:t>
          </a:r>
        </a:p>
      </xdr:txBody>
    </xdr:sp>
    <xdr:clientData/>
  </xdr:oneCellAnchor>
  <xdr:twoCellAnchor>
    <xdr:from>
      <xdr:col>2</xdr:col>
      <xdr:colOff>238125</xdr:colOff>
      <xdr:row>7</xdr:row>
      <xdr:rowOff>9525</xdr:rowOff>
    </xdr:from>
    <xdr:to>
      <xdr:col>8</xdr:col>
      <xdr:colOff>323850</xdr:colOff>
      <xdr:row>14</xdr:row>
      <xdr:rowOff>104775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00075" y="1095375"/>
          <a:ext cx="2771775" cy="1266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出生児・死亡者数を月別にみると、出生児数は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(1,000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が最も多く、次いで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(912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9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(887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などとなっている。また、死亡者数は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(1,951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が最も多く、次いで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(1,655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(1,579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などとなっている。　　　　　　　　　　　　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（統計表第３表、第４表参照）</a:t>
          </a:r>
        </a:p>
      </xdr:txBody>
    </xdr:sp>
    <xdr:clientData/>
  </xdr:twoCellAnchor>
  <xdr:twoCellAnchor>
    <xdr:from>
      <xdr:col>2</xdr:col>
      <xdr:colOff>228600</xdr:colOff>
      <xdr:row>36</xdr:row>
      <xdr:rowOff>28575</xdr:rowOff>
    </xdr:from>
    <xdr:to>
      <xdr:col>8</xdr:col>
      <xdr:colOff>361950</xdr:colOff>
      <xdr:row>47</xdr:row>
      <xdr:rowOff>142875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90550" y="5629275"/>
          <a:ext cx="28194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普通死亡率は、全県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12.8‰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、市部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12.6‰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、郡部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17.9‰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で、前年に比べ、全県で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0.2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ﾎﾟｲﾝﾄ、市部で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0.2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ﾎﾟｲﾝﾄ、郡部で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0.9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ﾎﾟｲﾝﾄ低下している。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市町別にみると、普通死亡率が最も高いのは周防大島町で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25.9‰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、次いで上関町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(24.2‰)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、阿武町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(19.8‰)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などとなっている。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一方、普通死亡率が最も低いのは和木町で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8.6‰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次いで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下松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(10.4‰)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山口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(10.7‰)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などとなっている。　　　　　　　　　　　　　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（統計表第１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-2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表参照）</a:t>
          </a:r>
        </a:p>
      </xdr:txBody>
    </xdr:sp>
    <xdr:clientData/>
  </xdr:twoCellAnchor>
  <xdr:twoCellAnchor>
    <xdr:from>
      <xdr:col>10</xdr:col>
      <xdr:colOff>228600</xdr:colOff>
      <xdr:row>7</xdr:row>
      <xdr:rowOff>9525</xdr:rowOff>
    </xdr:from>
    <xdr:to>
      <xdr:col>16</xdr:col>
      <xdr:colOff>352425</xdr:colOff>
      <xdr:row>17</xdr:row>
      <xdr:rowOff>28575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3867150" y="1095375"/>
          <a:ext cx="28575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普通出生率は、全県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7.3‰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、市部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7.3‰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、郡部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5.5‰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で、前年に比べ、全県で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0.2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ﾎﾟｲﾝﾄ、市部で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0.3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ﾎﾟｲﾝﾄ、郡部で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0.1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ﾎﾟｲﾝﾄ低下している。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市町別にみると、普通出生率が最も高かったのは和木町で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11.0‰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、次いで下松市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(9.3‰)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、防府市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(8.5‰)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などとなっている。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一方、普通出生率が最も低かったのは上関町で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1.7‰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、次いで阿武町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(4.0‰)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、周防大島町（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4.2‰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）などとなっている。　　　　　　　　　　　（統計表第１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-2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表参照）</a:t>
          </a:r>
        </a:p>
      </xdr:txBody>
    </xdr:sp>
    <xdr:clientData/>
  </xdr:twoCellAnchor>
  <xdr:twoCellAnchor>
    <xdr:from>
      <xdr:col>10</xdr:col>
      <xdr:colOff>247650</xdr:colOff>
      <xdr:row>36</xdr:row>
      <xdr:rowOff>19050</xdr:rowOff>
    </xdr:from>
    <xdr:to>
      <xdr:col>16</xdr:col>
      <xdr:colOff>400050</xdr:colOff>
      <xdr:row>47</xdr:row>
      <xdr:rowOff>76200</xdr:rowOff>
    </xdr:to>
    <xdr:sp>
      <xdr:nvSpPr>
        <xdr:cNvPr id="6" name="Text Box 13"/>
        <xdr:cNvSpPr txBox="1">
          <a:spLocks noChangeArrowheads="1"/>
        </xdr:cNvSpPr>
      </xdr:nvSpPr>
      <xdr:spPr>
        <a:xfrm>
          <a:off x="3886200" y="5619750"/>
          <a:ext cx="28860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自然増減率は、全県△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5.5‰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（△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7,770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人）、市部△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5.2‰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（△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7,041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人）、郡部△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12.5‰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（△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729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人）で、全県及び市部は前年と同率、郡部では前年に比べ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0.7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ﾎﾟｲﾝﾄ減少幅が縮小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して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いる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市町別にみると、自然増減率が増加となったのは和木町のみで、自然増加率は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2.4‰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となっている。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一方、自然減少率が最も高かったのは上関町で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22.5‰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、次いで周防大島町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(21.7‰)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、阿武町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(15.8‰)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などとなっている。　　　　　　　　　　　　　　　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                           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  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（統計表第１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-2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表参照）</a:t>
          </a:r>
        </a:p>
      </xdr:txBody>
    </xdr:sp>
    <xdr:clientData/>
  </xdr:twoCellAnchor>
  <xdr:twoCellAnchor>
    <xdr:from>
      <xdr:col>2</xdr:col>
      <xdr:colOff>104775</xdr:colOff>
      <xdr:row>64</xdr:row>
      <xdr:rowOff>9525</xdr:rowOff>
    </xdr:from>
    <xdr:to>
      <xdr:col>9</xdr:col>
      <xdr:colOff>28575</xdr:colOff>
      <xdr:row>65</xdr:row>
      <xdr:rowOff>0</xdr:rowOff>
    </xdr:to>
    <xdr:sp>
      <xdr:nvSpPr>
        <xdr:cNvPr id="7" name="Text Box 14"/>
        <xdr:cNvSpPr txBox="1">
          <a:spLocks noChangeArrowheads="1"/>
        </xdr:cNvSpPr>
      </xdr:nvSpPr>
      <xdr:spPr>
        <a:xfrm>
          <a:off x="466725" y="9877425"/>
          <a:ext cx="30384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（注）　普通死亡率＝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死亡者数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÷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26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日現在推計人口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×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1,000</a:t>
          </a:r>
        </a:p>
      </xdr:txBody>
    </xdr:sp>
    <xdr:clientData/>
  </xdr:twoCellAnchor>
  <xdr:twoCellAnchor>
    <xdr:from>
      <xdr:col>10</xdr:col>
      <xdr:colOff>47625</xdr:colOff>
      <xdr:row>32</xdr:row>
      <xdr:rowOff>104775</xdr:rowOff>
    </xdr:from>
    <xdr:to>
      <xdr:col>16</xdr:col>
      <xdr:colOff>352425</xdr:colOff>
      <xdr:row>33</xdr:row>
      <xdr:rowOff>95250</xdr:rowOff>
    </xdr:to>
    <xdr:sp>
      <xdr:nvSpPr>
        <xdr:cNvPr id="8" name="Text Box 16"/>
        <xdr:cNvSpPr txBox="1">
          <a:spLocks noChangeArrowheads="1"/>
        </xdr:cNvSpPr>
      </xdr:nvSpPr>
      <xdr:spPr>
        <a:xfrm>
          <a:off x="3686175" y="5095875"/>
          <a:ext cx="30384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（注）　普通出生率＝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出生児数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÷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26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日現在推計人口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×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1,000</a:t>
          </a:r>
        </a:p>
      </xdr:txBody>
    </xdr:sp>
    <xdr:clientData/>
  </xdr:twoCellAnchor>
  <xdr:twoCellAnchor>
    <xdr:from>
      <xdr:col>9</xdr:col>
      <xdr:colOff>123825</xdr:colOff>
      <xdr:row>63</xdr:row>
      <xdr:rowOff>142875</xdr:rowOff>
    </xdr:from>
    <xdr:to>
      <xdr:col>17</xdr:col>
      <xdr:colOff>0</xdr:colOff>
      <xdr:row>64</xdr:row>
      <xdr:rowOff>123825</xdr:rowOff>
    </xdr:to>
    <xdr:sp>
      <xdr:nvSpPr>
        <xdr:cNvPr id="9" name="Text Box 850"/>
        <xdr:cNvSpPr txBox="1">
          <a:spLocks noChangeArrowheads="1"/>
        </xdr:cNvSpPr>
      </xdr:nvSpPr>
      <xdr:spPr>
        <a:xfrm>
          <a:off x="3600450" y="9858375"/>
          <a:ext cx="32575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（注）　自然増減率＝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自然増減数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÷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26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日現在推計人口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×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1,000</a:t>
          </a:r>
        </a:p>
      </xdr:txBody>
    </xdr:sp>
    <xdr:clientData/>
  </xdr:twoCellAnchor>
  <xdr:twoCellAnchor editAs="oneCell">
    <xdr:from>
      <xdr:col>2</xdr:col>
      <xdr:colOff>114300</xdr:colOff>
      <xdr:row>16</xdr:row>
      <xdr:rowOff>66675</xdr:rowOff>
    </xdr:from>
    <xdr:to>
      <xdr:col>8</xdr:col>
      <xdr:colOff>333375</xdr:colOff>
      <xdr:row>31</xdr:row>
      <xdr:rowOff>104775</xdr:rowOff>
    </xdr:to>
    <xdr:pic>
      <xdr:nvPicPr>
        <xdr:cNvPr id="10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638425"/>
          <a:ext cx="290512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48</xdr:row>
      <xdr:rowOff>66675</xdr:rowOff>
    </xdr:from>
    <xdr:to>
      <xdr:col>8</xdr:col>
      <xdr:colOff>95250</xdr:colOff>
      <xdr:row>66</xdr:row>
      <xdr:rowOff>104775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553325"/>
          <a:ext cx="2962275" cy="2781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</xdr:row>
      <xdr:rowOff>0</xdr:rowOff>
    </xdr:from>
    <xdr:to>
      <xdr:col>7</xdr:col>
      <xdr:colOff>628650</xdr:colOff>
      <xdr:row>2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381000" y="304800"/>
          <a:ext cx="2562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月１日現在の本県人口は、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1,492,575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人（平成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年国政調査速報値）であり、前回（平成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年）と比べると、実数で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*****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人減少している。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過去の推移をみると、昭和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1,622,909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人を頂点として減少に転じた人口は、昭和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1,511,448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人を境に昭和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年から小幅ではあるが年々増加していた。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しかし、昭和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1,601,627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人を境に昭和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年から再び減少に転じている。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なお、本年（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日）の人口増減をみると、自然増減数は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4,950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の自然減となっている。また、県外転入・転出に伴う社会増減数は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3,404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人の社会減となっている。</a:t>
          </a:r>
        </a:p>
      </xdr:txBody>
    </xdr:sp>
    <xdr:clientData/>
  </xdr:twoCellAnchor>
  <xdr:twoCellAnchor>
    <xdr:from>
      <xdr:col>2</xdr:col>
      <xdr:colOff>219075</xdr:colOff>
      <xdr:row>9</xdr:row>
      <xdr:rowOff>28575</xdr:rowOff>
    </xdr:from>
    <xdr:to>
      <xdr:col>16</xdr:col>
      <xdr:colOff>38100</xdr:colOff>
      <xdr:row>19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81025" y="1419225"/>
          <a:ext cx="5791200" cy="1562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社会移動者数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職権により記載・消除された者等を除く。）は、全県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で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73,863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人（うち県外転入者数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25,424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人、県外転出者数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28,451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人、県内移動者数（転入ベース）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19,988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人）であり、移動率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人口千対）は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52.4‰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となっている。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社会移動者数は、前年に比べ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人減少し、移動率は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0.3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ﾎﾟｲﾝﾄ上昇している。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県外・県内別の割合をみると、県外移動者数は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72.9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％、県内移動者数は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27.1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％とほぼ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例年どおりの傾向となっている。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男女別の割合をみると、男性が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55.6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％、女性が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44.4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％となっている。これを県外・県内別にみると、男性が女性に比べ、県外移動では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9.8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ﾎﾟｲﾝﾄ、県内移動では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1.4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ﾎﾟｲﾝﾄ高くなっている。　　　　　　　　　　　　　　　　　　　　　　　　　　　　　　　　　　　　　　　　　　　　　　　　　　　　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　　　　　　　　　　　　　　　　　　　　　　　　　　　　　　　　（統計表第１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-3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表参照）</a:t>
          </a:r>
        </a:p>
      </xdr:txBody>
    </xdr:sp>
    <xdr:clientData/>
  </xdr:twoCellAnchor>
  <xdr:twoCellAnchor>
    <xdr:from>
      <xdr:col>2</xdr:col>
      <xdr:colOff>38100</xdr:colOff>
      <xdr:row>38</xdr:row>
      <xdr:rowOff>66675</xdr:rowOff>
    </xdr:from>
    <xdr:to>
      <xdr:col>8</xdr:col>
      <xdr:colOff>209550</xdr:colOff>
      <xdr:row>51</xdr:row>
      <xdr:rowOff>76200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00050" y="5934075"/>
          <a:ext cx="2857500" cy="206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社会移動者数を月別にみると、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月の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19,876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人（うち転入者数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7,990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人、転出者数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11,886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人）、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月の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17,404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人（うち転入者数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10,011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人、転出者数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7,393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人）が特に多く、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月は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3,896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人の転出超過、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月は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2,618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人の転入超過となっている。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（統計表第５表、第６表参照）</a:t>
          </a:r>
        </a:p>
      </xdr:txBody>
    </xdr:sp>
    <xdr:clientData/>
  </xdr:twoCellAnchor>
  <xdr:twoCellAnchor>
    <xdr:from>
      <xdr:col>2</xdr:col>
      <xdr:colOff>295275</xdr:colOff>
      <xdr:row>17</xdr:row>
      <xdr:rowOff>95250</xdr:rowOff>
    </xdr:from>
    <xdr:to>
      <xdr:col>11</xdr:col>
      <xdr:colOff>361950</xdr:colOff>
      <xdr:row>18</xdr:row>
      <xdr:rowOff>114300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657225" y="2762250"/>
          <a:ext cx="36576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（注）移動率＝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社会移動者数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÷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26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日現在推計人口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×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1,000</a:t>
          </a:r>
        </a:p>
      </xdr:txBody>
    </xdr:sp>
    <xdr:clientData/>
  </xdr:twoCellAnchor>
  <xdr:twoCellAnchor>
    <xdr:from>
      <xdr:col>9</xdr:col>
      <xdr:colOff>38100</xdr:colOff>
      <xdr:row>38</xdr:row>
      <xdr:rowOff>76200</xdr:rowOff>
    </xdr:from>
    <xdr:to>
      <xdr:col>16</xdr:col>
      <xdr:colOff>276225</xdr:colOff>
      <xdr:row>48</xdr:row>
      <xdr:rowOff>104775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3514725" y="5943600"/>
          <a:ext cx="309562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社会増減率は、全県△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2.7‰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（△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3,775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人）、市部△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2.6‰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（△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3,555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人）、郡部△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3.8‰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（△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220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人）で、前年に比べ、全県で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0.3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ﾎﾟｲﾝﾄ、市部で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0.2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ﾎﾟｲﾝﾄ、郡部では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0.8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ﾎﾟｲﾝﾄ減少幅が拡大している。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市町別にみると、社会増減率が増加となったのは防府市のみで、社会増加率は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2.5‰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となっている。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一方、社会減少率が最も高かったのは和木町で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15.2‰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、次いで美祢市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(8.8‰)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、上関町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(8.5‰)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などとなっている。　　　　　　　　　　　　　　　　　　　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                                          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（統計表第１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-3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表参照）</a:t>
          </a:r>
        </a:p>
      </xdr:txBody>
    </xdr:sp>
    <xdr:clientData/>
  </xdr:twoCellAnchor>
  <xdr:twoCellAnchor>
    <xdr:from>
      <xdr:col>9</xdr:col>
      <xdr:colOff>133350</xdr:colOff>
      <xdr:row>64</xdr:row>
      <xdr:rowOff>19050</xdr:rowOff>
    </xdr:from>
    <xdr:to>
      <xdr:col>16</xdr:col>
      <xdr:colOff>409575</xdr:colOff>
      <xdr:row>66</xdr:row>
      <xdr:rowOff>95250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3609975" y="9925050"/>
          <a:ext cx="313372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注）１　県内転入・転出及び職権による記載・消除を含む。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２　社会増減率＝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社会増減数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÷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26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日現在推計人口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×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1,000</a:t>
          </a:r>
        </a:p>
      </xdr:txBody>
    </xdr:sp>
    <xdr:clientData/>
  </xdr:twoCellAnchor>
  <xdr:oneCellAnchor>
    <xdr:from>
      <xdr:col>12</xdr:col>
      <xdr:colOff>209550</xdr:colOff>
      <xdr:row>0</xdr:row>
      <xdr:rowOff>95250</xdr:rowOff>
    </xdr:from>
    <xdr:ext cx="1533525" cy="676275"/>
    <xdr:sp>
      <xdr:nvSpPr>
        <xdr:cNvPr id="8" name="AutoShape 9"/>
        <xdr:cNvSpPr>
          <a:spLocks/>
        </xdr:cNvSpPr>
      </xdr:nvSpPr>
      <xdr:spPr>
        <a:xfrm>
          <a:off x="4895850" y="95250"/>
          <a:ext cx="1533525" cy="676275"/>
        </a:xfrm>
        <a:prstGeom prst="flowChartTerminator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山口県人口移動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統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調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査</a:t>
          </a:r>
        </a:p>
      </xdr:txBody>
    </xdr:sp>
    <xdr:clientData/>
  </xdr:oneCellAnchor>
  <xdr:twoCellAnchor>
    <xdr:from>
      <xdr:col>7</xdr:col>
      <xdr:colOff>257175</xdr:colOff>
      <xdr:row>48</xdr:row>
      <xdr:rowOff>66675</xdr:rowOff>
    </xdr:from>
    <xdr:to>
      <xdr:col>8</xdr:col>
      <xdr:colOff>238125</xdr:colOff>
      <xdr:row>49</xdr:row>
      <xdr:rowOff>95250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2571750" y="7534275"/>
          <a:ext cx="714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単位：千人</a:t>
          </a:r>
        </a:p>
      </xdr:txBody>
    </xdr:sp>
    <xdr:clientData/>
  </xdr:twoCellAnchor>
  <xdr:twoCellAnchor>
    <xdr:from>
      <xdr:col>3</xdr:col>
      <xdr:colOff>457200</xdr:colOff>
      <xdr:row>27</xdr:row>
      <xdr:rowOff>47625</xdr:rowOff>
    </xdr:from>
    <xdr:to>
      <xdr:col>4</xdr:col>
      <xdr:colOff>171450</xdr:colOff>
      <xdr:row>28</xdr:row>
      <xdr:rowOff>104775</xdr:rowOff>
    </xdr:to>
    <xdr:sp fLocksText="0">
      <xdr:nvSpPr>
        <xdr:cNvPr id="10" name="Text Box 52"/>
        <xdr:cNvSpPr txBox="1">
          <a:spLocks noChangeArrowheads="1"/>
        </xdr:cNvSpPr>
      </xdr:nvSpPr>
      <xdr:spPr>
        <a:xfrm>
          <a:off x="1133475" y="4238625"/>
          <a:ext cx="4476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24</xdr:row>
      <xdr:rowOff>95250</xdr:rowOff>
    </xdr:from>
    <xdr:to>
      <xdr:col>5</xdr:col>
      <xdr:colOff>0</xdr:colOff>
      <xdr:row>26</xdr:row>
      <xdr:rowOff>123825</xdr:rowOff>
    </xdr:to>
    <xdr:sp fLocksText="0">
      <xdr:nvSpPr>
        <xdr:cNvPr id="11" name="Text Box 54"/>
        <xdr:cNvSpPr txBox="1">
          <a:spLocks noChangeArrowheads="1"/>
        </xdr:cNvSpPr>
      </xdr:nvSpPr>
      <xdr:spPr>
        <a:xfrm>
          <a:off x="1609725" y="3829050"/>
          <a:ext cx="2286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66</xdr:row>
      <xdr:rowOff>76200</xdr:rowOff>
    </xdr:from>
    <xdr:to>
      <xdr:col>10</xdr:col>
      <xdr:colOff>76200</xdr:colOff>
      <xdr:row>67</xdr:row>
      <xdr:rowOff>19050</xdr:rowOff>
    </xdr:to>
    <xdr:sp>
      <xdr:nvSpPr>
        <xdr:cNvPr id="12" name="Text Box 2608"/>
        <xdr:cNvSpPr txBox="1">
          <a:spLocks noChangeArrowheads="1"/>
        </xdr:cNvSpPr>
      </xdr:nvSpPr>
      <xdr:spPr>
        <a:xfrm>
          <a:off x="3686175" y="10287000"/>
          <a:ext cx="28575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571500</xdr:colOff>
      <xdr:row>27</xdr:row>
      <xdr:rowOff>123825</xdr:rowOff>
    </xdr:from>
    <xdr:to>
      <xdr:col>4</xdr:col>
      <xdr:colOff>57150</xdr:colOff>
      <xdr:row>28</xdr:row>
      <xdr:rowOff>123825</xdr:rowOff>
    </xdr:to>
    <xdr:sp>
      <xdr:nvSpPr>
        <xdr:cNvPr id="13" name="円/楕円 41"/>
        <xdr:cNvSpPr>
          <a:spLocks/>
        </xdr:cNvSpPr>
      </xdr:nvSpPr>
      <xdr:spPr>
        <a:xfrm>
          <a:off x="1247775" y="4314825"/>
          <a:ext cx="219075" cy="152400"/>
        </a:xfrm>
        <a:prstGeom prst="ellips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247650</xdr:colOff>
      <xdr:row>65</xdr:row>
      <xdr:rowOff>76200</xdr:rowOff>
    </xdr:from>
    <xdr:to>
      <xdr:col>8</xdr:col>
      <xdr:colOff>95250</xdr:colOff>
      <xdr:row>66</xdr:row>
      <xdr:rowOff>133350</xdr:rowOff>
    </xdr:to>
    <xdr:sp>
      <xdr:nvSpPr>
        <xdr:cNvPr id="14" name="Text Box 8"/>
        <xdr:cNvSpPr txBox="1">
          <a:spLocks noChangeArrowheads="1"/>
        </xdr:cNvSpPr>
      </xdr:nvSpPr>
      <xdr:spPr>
        <a:xfrm>
          <a:off x="609600" y="10134600"/>
          <a:ext cx="25336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注）１　県内転入、転出及び職権による記載・消除を含む。</a:t>
          </a:r>
        </a:p>
      </xdr:txBody>
    </xdr:sp>
    <xdr:clientData/>
  </xdr:twoCellAnchor>
  <xdr:twoCellAnchor editAs="oneCell">
    <xdr:from>
      <xdr:col>10</xdr:col>
      <xdr:colOff>38100</xdr:colOff>
      <xdr:row>21</xdr:row>
      <xdr:rowOff>28575</xdr:rowOff>
    </xdr:from>
    <xdr:to>
      <xdr:col>15</xdr:col>
      <xdr:colOff>485775</xdr:colOff>
      <xdr:row>35</xdr:row>
      <xdr:rowOff>47625</xdr:rowOff>
    </xdr:to>
    <xdr:pic>
      <xdr:nvPicPr>
        <xdr:cNvPr id="15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3305175"/>
          <a:ext cx="2409825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24</xdr:row>
      <xdr:rowOff>38100</xdr:rowOff>
    </xdr:from>
    <xdr:to>
      <xdr:col>15</xdr:col>
      <xdr:colOff>171450</xdr:colOff>
      <xdr:row>34</xdr:row>
      <xdr:rowOff>66675</xdr:rowOff>
    </xdr:to>
    <xdr:grpSp>
      <xdr:nvGrpSpPr>
        <xdr:cNvPr id="16" name="グループ化 5"/>
        <xdr:cNvGrpSpPr>
          <a:grpSpLocks/>
        </xdr:cNvGrpSpPr>
      </xdr:nvGrpSpPr>
      <xdr:grpSpPr>
        <a:xfrm>
          <a:off x="4019550" y="3771900"/>
          <a:ext cx="1752600" cy="1552575"/>
          <a:chOff x="10623152" y="4441031"/>
          <a:chExt cx="1752602" cy="1548211"/>
        </a:xfrm>
        <a:solidFill>
          <a:srgbClr val="FFFFFF"/>
        </a:solidFill>
      </xdr:grpSpPr>
      <xdr:pic>
        <xdr:nvPicPr>
          <xdr:cNvPr id="17" name="図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953956" y="4524247"/>
            <a:ext cx="1140068" cy="114606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8" name="Text Box 42"/>
          <xdr:cNvSpPr txBox="1">
            <a:spLocks noChangeArrowheads="1"/>
          </xdr:cNvSpPr>
        </xdr:nvSpPr>
        <xdr:spPr>
          <a:xfrm>
            <a:off x="11299218" y="4925621"/>
            <a:ext cx="476270" cy="3704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総数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73,863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</a:p>
        </xdr:txBody>
      </xdr:sp>
      <xdr:sp>
        <xdr:nvSpPr>
          <xdr:cNvPr id="19" name="Text Box 40"/>
          <xdr:cNvSpPr txBox="1">
            <a:spLocks noChangeArrowheads="1"/>
          </xdr:cNvSpPr>
        </xdr:nvSpPr>
        <xdr:spPr>
          <a:xfrm>
            <a:off x="11899484" y="4706936"/>
            <a:ext cx="476270" cy="3514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県外男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41.4%</a:t>
            </a:r>
          </a:p>
        </xdr:txBody>
      </xdr:sp>
      <xdr:sp>
        <xdr:nvSpPr>
          <xdr:cNvPr id="20" name="Text Box 33"/>
          <xdr:cNvSpPr txBox="1">
            <a:spLocks noChangeArrowheads="1"/>
          </xdr:cNvSpPr>
        </xdr:nvSpPr>
        <xdr:spPr>
          <a:xfrm>
            <a:off x="11880644" y="5238747"/>
            <a:ext cx="476270" cy="361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男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55.6%</a:t>
            </a:r>
          </a:p>
        </xdr:txBody>
      </xdr:sp>
      <xdr:sp>
        <xdr:nvSpPr>
          <xdr:cNvPr id="21" name="Text Box 38"/>
          <xdr:cNvSpPr txBox="1">
            <a:spLocks noChangeArrowheads="1"/>
          </xdr:cNvSpPr>
        </xdr:nvSpPr>
        <xdr:spPr>
          <a:xfrm>
            <a:off x="11366255" y="5628122"/>
            <a:ext cx="476270" cy="361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県内男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14.2%</a:t>
            </a:r>
          </a:p>
        </xdr:txBody>
      </xdr:sp>
      <xdr:sp>
        <xdr:nvSpPr>
          <xdr:cNvPr id="22" name="Text Box 36"/>
          <xdr:cNvSpPr txBox="1">
            <a:spLocks noChangeArrowheads="1"/>
          </xdr:cNvSpPr>
        </xdr:nvSpPr>
        <xdr:spPr>
          <a:xfrm>
            <a:off x="10794469" y="5390858"/>
            <a:ext cx="476270" cy="3704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県内女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12.8%</a:t>
            </a:r>
          </a:p>
        </xdr:txBody>
      </xdr:sp>
      <xdr:sp>
        <xdr:nvSpPr>
          <xdr:cNvPr id="23" name="Text Box 32"/>
          <xdr:cNvSpPr txBox="1">
            <a:spLocks noChangeArrowheads="1"/>
          </xdr:cNvSpPr>
        </xdr:nvSpPr>
        <xdr:spPr>
          <a:xfrm>
            <a:off x="10623152" y="4782799"/>
            <a:ext cx="476270" cy="361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女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44.4%</a:t>
            </a:r>
          </a:p>
        </xdr:txBody>
      </xdr:sp>
      <xdr:sp>
        <xdr:nvSpPr>
          <xdr:cNvPr id="24" name="Text Box 34"/>
          <xdr:cNvSpPr txBox="1">
            <a:spLocks noChangeArrowheads="1"/>
          </xdr:cNvSpPr>
        </xdr:nvSpPr>
        <xdr:spPr>
          <a:xfrm>
            <a:off x="10889986" y="4441031"/>
            <a:ext cx="476270" cy="361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県外女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31.6%</a:t>
            </a:r>
          </a:p>
        </xdr:txBody>
      </xdr:sp>
      <xdr:sp>
        <xdr:nvSpPr>
          <xdr:cNvPr id="25" name="Line 35"/>
          <xdr:cNvSpPr>
            <a:spLocks/>
          </xdr:cNvSpPr>
        </xdr:nvSpPr>
        <xdr:spPr>
          <a:xfrm>
            <a:off x="11221666" y="4722805"/>
            <a:ext cx="99022" cy="1389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37"/>
          <xdr:cNvSpPr>
            <a:spLocks/>
          </xdr:cNvSpPr>
        </xdr:nvSpPr>
        <xdr:spPr>
          <a:xfrm flipV="1">
            <a:off x="11196253" y="5353314"/>
            <a:ext cx="104718" cy="11069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39"/>
          <xdr:cNvSpPr>
            <a:spLocks/>
          </xdr:cNvSpPr>
        </xdr:nvSpPr>
        <xdr:spPr>
          <a:xfrm flipH="1" flipV="1">
            <a:off x="11586645" y="5422597"/>
            <a:ext cx="0" cy="1776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41"/>
          <xdr:cNvSpPr>
            <a:spLocks/>
          </xdr:cNvSpPr>
        </xdr:nvSpPr>
        <xdr:spPr>
          <a:xfrm flipH="1">
            <a:off x="11821932" y="4797894"/>
            <a:ext cx="140208" cy="1014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85725</xdr:colOff>
      <xdr:row>21</xdr:row>
      <xdr:rowOff>95250</xdr:rowOff>
    </xdr:from>
    <xdr:to>
      <xdr:col>8</xdr:col>
      <xdr:colOff>238125</xdr:colOff>
      <xdr:row>34</xdr:row>
      <xdr:rowOff>142875</xdr:rowOff>
    </xdr:to>
    <xdr:grpSp>
      <xdr:nvGrpSpPr>
        <xdr:cNvPr id="29" name="グループ化 10"/>
        <xdr:cNvGrpSpPr>
          <a:grpSpLocks/>
        </xdr:cNvGrpSpPr>
      </xdr:nvGrpSpPr>
      <xdr:grpSpPr>
        <a:xfrm>
          <a:off x="762000" y="3371850"/>
          <a:ext cx="2524125" cy="2028825"/>
          <a:chOff x="11668125" y="4107656"/>
          <a:chExt cx="2517866" cy="2030144"/>
        </a:xfrm>
        <a:solidFill>
          <a:srgbClr val="FFFFFF"/>
        </a:solidFill>
      </xdr:grpSpPr>
      <xdr:grpSp>
        <xdr:nvGrpSpPr>
          <xdr:cNvPr id="30" name="グループ化 9"/>
          <xdr:cNvGrpSpPr>
            <a:grpSpLocks/>
          </xdr:cNvGrpSpPr>
        </xdr:nvGrpSpPr>
        <xdr:grpSpPr>
          <a:xfrm>
            <a:off x="11668125" y="4107656"/>
            <a:ext cx="2517866" cy="2030144"/>
            <a:chOff x="11668125" y="4137422"/>
            <a:chExt cx="2517866" cy="2030144"/>
          </a:xfrm>
          <a:solidFill>
            <a:srgbClr val="FFFFFF"/>
          </a:solidFill>
        </xdr:grpSpPr>
        <xdr:pic>
          <xdr:nvPicPr>
            <xdr:cNvPr id="31" name="図 6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1668125" y="4137422"/>
              <a:ext cx="2517866" cy="203014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32" name="図 8"/>
            <xdr:cNvPicPr preferRelativeResize="1">
              <a:picLocks noChangeAspect="1"/>
            </xdr:cNvPicPr>
          </xdr:nvPicPr>
          <xdr:blipFill>
            <a:blip r:embed="rId5"/>
            <a:stretch>
              <a:fillRect/>
            </a:stretch>
          </xdr:blipFill>
          <xdr:spPr>
            <a:xfrm>
              <a:off x="12362427" y="4633285"/>
              <a:ext cx="1030437" cy="1030298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33" name="Text Box 27"/>
            <xdr:cNvSpPr txBox="1">
              <a:spLocks noChangeArrowheads="1"/>
            </xdr:cNvSpPr>
          </xdr:nvSpPr>
          <xdr:spPr>
            <a:xfrm>
              <a:off x="12608548" y="4995158"/>
              <a:ext cx="522457" cy="3715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27432" bIns="0"/>
            <a:p>
              <a:pPr algn="ctr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総数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73,863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人</a:t>
              </a:r>
            </a:p>
          </xdr:txBody>
        </xdr:sp>
        <xdr:sp>
          <xdr:nvSpPr>
            <xdr:cNvPr id="34" name="Text Box 28"/>
            <xdr:cNvSpPr txBox="1">
              <a:spLocks noChangeArrowheads="1"/>
            </xdr:cNvSpPr>
          </xdr:nvSpPr>
          <xdr:spPr>
            <a:xfrm>
              <a:off x="13255010" y="4719058"/>
              <a:ext cx="484689" cy="3715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27432" bIns="0"/>
            <a:p>
              <a:pPr algn="ctr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市部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70.5%</a:t>
              </a:r>
            </a:p>
          </xdr:txBody>
        </xdr:sp>
        <xdr:sp>
          <xdr:nvSpPr>
            <xdr:cNvPr id="35" name="Line 30"/>
            <xdr:cNvSpPr>
              <a:spLocks/>
            </xdr:cNvSpPr>
          </xdr:nvSpPr>
          <xdr:spPr>
            <a:xfrm flipH="1">
              <a:off x="13198988" y="4904816"/>
              <a:ext cx="142889" cy="7308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6" name="Text Box 26"/>
            <xdr:cNvSpPr txBox="1">
              <a:spLocks noChangeArrowheads="1"/>
            </xdr:cNvSpPr>
          </xdr:nvSpPr>
          <xdr:spPr>
            <a:xfrm>
              <a:off x="12722481" y="5624502"/>
              <a:ext cx="636391" cy="36238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県外移動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72.9%</a:t>
              </a:r>
            </a:p>
          </xdr:txBody>
        </xdr:sp>
        <xdr:sp>
          <xdr:nvSpPr>
            <xdr:cNvPr id="37" name="Text Box 25"/>
            <xdr:cNvSpPr txBox="1">
              <a:spLocks noChangeArrowheads="1"/>
            </xdr:cNvSpPr>
          </xdr:nvSpPr>
          <xdr:spPr>
            <a:xfrm>
              <a:off x="12181140" y="4642420"/>
              <a:ext cx="513015" cy="38116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27432" bIns="0"/>
            <a:p>
              <a:pPr algn="ctr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県内移動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27.1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％</a:t>
              </a:r>
            </a:p>
          </xdr:txBody>
        </xdr:sp>
        <xdr:sp fLocksText="0">
          <xdr:nvSpPr>
            <xdr:cNvPr id="38" name="Text Box 52"/>
            <xdr:cNvSpPr txBox="1">
              <a:spLocks noChangeArrowheads="1"/>
            </xdr:cNvSpPr>
          </xdr:nvSpPr>
          <xdr:spPr>
            <a:xfrm>
              <a:off x="12125118" y="4998711"/>
              <a:ext cx="448180" cy="20606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 fLocksText="0">
          <xdr:nvSpPr>
            <xdr:cNvPr id="39" name="Text Box 54"/>
            <xdr:cNvSpPr txBox="1">
              <a:spLocks noChangeArrowheads="1"/>
            </xdr:cNvSpPr>
          </xdr:nvSpPr>
          <xdr:spPr>
            <a:xfrm>
              <a:off x="12691008" y="4530255"/>
              <a:ext cx="167438" cy="32634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40" name="Line 31"/>
          <xdr:cNvSpPr>
            <a:spLocks/>
          </xdr:cNvSpPr>
        </xdr:nvSpPr>
        <xdr:spPr>
          <a:xfrm flipV="1">
            <a:off x="12307663" y="5238954"/>
            <a:ext cx="134706" cy="263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Text Box 29"/>
          <xdr:cNvSpPr txBox="1">
            <a:spLocks noChangeArrowheads="1"/>
          </xdr:cNvSpPr>
        </xdr:nvSpPr>
        <xdr:spPr>
          <a:xfrm>
            <a:off x="12029439" y="5298843"/>
            <a:ext cx="484689" cy="3238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郡部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2.4%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0</xdr:rowOff>
    </xdr:from>
    <xdr:to>
      <xdr:col>7</xdr:col>
      <xdr:colOff>628650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0" y="304800"/>
          <a:ext cx="2562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月１日現在の本県人口は、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1,492,575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人（平成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年国政調査速報値）であり、前回（平成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年）と比べると、実数で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*****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人減少している。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過去の推移をみると、昭和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1,622,909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人を頂点として減少に転じた人口は、昭和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1,511,448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人を境に昭和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年から小幅ではあるが年々増加していた。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しかし、昭和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1,601,627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人を境に昭和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年から再び減少に転じている。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なお、本年（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日）の人口増減をみると、自然増減数は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4,950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の自然減となっている。また、県外転入・転出に伴う社会増減数は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3,404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人の社会減となっている。</a:t>
          </a:r>
        </a:p>
      </xdr:txBody>
    </xdr:sp>
    <xdr:clientData/>
  </xdr:twoCellAnchor>
  <xdr:twoCellAnchor>
    <xdr:from>
      <xdr:col>2</xdr:col>
      <xdr:colOff>104775</xdr:colOff>
      <xdr:row>9</xdr:row>
      <xdr:rowOff>47625</xdr:rowOff>
    </xdr:from>
    <xdr:to>
      <xdr:col>8</xdr:col>
      <xdr:colOff>142875</xdr:colOff>
      <xdr:row>14</xdr:row>
      <xdr:rowOff>114300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66725" y="1457325"/>
          <a:ext cx="2724150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平成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年の県外転入者数は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25,424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人、県外転出者数は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28,451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人で、差し引き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3,027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人の転出超過となっており、前年に比べ転出超過が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1,022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人拡大している。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（統計表第１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-3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表参照）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</a:t>
          </a:r>
        </a:p>
      </xdr:txBody>
    </xdr:sp>
    <xdr:clientData/>
  </xdr:twoCellAnchor>
  <xdr:twoCellAnchor>
    <xdr:from>
      <xdr:col>10</xdr:col>
      <xdr:colOff>114300</xdr:colOff>
      <xdr:row>9</xdr:row>
      <xdr:rowOff>57150</xdr:rowOff>
    </xdr:from>
    <xdr:to>
      <xdr:col>16</xdr:col>
      <xdr:colOff>295275</xdr:colOff>
      <xdr:row>15</xdr:row>
      <xdr:rowOff>161925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752850" y="1476375"/>
          <a:ext cx="2876550" cy="107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県外転入・転出状況を月別にみると、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月の転出超過数は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2,696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人、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月の転入超過数は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1,622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人となっており、年度替わりの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月・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月は、その他の月に比べ転入・転出超過数が大きくなっている。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（統計表第５表、第６表参照）</a:t>
          </a:r>
        </a:p>
      </xdr:txBody>
    </xdr:sp>
    <xdr:clientData/>
  </xdr:twoCellAnchor>
  <xdr:twoCellAnchor>
    <xdr:from>
      <xdr:col>10</xdr:col>
      <xdr:colOff>19050</xdr:colOff>
      <xdr:row>49</xdr:row>
      <xdr:rowOff>0</xdr:rowOff>
    </xdr:from>
    <xdr:to>
      <xdr:col>16</xdr:col>
      <xdr:colOff>361950</xdr:colOff>
      <xdr:row>49</xdr:row>
      <xdr:rowOff>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3657600" y="7648575"/>
          <a:ext cx="3038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注）　県内転入、転出及び職権による記載、消除を含む。</a:t>
          </a:r>
        </a:p>
      </xdr:txBody>
    </xdr:sp>
    <xdr:clientData/>
  </xdr:twoCellAnchor>
  <xdr:oneCellAnchor>
    <xdr:from>
      <xdr:col>1</xdr:col>
      <xdr:colOff>66675</xdr:colOff>
      <xdr:row>0</xdr:row>
      <xdr:rowOff>114300</xdr:rowOff>
    </xdr:from>
    <xdr:ext cx="1504950" cy="485775"/>
    <xdr:sp>
      <xdr:nvSpPr>
        <xdr:cNvPr id="5" name="AutoShape 9"/>
        <xdr:cNvSpPr>
          <a:spLocks/>
        </xdr:cNvSpPr>
      </xdr:nvSpPr>
      <xdr:spPr>
        <a:xfrm>
          <a:off x="247650" y="114300"/>
          <a:ext cx="1504950" cy="485775"/>
        </a:xfrm>
        <a:prstGeom prst="flowChartTerminator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山口県人口移動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統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調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査</a:t>
          </a:r>
        </a:p>
      </xdr:txBody>
    </xdr:sp>
    <xdr:clientData/>
  </xdr:oneCellAnchor>
  <xdr:twoCellAnchor>
    <xdr:from>
      <xdr:col>2</xdr:col>
      <xdr:colOff>38100</xdr:colOff>
      <xdr:row>40</xdr:row>
      <xdr:rowOff>9525</xdr:rowOff>
    </xdr:from>
    <xdr:to>
      <xdr:col>16</xdr:col>
      <xdr:colOff>371475</xdr:colOff>
      <xdr:row>44</xdr:row>
      <xdr:rowOff>95250</xdr:rowOff>
    </xdr:to>
    <xdr:sp>
      <xdr:nvSpPr>
        <xdr:cNvPr id="6" name="Text Box 15"/>
        <xdr:cNvSpPr txBox="1">
          <a:spLocks noChangeArrowheads="1"/>
        </xdr:cNvSpPr>
      </xdr:nvSpPr>
      <xdr:spPr>
        <a:xfrm>
          <a:off x="400050" y="6267450"/>
          <a:ext cx="63055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平成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年の人口ピラミッドをみると、男女とも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69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歳と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歳をピークとした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つのふくらみで構成されている。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これは、それぞれ第１次ベビーブーム期と第２次ベビーブーム期の影響によるものと考えられる。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（統計表第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表参照）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                                                                                                       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　　　　　　　　　　　　　　　　　　　　　　　　　　　　　　　　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</a:p>
      </xdr:txBody>
    </xdr:sp>
    <xdr:clientData/>
  </xdr:twoCellAnchor>
  <xdr:twoCellAnchor editAs="oneCell">
    <xdr:from>
      <xdr:col>0</xdr:col>
      <xdr:colOff>171450</xdr:colOff>
      <xdr:row>17</xdr:row>
      <xdr:rowOff>114300</xdr:rowOff>
    </xdr:from>
    <xdr:to>
      <xdr:col>8</xdr:col>
      <xdr:colOff>200025</xdr:colOff>
      <xdr:row>36</xdr:row>
      <xdr:rowOff>85725</xdr:rowOff>
    </xdr:to>
    <xdr:pic>
      <xdr:nvPicPr>
        <xdr:cNvPr id="7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28925"/>
          <a:ext cx="3076575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76200</xdr:rowOff>
    </xdr:from>
    <xdr:to>
      <xdr:col>16</xdr:col>
      <xdr:colOff>361950</xdr:colOff>
      <xdr:row>36</xdr:row>
      <xdr:rowOff>66675</xdr:rowOff>
    </xdr:to>
    <xdr:pic>
      <xdr:nvPicPr>
        <xdr:cNvPr id="8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2790825"/>
          <a:ext cx="3219450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47625</xdr:rowOff>
    </xdr:from>
    <xdr:to>
      <xdr:col>16</xdr:col>
      <xdr:colOff>209550</xdr:colOff>
      <xdr:row>69</xdr:row>
      <xdr:rowOff>76200</xdr:rowOff>
    </xdr:to>
    <xdr:pic>
      <xdr:nvPicPr>
        <xdr:cNvPr id="9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915150"/>
          <a:ext cx="6543675" cy="383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18</xdr:row>
      <xdr:rowOff>85725</xdr:rowOff>
    </xdr:from>
    <xdr:to>
      <xdr:col>11</xdr:col>
      <xdr:colOff>561975</xdr:colOff>
      <xdr:row>40</xdr:row>
      <xdr:rowOff>57150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057525"/>
          <a:ext cx="6600825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</xdr:row>
      <xdr:rowOff>0</xdr:rowOff>
    </xdr:from>
    <xdr:to>
      <xdr:col>7</xdr:col>
      <xdr:colOff>628650</xdr:colOff>
      <xdr:row>2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381000" y="304800"/>
          <a:ext cx="4048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月１日現在の本県人口は、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1,492,575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人（平成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年国政調査速報値）であり、前回（平成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年）と比べると、実数で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*****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人減少している。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過去の推移をみると、昭和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1,622,909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人を頂点として減少に転じた人口は、昭和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1,511,448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人を境に昭和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年から小幅ではあるが年々増加していた。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しかし、昭和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1,601,627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人を境に昭和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年から再び減少に転じている。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なお、本年（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日）の人口増減をみると、自然増減数は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4,950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の自然減となっている。また、県外転入・転出に伴う社会増減数は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3,404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人の社会減となっている。</a:t>
          </a:r>
        </a:p>
      </xdr:txBody>
    </xdr:sp>
    <xdr:clientData/>
  </xdr:twoCellAnchor>
  <xdr:twoCellAnchor>
    <xdr:from>
      <xdr:col>0</xdr:col>
      <xdr:colOff>171450</xdr:colOff>
      <xdr:row>6</xdr:row>
      <xdr:rowOff>142875</xdr:rowOff>
    </xdr:from>
    <xdr:to>
      <xdr:col>11</xdr:col>
      <xdr:colOff>495300</xdr:colOff>
      <xdr:row>13</xdr:row>
      <xdr:rowOff>95250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171450" y="1057275"/>
          <a:ext cx="6715125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平成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年の山口県人口を年齢（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区分）別にみると、年少人口（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歳未満）は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174,517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人（構成割合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12.4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％）、生産年齢人口（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歳）は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793,002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56.3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％）、老年人口（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歳以上）は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441,381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31.3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％）となっている。また、老年人口のうち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歳以上の人口は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224,361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15.9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％）となっており、年少人口を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49,844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人上回っている。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前年に比べ、年少人口は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3,002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0.1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ポイント）の減少、生産年齢人口は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20,562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1.0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ポイント）の減少、老年人口は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12,499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1.1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ポイント）の増加となっている。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　　　　　　　　　　　　　　　　　　　　　　　　　　　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（統計表第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表参照）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　　　　　　　　　　　　　　　　　　　　　　　　　　　　　　　　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</a:p>
      </xdr:txBody>
    </xdr:sp>
    <xdr:clientData/>
  </xdr:twoCellAnchor>
  <xdr:oneCellAnchor>
    <xdr:from>
      <xdr:col>9</xdr:col>
      <xdr:colOff>390525</xdr:colOff>
      <xdr:row>0</xdr:row>
      <xdr:rowOff>95250</xdr:rowOff>
    </xdr:from>
    <xdr:ext cx="1524000" cy="590550"/>
    <xdr:sp>
      <xdr:nvSpPr>
        <xdr:cNvPr id="4" name="AutoShape 6"/>
        <xdr:cNvSpPr>
          <a:spLocks/>
        </xdr:cNvSpPr>
      </xdr:nvSpPr>
      <xdr:spPr>
        <a:xfrm>
          <a:off x="5486400" y="95250"/>
          <a:ext cx="1524000" cy="590550"/>
        </a:xfrm>
        <a:prstGeom prst="flowChartTerminator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山口県人口移動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統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調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査</a:t>
          </a:r>
        </a:p>
      </xdr:txBody>
    </xdr:sp>
    <xdr:clientData/>
  </xdr:oneCellAnchor>
  <xdr:twoCellAnchor>
    <xdr:from>
      <xdr:col>2</xdr:col>
      <xdr:colOff>57150</xdr:colOff>
      <xdr:row>27</xdr:row>
      <xdr:rowOff>28575</xdr:rowOff>
    </xdr:from>
    <xdr:to>
      <xdr:col>2</xdr:col>
      <xdr:colOff>276225</xdr:colOff>
      <xdr:row>28</xdr:row>
      <xdr:rowOff>19050</xdr:rowOff>
    </xdr:to>
    <xdr:sp>
      <xdr:nvSpPr>
        <xdr:cNvPr id="5" name="Text Box 16"/>
        <xdr:cNvSpPr txBox="1">
          <a:spLocks noChangeArrowheads="1"/>
        </xdr:cNvSpPr>
      </xdr:nvSpPr>
      <xdr:spPr>
        <a:xfrm>
          <a:off x="419100" y="4333875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18288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"/>
  <sheetViews>
    <sheetView tabSelected="1" zoomScalePageLayoutView="0" workbookViewId="0" topLeftCell="A1">
      <selection activeCell="A1" sqref="A1"/>
    </sheetView>
  </sheetViews>
  <sheetFormatPr defaultColWidth="12.375" defaultRowHeight="13.5"/>
  <cols>
    <col min="1" max="1" width="5.50390625" style="203" bestFit="1" customWidth="1"/>
    <col min="2" max="2" width="100.875" style="206" customWidth="1"/>
    <col min="3" max="16384" width="12.375" style="206" customWidth="1"/>
  </cols>
  <sheetData>
    <row r="2" spans="2:9" ht="28.5">
      <c r="B2" s="204" t="s">
        <v>266</v>
      </c>
      <c r="C2" s="205"/>
      <c r="D2" s="205"/>
      <c r="E2" s="205"/>
      <c r="F2" s="205"/>
      <c r="G2" s="205"/>
      <c r="H2" s="205"/>
      <c r="I2" s="205"/>
    </row>
    <row r="3" spans="2:9" ht="57" customHeight="1">
      <c r="B3" s="205"/>
      <c r="C3" s="205"/>
      <c r="D3" s="205"/>
      <c r="E3" s="205"/>
      <c r="F3" s="205"/>
      <c r="G3" s="205"/>
      <c r="H3" s="205"/>
      <c r="I3" s="205"/>
    </row>
    <row r="4" spans="2:9" ht="13.5" customHeight="1">
      <c r="B4" s="205"/>
      <c r="C4" s="205"/>
      <c r="D4" s="205"/>
      <c r="E4" s="205"/>
      <c r="F4" s="205"/>
      <c r="G4" s="205"/>
      <c r="H4" s="205"/>
      <c r="I4" s="205"/>
    </row>
    <row r="5" spans="1:2" ht="25.5" customHeight="1">
      <c r="A5" s="207" t="s">
        <v>267</v>
      </c>
      <c r="B5" s="208" t="s">
        <v>268</v>
      </c>
    </row>
    <row r="6" spans="1:2" ht="25.5" customHeight="1">
      <c r="A6" s="207"/>
      <c r="B6" s="208" t="s">
        <v>269</v>
      </c>
    </row>
    <row r="7" spans="1:2" ht="25.5" customHeight="1">
      <c r="A7" s="207" t="s">
        <v>270</v>
      </c>
      <c r="B7" s="208" t="s">
        <v>271</v>
      </c>
    </row>
    <row r="8" spans="1:2" ht="25.5" customHeight="1">
      <c r="A8" s="207"/>
      <c r="B8" s="208" t="s">
        <v>272</v>
      </c>
    </row>
    <row r="9" spans="1:2" ht="25.5" customHeight="1">
      <c r="A9" s="207"/>
      <c r="B9" s="208" t="s">
        <v>273</v>
      </c>
    </row>
    <row r="10" spans="1:2" ht="25.5" customHeight="1">
      <c r="A10" s="207"/>
      <c r="B10" s="208" t="s">
        <v>274</v>
      </c>
    </row>
    <row r="11" spans="1:2" ht="25.5" customHeight="1">
      <c r="A11" s="207" t="s">
        <v>275</v>
      </c>
      <c r="B11" s="208" t="s">
        <v>276</v>
      </c>
    </row>
    <row r="12" spans="1:2" ht="25.5" customHeight="1">
      <c r="A12" s="207"/>
      <c r="B12" s="208" t="s">
        <v>277</v>
      </c>
    </row>
    <row r="13" spans="1:2" ht="25.5" customHeight="1">
      <c r="A13" s="207"/>
      <c r="B13" s="208" t="s">
        <v>278</v>
      </c>
    </row>
    <row r="14" spans="1:2" ht="25.5" customHeight="1">
      <c r="A14" s="207" t="s">
        <v>279</v>
      </c>
      <c r="B14" s="208" t="s">
        <v>280</v>
      </c>
    </row>
    <row r="15" spans="1:2" ht="25.5" customHeight="1">
      <c r="A15" s="207"/>
      <c r="B15" s="208" t="s">
        <v>281</v>
      </c>
    </row>
    <row r="16" spans="1:2" ht="25.5" customHeight="1">
      <c r="A16" s="207" t="s">
        <v>282</v>
      </c>
      <c r="B16" s="208" t="s">
        <v>283</v>
      </c>
    </row>
    <row r="17" spans="1:2" ht="25.5" customHeight="1">
      <c r="A17" s="207" t="s">
        <v>284</v>
      </c>
      <c r="B17" s="208" t="s">
        <v>285</v>
      </c>
    </row>
    <row r="18" spans="1:2" ht="25.5" customHeight="1">
      <c r="A18" s="207" t="s">
        <v>286</v>
      </c>
      <c r="B18" s="208" t="s">
        <v>287</v>
      </c>
    </row>
    <row r="19" spans="1:2" ht="25.5" customHeight="1">
      <c r="A19" s="207"/>
      <c r="B19" s="208" t="s">
        <v>288</v>
      </c>
    </row>
    <row r="21" ht="14.25">
      <c r="A21" s="206"/>
    </row>
  </sheetData>
  <sheetProtection/>
  <printOptions/>
  <pageMargins left="0.72" right="0.31" top="0.984" bottom="0.984" header="0.512" footer="0.512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5:Q63"/>
  <sheetViews>
    <sheetView workbookViewId="0" topLeftCell="A22">
      <selection activeCell="A1" sqref="A1"/>
    </sheetView>
  </sheetViews>
  <sheetFormatPr defaultColWidth="9.00390625" defaultRowHeight="13.5"/>
  <cols>
    <col min="1" max="2" width="2.375" style="5" customWidth="1"/>
    <col min="3" max="3" width="4.125" style="5" customWidth="1"/>
    <col min="4" max="4" width="9.625" style="5" customWidth="1"/>
    <col min="5" max="5" width="5.625" style="5" customWidth="1"/>
    <col min="6" max="6" width="2.125" style="5" customWidth="1"/>
    <col min="7" max="7" width="4.125" style="5" customWidth="1"/>
    <col min="8" max="8" width="9.625" style="5" customWidth="1"/>
    <col min="9" max="9" width="5.625" style="5" customWidth="1"/>
    <col min="10" max="10" width="2.125" style="5" customWidth="1"/>
    <col min="11" max="11" width="4.125" style="5" customWidth="1"/>
    <col min="12" max="12" width="9.625" style="5" customWidth="1"/>
    <col min="13" max="13" width="5.625" style="5" customWidth="1"/>
    <col min="14" max="14" width="2.25390625" style="5" customWidth="1"/>
    <col min="15" max="15" width="4.125" style="5" customWidth="1"/>
    <col min="16" max="16" width="9.625" style="5" customWidth="1"/>
    <col min="17" max="17" width="5.625" style="15" customWidth="1"/>
    <col min="18" max="16384" width="9.00390625" style="5" customWidth="1"/>
  </cols>
  <sheetData>
    <row r="1" ht="12"/>
    <row r="2" ht="12"/>
    <row r="3" ht="12"/>
    <row r="4" ht="14.25" customHeight="1"/>
    <row r="5" ht="12">
      <c r="B5" s="6"/>
    </row>
    <row r="6" ht="12">
      <c r="B6" s="6"/>
    </row>
    <row r="7" ht="12">
      <c r="C7" s="5" t="s">
        <v>62</v>
      </c>
    </row>
    <row r="9" spans="3:11" ht="12">
      <c r="C9" s="5" t="s">
        <v>63</v>
      </c>
      <c r="K9" s="5" t="s">
        <v>64</v>
      </c>
    </row>
    <row r="17" spans="3:11" ht="12">
      <c r="C17" s="5" t="s">
        <v>65</v>
      </c>
      <c r="K17" s="5" t="s">
        <v>66</v>
      </c>
    </row>
    <row r="18" spans="8:16" ht="12">
      <c r="H18" s="76" t="s">
        <v>67</v>
      </c>
      <c r="P18" s="76" t="s">
        <v>67</v>
      </c>
    </row>
    <row r="19" ht="12"/>
    <row r="20" spans="3:17" ht="12">
      <c r="C20" s="30"/>
      <c r="E20" s="10"/>
      <c r="F20" s="10"/>
      <c r="G20" s="30"/>
      <c r="H20" s="10"/>
      <c r="I20" s="10"/>
      <c r="J20" s="10"/>
      <c r="K20" s="30"/>
      <c r="L20" s="10"/>
      <c r="M20" s="10"/>
      <c r="N20" s="10"/>
      <c r="O20" s="30"/>
      <c r="P20" s="10"/>
      <c r="Q20" s="10"/>
    </row>
    <row r="21" spans="5:17" ht="12">
      <c r="E21" s="32"/>
      <c r="F21" s="31"/>
      <c r="G21" s="31"/>
      <c r="I21" s="32"/>
      <c r="J21" s="31"/>
      <c r="K21" s="31"/>
      <c r="M21" s="32"/>
      <c r="N21" s="31"/>
      <c r="O21" s="31"/>
      <c r="Q21" s="32"/>
    </row>
    <row r="22" spans="3:17" ht="12">
      <c r="C22" s="32"/>
      <c r="D22" s="32"/>
      <c r="E22" s="32"/>
      <c r="F22" s="31"/>
      <c r="G22" s="32"/>
      <c r="H22" s="32"/>
      <c r="I22" s="32"/>
      <c r="J22" s="31"/>
      <c r="K22" s="32"/>
      <c r="L22" s="32"/>
      <c r="M22" s="32"/>
      <c r="N22" s="31"/>
      <c r="O22" s="32"/>
      <c r="P22" s="32"/>
      <c r="Q22" s="32"/>
    </row>
    <row r="23" spans="3:17" ht="12">
      <c r="C23" s="31"/>
      <c r="D23" s="31"/>
      <c r="E23" s="32"/>
      <c r="F23" s="31"/>
      <c r="G23" s="31"/>
      <c r="H23" s="31"/>
      <c r="I23" s="32"/>
      <c r="J23" s="31"/>
      <c r="K23" s="31"/>
      <c r="L23" s="31"/>
      <c r="M23" s="32"/>
      <c r="N23" s="31"/>
      <c r="O23" s="31"/>
      <c r="P23" s="31"/>
      <c r="Q23" s="32"/>
    </row>
    <row r="24" spans="3:17" ht="12">
      <c r="C24" s="32"/>
      <c r="D24" s="31"/>
      <c r="E24" s="31"/>
      <c r="F24" s="31"/>
      <c r="G24" s="32"/>
      <c r="H24" s="31"/>
      <c r="I24" s="31"/>
      <c r="J24" s="31"/>
      <c r="K24" s="32"/>
      <c r="L24" s="31"/>
      <c r="M24" s="31"/>
      <c r="N24" s="31"/>
      <c r="O24" s="32"/>
      <c r="P24" s="31"/>
      <c r="Q24" s="31"/>
    </row>
    <row r="25" spans="3:17" ht="12">
      <c r="C25" s="32"/>
      <c r="D25" s="31"/>
      <c r="E25" s="31"/>
      <c r="F25" s="31"/>
      <c r="G25" s="32"/>
      <c r="H25" s="31"/>
      <c r="I25" s="31"/>
      <c r="J25" s="31"/>
      <c r="K25" s="32"/>
      <c r="L25" s="31"/>
      <c r="M25" s="31"/>
      <c r="N25" s="31"/>
      <c r="O25" s="32"/>
      <c r="P25" s="31"/>
      <c r="Q25" s="31"/>
    </row>
    <row r="26" spans="3:17" ht="12">
      <c r="C26" s="32"/>
      <c r="D26" s="31"/>
      <c r="E26" s="31"/>
      <c r="F26" s="31"/>
      <c r="G26" s="32"/>
      <c r="H26" s="31"/>
      <c r="I26" s="31"/>
      <c r="J26" s="31"/>
      <c r="K26" s="32"/>
      <c r="L26" s="31"/>
      <c r="M26" s="31"/>
      <c r="N26" s="31"/>
      <c r="O26" s="32"/>
      <c r="P26" s="31"/>
      <c r="Q26" s="31"/>
    </row>
    <row r="27" spans="3:17" ht="14.25" customHeight="1">
      <c r="C27" s="32"/>
      <c r="D27" s="31"/>
      <c r="E27" s="31"/>
      <c r="F27" s="31"/>
      <c r="G27" s="32"/>
      <c r="H27" s="31"/>
      <c r="I27" s="31"/>
      <c r="J27" s="31"/>
      <c r="K27" s="32"/>
      <c r="L27" s="31"/>
      <c r="M27" s="31"/>
      <c r="N27" s="31"/>
      <c r="O27" s="32"/>
      <c r="P27" s="31"/>
      <c r="Q27" s="31"/>
    </row>
    <row r="28" spans="3:17" ht="12">
      <c r="C28" s="32"/>
      <c r="D28" s="31"/>
      <c r="E28" s="31"/>
      <c r="F28" s="31"/>
      <c r="G28" s="32"/>
      <c r="H28" s="31"/>
      <c r="I28" s="31"/>
      <c r="J28" s="31"/>
      <c r="K28" s="32"/>
      <c r="L28" s="31"/>
      <c r="M28" s="31"/>
      <c r="N28" s="31"/>
      <c r="O28" s="32"/>
      <c r="P28" s="31"/>
      <c r="Q28" s="31"/>
    </row>
    <row r="29" spans="3:17" ht="12">
      <c r="C29" s="32"/>
      <c r="D29" s="31"/>
      <c r="E29" s="31"/>
      <c r="F29" s="31"/>
      <c r="G29" s="32"/>
      <c r="H29" s="31"/>
      <c r="I29" s="31"/>
      <c r="J29" s="31"/>
      <c r="K29" s="32"/>
      <c r="L29" s="31"/>
      <c r="M29" s="31"/>
      <c r="N29" s="31"/>
      <c r="O29" s="32"/>
      <c r="P29" s="31"/>
      <c r="Q29" s="31"/>
    </row>
    <row r="30" spans="3:17" ht="12">
      <c r="C30" s="32"/>
      <c r="D30" s="31"/>
      <c r="E30" s="31"/>
      <c r="F30" s="31"/>
      <c r="G30" s="32"/>
      <c r="H30" s="31"/>
      <c r="I30" s="31"/>
      <c r="J30" s="31"/>
      <c r="K30" s="32"/>
      <c r="L30" s="31"/>
      <c r="M30" s="31"/>
      <c r="N30" s="31"/>
      <c r="O30" s="32"/>
      <c r="P30" s="31"/>
      <c r="Q30" s="31"/>
    </row>
    <row r="31" spans="3:17" ht="12">
      <c r="C31" s="32"/>
      <c r="D31" s="31"/>
      <c r="E31" s="31"/>
      <c r="F31" s="31"/>
      <c r="G31" s="32"/>
      <c r="H31" s="31"/>
      <c r="I31" s="31"/>
      <c r="J31" s="31"/>
      <c r="K31" s="32"/>
      <c r="L31" s="31"/>
      <c r="M31" s="31"/>
      <c r="N31" s="31"/>
      <c r="O31" s="32"/>
      <c r="P31" s="31"/>
      <c r="Q31" s="31"/>
    </row>
    <row r="32" spans="3:17" ht="12">
      <c r="C32" s="32"/>
      <c r="D32" s="31"/>
      <c r="E32" s="31"/>
      <c r="F32" s="31"/>
      <c r="G32" s="32"/>
      <c r="H32" s="31"/>
      <c r="I32" s="31"/>
      <c r="J32" s="31"/>
      <c r="K32" s="32"/>
      <c r="L32" s="31"/>
      <c r="M32" s="31"/>
      <c r="N32" s="31"/>
      <c r="O32" s="32"/>
      <c r="P32" s="31"/>
      <c r="Q32" s="31"/>
    </row>
    <row r="33" spans="3:17" ht="12">
      <c r="C33" s="32"/>
      <c r="D33" s="31"/>
      <c r="E33" s="31"/>
      <c r="F33" s="31"/>
      <c r="G33" s="32"/>
      <c r="H33" s="31"/>
      <c r="I33" s="31"/>
      <c r="J33" s="31"/>
      <c r="K33" s="32"/>
      <c r="L33" s="31"/>
      <c r="M33" s="31"/>
      <c r="N33" s="31"/>
      <c r="O33" s="32"/>
      <c r="P33" s="31"/>
      <c r="Q33" s="31"/>
    </row>
    <row r="34" spans="3:17" ht="12">
      <c r="C34" s="32"/>
      <c r="D34" s="31"/>
      <c r="E34" s="31"/>
      <c r="F34" s="31"/>
      <c r="G34" s="32"/>
      <c r="H34" s="31"/>
      <c r="I34" s="31"/>
      <c r="J34" s="31"/>
      <c r="K34" s="32"/>
      <c r="L34" s="31"/>
      <c r="M34" s="31"/>
      <c r="N34" s="31"/>
      <c r="O34" s="32"/>
      <c r="P34" s="31"/>
      <c r="Q34" s="31"/>
    </row>
    <row r="35" spans="10:17" ht="12">
      <c r="J35" s="10"/>
      <c r="K35" s="10"/>
      <c r="L35" s="10"/>
      <c r="M35" s="10"/>
      <c r="N35" s="10"/>
      <c r="O35" s="10"/>
      <c r="P35" s="10"/>
      <c r="Q35" s="33"/>
    </row>
    <row r="36" ht="12"/>
    <row r="37" spans="1:3" ht="13.5">
      <c r="A37" s="148" t="s">
        <v>103</v>
      </c>
      <c r="B37" s="37"/>
      <c r="C37" s="35"/>
    </row>
    <row r="38" spans="1:3" ht="12">
      <c r="A38" s="35"/>
      <c r="B38" s="6" t="s">
        <v>104</v>
      </c>
      <c r="C38" s="35"/>
    </row>
    <row r="39" ht="12">
      <c r="C39" s="5" t="s">
        <v>152</v>
      </c>
    </row>
    <row r="40" ht="11.25" customHeight="1"/>
    <row r="43" ht="10.5" customHeight="1"/>
    <row r="44" spans="3:14" ht="12">
      <c r="C44" s="5" t="s">
        <v>105</v>
      </c>
      <c r="N44" s="5" t="s">
        <v>115</v>
      </c>
    </row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>
      <c r="Q63" s="34"/>
    </row>
    <row r="64" ht="12"/>
    <row r="65" ht="12"/>
    <row r="66" ht="12"/>
    <row r="67" ht="12"/>
    <row r="68" ht="12"/>
    <row r="69" ht="12"/>
  </sheetData>
  <sheetProtection/>
  <printOptions/>
  <pageMargins left="0.68" right="0.49" top="0.72" bottom="0.45" header="0.512" footer="0.29"/>
  <pageSetup horizontalDpi="600" verticalDpi="600" orientation="portrait" paperSize="9" r:id="rId2"/>
  <headerFooter alignWithMargins="0">
    <oddFooter>&amp;C&amp;9&amp;[- 8 -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</sheetPr>
  <dimension ref="A6:L65"/>
  <sheetViews>
    <sheetView workbookViewId="0" topLeftCell="G1">
      <selection activeCell="A1" sqref="A1"/>
    </sheetView>
  </sheetViews>
  <sheetFormatPr defaultColWidth="9.00390625" defaultRowHeight="13.5"/>
  <cols>
    <col min="1" max="2" width="2.375" style="35" customWidth="1"/>
    <col min="3" max="3" width="11.125" style="35" customWidth="1"/>
    <col min="4" max="12" width="8.50390625" style="35" customWidth="1"/>
    <col min="13" max="16384" width="9.00390625" style="35" customWidth="1"/>
  </cols>
  <sheetData>
    <row r="1" ht="12"/>
    <row r="2" ht="12"/>
    <row r="3" ht="12"/>
    <row r="4" ht="12"/>
    <row r="5" ht="13.5" customHeight="1"/>
    <row r="6" spans="1:3" ht="12">
      <c r="A6" s="6"/>
      <c r="B6" s="6"/>
      <c r="C6" s="5" t="s">
        <v>153</v>
      </c>
    </row>
    <row r="18" ht="12">
      <c r="C18" s="5" t="s">
        <v>157</v>
      </c>
    </row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4" ht="14.25" customHeight="1"/>
    <row r="45" spans="3:12" ht="13.5">
      <c r="C45" s="145" t="s">
        <v>158</v>
      </c>
      <c r="D45"/>
      <c r="E45"/>
      <c r="F45"/>
      <c r="G45"/>
      <c r="H45"/>
      <c r="I45"/>
      <c r="J45"/>
      <c r="K45"/>
      <c r="L45"/>
    </row>
    <row r="46" spans="3:12" ht="12">
      <c r="C46" s="116"/>
      <c r="D46" s="294" t="s">
        <v>146</v>
      </c>
      <c r="E46" s="294"/>
      <c r="F46" s="294"/>
      <c r="G46" s="294"/>
      <c r="H46" s="295"/>
      <c r="I46" s="282" t="s">
        <v>147</v>
      </c>
      <c r="J46" s="283"/>
      <c r="K46" s="283"/>
      <c r="L46" s="283"/>
    </row>
    <row r="47" spans="3:12" ht="12">
      <c r="C47" s="284" t="s">
        <v>126</v>
      </c>
      <c r="D47" s="292" t="s">
        <v>78</v>
      </c>
      <c r="E47" s="289" t="s">
        <v>124</v>
      </c>
      <c r="F47" s="289" t="s">
        <v>107</v>
      </c>
      <c r="G47" s="286" t="s">
        <v>125</v>
      </c>
      <c r="H47" s="122"/>
      <c r="I47" s="289" t="s">
        <v>106</v>
      </c>
      <c r="J47" s="289" t="s">
        <v>107</v>
      </c>
      <c r="K47" s="286" t="s">
        <v>108</v>
      </c>
      <c r="L47" s="123"/>
    </row>
    <row r="48" spans="3:12" ht="12">
      <c r="C48" s="284"/>
      <c r="D48" s="292"/>
      <c r="E48" s="290"/>
      <c r="F48" s="290"/>
      <c r="G48" s="287"/>
      <c r="H48" s="120" t="s">
        <v>127</v>
      </c>
      <c r="I48" s="290"/>
      <c r="J48" s="290"/>
      <c r="K48" s="287"/>
      <c r="L48" s="121" t="s">
        <v>127</v>
      </c>
    </row>
    <row r="49" spans="3:12" ht="12">
      <c r="C49" s="285"/>
      <c r="D49" s="293"/>
      <c r="E49" s="291"/>
      <c r="F49" s="291"/>
      <c r="G49" s="288"/>
      <c r="H49" s="124" t="s">
        <v>123</v>
      </c>
      <c r="I49" s="291"/>
      <c r="J49" s="291"/>
      <c r="K49" s="288"/>
      <c r="L49" s="125" t="s">
        <v>123</v>
      </c>
    </row>
    <row r="50" spans="3:12" ht="12">
      <c r="C50" s="117" t="s">
        <v>214</v>
      </c>
      <c r="D50" s="115" t="s">
        <v>174</v>
      </c>
      <c r="E50" s="115" t="s">
        <v>175</v>
      </c>
      <c r="F50" s="115" t="s">
        <v>176</v>
      </c>
      <c r="G50" s="115" t="s">
        <v>177</v>
      </c>
      <c r="H50" s="115" t="s">
        <v>178</v>
      </c>
      <c r="I50" s="113">
        <v>23.048229247714776</v>
      </c>
      <c r="J50" s="114">
        <v>67.87127311028894</v>
      </c>
      <c r="K50" s="114">
        <v>9.080497641996283</v>
      </c>
      <c r="L50" s="114">
        <v>2.9389697826190515</v>
      </c>
    </row>
    <row r="51" spans="3:12" ht="12">
      <c r="C51" s="118">
        <v>50</v>
      </c>
      <c r="D51" s="115" t="s">
        <v>179</v>
      </c>
      <c r="E51" s="115" t="s">
        <v>180</v>
      </c>
      <c r="F51" s="115" t="s">
        <v>181</v>
      </c>
      <c r="G51" s="115" t="s">
        <v>182</v>
      </c>
      <c r="H51" s="115" t="s">
        <v>183</v>
      </c>
      <c r="I51" s="113">
        <v>22.87197988411501</v>
      </c>
      <c r="J51" s="114">
        <v>66.96448208670152</v>
      </c>
      <c r="K51" s="114">
        <v>10.163538029183467</v>
      </c>
      <c r="L51" s="114">
        <v>3.51867069439783</v>
      </c>
    </row>
    <row r="52" spans="3:12" ht="12">
      <c r="C52" s="118">
        <v>55</v>
      </c>
      <c r="D52" s="115" t="s">
        <v>184</v>
      </c>
      <c r="E52" s="115" t="s">
        <v>185</v>
      </c>
      <c r="F52" s="115" t="s">
        <v>186</v>
      </c>
      <c r="G52" s="115" t="s">
        <v>187</v>
      </c>
      <c r="H52" s="115" t="s">
        <v>188</v>
      </c>
      <c r="I52" s="113">
        <v>22.335903235707296</v>
      </c>
      <c r="J52" s="114">
        <v>66.05762522365588</v>
      </c>
      <c r="K52" s="114">
        <v>11.606471540636832</v>
      </c>
      <c r="L52" s="114">
        <v>4.202626334290858</v>
      </c>
    </row>
    <row r="53" spans="3:12" ht="12">
      <c r="C53" s="118">
        <v>60</v>
      </c>
      <c r="D53" s="115" t="s">
        <v>189</v>
      </c>
      <c r="E53" s="115" t="s">
        <v>190</v>
      </c>
      <c r="F53" s="115" t="s">
        <v>191</v>
      </c>
      <c r="G53" s="115" t="s">
        <v>192</v>
      </c>
      <c r="H53" s="115" t="s">
        <v>193</v>
      </c>
      <c r="I53" s="113">
        <v>20.84939023324234</v>
      </c>
      <c r="J53" s="114">
        <v>65.89901573180752</v>
      </c>
      <c r="K53" s="114">
        <v>13.251594034950138</v>
      </c>
      <c r="L53" s="114">
        <v>5.202085129683753</v>
      </c>
    </row>
    <row r="54" spans="3:12" ht="12">
      <c r="C54" s="117" t="s">
        <v>128</v>
      </c>
      <c r="D54" s="115" t="s">
        <v>194</v>
      </c>
      <c r="E54" s="115" t="s">
        <v>195</v>
      </c>
      <c r="F54" s="115" t="s">
        <v>196</v>
      </c>
      <c r="G54" s="115" t="s">
        <v>197</v>
      </c>
      <c r="H54" s="115" t="s">
        <v>198</v>
      </c>
      <c r="I54" s="113">
        <v>17.73196007536793</v>
      </c>
      <c r="J54" s="114">
        <v>66.38679533533636</v>
      </c>
      <c r="K54" s="114">
        <v>15.881244589295719</v>
      </c>
      <c r="L54" s="114">
        <v>6.5751588436083575</v>
      </c>
    </row>
    <row r="55" spans="3:12" ht="12">
      <c r="C55" s="117" t="s">
        <v>109</v>
      </c>
      <c r="D55" s="115" t="s">
        <v>199</v>
      </c>
      <c r="E55" s="115" t="s">
        <v>200</v>
      </c>
      <c r="F55" s="115" t="s">
        <v>201</v>
      </c>
      <c r="G55" s="115" t="s">
        <v>202</v>
      </c>
      <c r="H55" s="115" t="s">
        <v>203</v>
      </c>
      <c r="I55" s="113">
        <v>15.464144925113022</v>
      </c>
      <c r="J55" s="114">
        <v>65.51977157703166</v>
      </c>
      <c r="K55" s="114">
        <v>19.01608349785532</v>
      </c>
      <c r="L55" s="114">
        <v>7.8577705662909985</v>
      </c>
    </row>
    <row r="56" spans="3:12" ht="12">
      <c r="C56" s="117">
        <v>12</v>
      </c>
      <c r="D56" s="115" t="s">
        <v>204</v>
      </c>
      <c r="E56" s="115" t="s">
        <v>205</v>
      </c>
      <c r="F56" s="115" t="s">
        <v>206</v>
      </c>
      <c r="G56" s="115" t="s">
        <v>207</v>
      </c>
      <c r="H56" s="115" t="s">
        <v>208</v>
      </c>
      <c r="I56" s="113">
        <v>13.981781224121056</v>
      </c>
      <c r="J56" s="114">
        <v>63.77101820240975</v>
      </c>
      <c r="K56" s="114">
        <v>22.247200573469193</v>
      </c>
      <c r="L56" s="114">
        <v>9.670581244060724</v>
      </c>
    </row>
    <row r="57" spans="3:12" ht="12">
      <c r="C57" s="118">
        <v>17</v>
      </c>
      <c r="D57" s="115" t="s">
        <v>209</v>
      </c>
      <c r="E57" s="115" t="s">
        <v>210</v>
      </c>
      <c r="F57" s="115" t="s">
        <v>211</v>
      </c>
      <c r="G57" s="115" t="s">
        <v>212</v>
      </c>
      <c r="H57" s="115" t="s">
        <v>213</v>
      </c>
      <c r="I57" s="113">
        <v>13.19792084561581</v>
      </c>
      <c r="J57" s="114">
        <v>61.75548736554126</v>
      </c>
      <c r="K57" s="114">
        <v>25.046591788842925</v>
      </c>
      <c r="L57" s="114">
        <v>12.175014705823237</v>
      </c>
    </row>
    <row r="58" spans="3:12" ht="12">
      <c r="C58" s="118">
        <v>22</v>
      </c>
      <c r="D58" s="115" t="s">
        <v>165</v>
      </c>
      <c r="E58" s="115" t="s">
        <v>166</v>
      </c>
      <c r="F58" s="115" t="s">
        <v>167</v>
      </c>
      <c r="G58" s="115" t="s">
        <v>168</v>
      </c>
      <c r="H58" s="115" t="s">
        <v>169</v>
      </c>
      <c r="I58" s="113">
        <v>12.7219967664317</v>
      </c>
      <c r="J58" s="114">
        <v>59.3043888189596</v>
      </c>
      <c r="K58" s="114">
        <v>27.9736144146087</v>
      </c>
      <c r="L58" s="114">
        <v>14.6</v>
      </c>
    </row>
    <row r="59" spans="3:12" ht="12">
      <c r="C59" s="118">
        <v>23</v>
      </c>
      <c r="D59" s="115" t="s">
        <v>235</v>
      </c>
      <c r="E59" s="59">
        <v>182752</v>
      </c>
      <c r="F59" s="59">
        <v>852542</v>
      </c>
      <c r="G59" s="59">
        <v>407093</v>
      </c>
      <c r="H59" s="153">
        <v>216118</v>
      </c>
      <c r="I59" s="113">
        <v>12.670108646292569</v>
      </c>
      <c r="J59" s="114">
        <v>59.106328606677685</v>
      </c>
      <c r="K59" s="114">
        <v>28.223562747029753</v>
      </c>
      <c r="L59" s="114">
        <v>14.983357448451768</v>
      </c>
    </row>
    <row r="60" spans="3:12" ht="12">
      <c r="C60" s="118">
        <v>24</v>
      </c>
      <c r="D60" s="115" t="s">
        <v>232</v>
      </c>
      <c r="E60" s="59">
        <v>180016</v>
      </c>
      <c r="F60" s="59">
        <v>832648</v>
      </c>
      <c r="G60" s="59">
        <v>418592</v>
      </c>
      <c r="H60" s="59">
        <v>220548</v>
      </c>
      <c r="I60" s="113">
        <v>12.577484391331808</v>
      </c>
      <c r="J60" s="114">
        <v>58.17603559391193</v>
      </c>
      <c r="K60" s="114">
        <v>29.246480014756273</v>
      </c>
      <c r="L60" s="114">
        <v>15.409402650539105</v>
      </c>
    </row>
    <row r="61" spans="3:12" ht="12">
      <c r="C61" s="118">
        <v>25</v>
      </c>
      <c r="D61" s="200" t="s">
        <v>233</v>
      </c>
      <c r="E61" s="59">
        <v>177519</v>
      </c>
      <c r="F61" s="59">
        <v>813564</v>
      </c>
      <c r="G61" s="59">
        <v>428882</v>
      </c>
      <c r="H61" s="59">
        <v>223005</v>
      </c>
      <c r="I61" s="201">
        <v>12.501646167335108</v>
      </c>
      <c r="J61" s="199">
        <v>57.29465162873733</v>
      </c>
      <c r="K61" s="199">
        <v>30.203702203927563</v>
      </c>
      <c r="L61" s="199">
        <v>15.70496455898561</v>
      </c>
    </row>
    <row r="62" spans="3:12" ht="12">
      <c r="C62" s="119">
        <v>26</v>
      </c>
      <c r="D62" s="147" t="s">
        <v>246</v>
      </c>
      <c r="E62" s="152">
        <v>174517</v>
      </c>
      <c r="F62" s="152">
        <v>793002</v>
      </c>
      <c r="G62" s="152">
        <v>441381</v>
      </c>
      <c r="H62" s="152">
        <v>224361</v>
      </c>
      <c r="I62" s="181">
        <v>12.38675562495564</v>
      </c>
      <c r="J62" s="180">
        <v>56.285187025338914</v>
      </c>
      <c r="K62" s="180">
        <v>31.328057349705446</v>
      </c>
      <c r="L62" s="180">
        <v>15.924551068209242</v>
      </c>
    </row>
    <row r="63" spans="3:12" ht="12">
      <c r="C63" s="131" t="s">
        <v>234</v>
      </c>
      <c r="D63" s="115"/>
      <c r="E63" s="115"/>
      <c r="F63" s="115"/>
      <c r="G63" s="115"/>
      <c r="H63" s="115"/>
      <c r="I63" s="114"/>
      <c r="J63" s="114"/>
      <c r="K63" s="114"/>
      <c r="L63" s="114"/>
    </row>
    <row r="64" ht="12">
      <c r="C64" s="132"/>
    </row>
    <row r="65" ht="12">
      <c r="C65" s="132"/>
    </row>
  </sheetData>
  <sheetProtection/>
  <mergeCells count="10">
    <mergeCell ref="I46:L46"/>
    <mergeCell ref="C47:C49"/>
    <mergeCell ref="K47:K49"/>
    <mergeCell ref="I47:I49"/>
    <mergeCell ref="J47:J49"/>
    <mergeCell ref="D47:D49"/>
    <mergeCell ref="G47:G49"/>
    <mergeCell ref="F47:F49"/>
    <mergeCell ref="E47:E49"/>
    <mergeCell ref="D46:H46"/>
  </mergeCells>
  <printOptions/>
  <pageMargins left="0.68" right="0.49" top="0.72" bottom="0.61" header="0.512" footer="0.39"/>
  <pageSetup horizontalDpi="600" verticalDpi="600" orientation="portrait" paperSize="9" r:id="rId2"/>
  <headerFooter alignWithMargins="0">
    <oddFooter>&amp;C&amp;9&amp;[- 9 -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5:L74"/>
  <sheetViews>
    <sheetView zoomScalePageLayoutView="0" workbookViewId="0" topLeftCell="G31">
      <selection activeCell="A1" sqref="A1"/>
    </sheetView>
  </sheetViews>
  <sheetFormatPr defaultColWidth="9.00390625" defaultRowHeight="13.5"/>
  <cols>
    <col min="1" max="2" width="2.375" style="0" customWidth="1"/>
    <col min="3" max="3" width="11.125" style="112" customWidth="1"/>
    <col min="4" max="12" width="8.50390625" style="0" customWidth="1"/>
  </cols>
  <sheetData>
    <row r="1" ht="13.5"/>
    <row r="2" ht="13.5"/>
    <row r="3" ht="13.5"/>
    <row r="4" ht="13.5"/>
    <row r="5" s="35" customFormat="1" ht="13.5" customHeight="1">
      <c r="C5" s="6" t="s">
        <v>110</v>
      </c>
    </row>
    <row r="6" s="35" customFormat="1" ht="12"/>
    <row r="7" s="35" customFormat="1" ht="12"/>
    <row r="8" s="35" customFormat="1" ht="14.25" customHeight="1"/>
    <row r="9" s="35" customFormat="1" ht="12">
      <c r="C9" s="5"/>
    </row>
    <row r="10" s="35" customFormat="1" ht="12"/>
    <row r="11" s="35" customFormat="1" ht="12"/>
    <row r="12" s="35" customFormat="1" ht="12"/>
    <row r="13" s="35" customFormat="1" ht="12"/>
    <row r="14" s="35" customFormat="1" ht="12">
      <c r="C14" s="5" t="s">
        <v>160</v>
      </c>
    </row>
    <row r="15" s="35" customFormat="1" ht="12"/>
    <row r="16" s="35" customFormat="1" ht="12"/>
    <row r="17" s="35" customFormat="1" ht="12"/>
    <row r="18" s="35" customFormat="1" ht="12"/>
    <row r="19" s="35" customFormat="1" ht="12">
      <c r="C19" s="5"/>
    </row>
    <row r="20" s="35" customFormat="1" ht="12"/>
    <row r="21" s="35" customFormat="1" ht="12">
      <c r="C21" s="50"/>
    </row>
    <row r="22" s="35" customFormat="1" ht="12"/>
    <row r="23" s="35" customFormat="1" ht="12"/>
    <row r="24" s="35" customFormat="1" ht="12"/>
    <row r="25" s="35" customFormat="1" ht="12"/>
    <row r="26" s="35" customFormat="1" ht="12"/>
    <row r="27" s="35" customFormat="1" ht="12"/>
    <row r="28" s="35" customFormat="1" ht="12"/>
    <row r="29" s="35" customFormat="1" ht="12"/>
    <row r="30" s="35" customFormat="1" ht="12"/>
    <row r="31" s="35" customFormat="1" ht="12"/>
    <row r="32" s="35" customFormat="1" ht="12"/>
    <row r="33" s="35" customFormat="1" ht="12"/>
    <row r="34" s="35" customFormat="1" ht="12"/>
    <row r="35" s="35" customFormat="1" ht="12"/>
    <row r="36" s="35" customFormat="1" ht="12"/>
    <row r="37" s="35" customFormat="1" ht="12"/>
    <row r="38" s="35" customFormat="1" ht="12"/>
    <row r="39" s="35" customFormat="1" ht="12">
      <c r="K39" s="5"/>
    </row>
    <row r="40" spans="3:12" s="35" customFormat="1" ht="13.5">
      <c r="C40" s="145" t="s">
        <v>159</v>
      </c>
      <c r="D40"/>
      <c r="E40"/>
      <c r="F40"/>
      <c r="G40"/>
      <c r="H40"/>
      <c r="I40"/>
      <c r="J40"/>
      <c r="K40"/>
      <c r="L40"/>
    </row>
    <row r="41" spans="3:12" s="35" customFormat="1" ht="12">
      <c r="C41" s="116"/>
      <c r="D41" s="294" t="s">
        <v>146</v>
      </c>
      <c r="E41" s="294"/>
      <c r="F41" s="294"/>
      <c r="G41" s="294"/>
      <c r="H41" s="295"/>
      <c r="I41" s="282" t="s">
        <v>147</v>
      </c>
      <c r="J41" s="283"/>
      <c r="K41" s="283"/>
      <c r="L41" s="283"/>
    </row>
    <row r="42" spans="3:12" s="35" customFormat="1" ht="12">
      <c r="C42" s="284" t="s">
        <v>129</v>
      </c>
      <c r="D42" s="292" t="s">
        <v>78</v>
      </c>
      <c r="E42" s="289" t="s">
        <v>124</v>
      </c>
      <c r="F42" s="289" t="s">
        <v>107</v>
      </c>
      <c r="G42" s="286" t="s">
        <v>125</v>
      </c>
      <c r="H42" s="122"/>
      <c r="I42" s="289" t="s">
        <v>106</v>
      </c>
      <c r="J42" s="289" t="s">
        <v>107</v>
      </c>
      <c r="K42" s="286" t="s">
        <v>108</v>
      </c>
      <c r="L42" s="123"/>
    </row>
    <row r="43" spans="3:12" s="35" customFormat="1" ht="12">
      <c r="C43" s="284"/>
      <c r="D43" s="292"/>
      <c r="E43" s="290"/>
      <c r="F43" s="290"/>
      <c r="G43" s="287"/>
      <c r="H43" s="120" t="s">
        <v>127</v>
      </c>
      <c r="I43" s="290"/>
      <c r="J43" s="290"/>
      <c r="K43" s="287"/>
      <c r="L43" s="121" t="s">
        <v>127</v>
      </c>
    </row>
    <row r="44" spans="3:12" s="35" customFormat="1" ht="12">
      <c r="C44" s="285"/>
      <c r="D44" s="293"/>
      <c r="E44" s="291"/>
      <c r="F44" s="291"/>
      <c r="G44" s="288"/>
      <c r="H44" s="124" t="s">
        <v>123</v>
      </c>
      <c r="I44" s="291"/>
      <c r="J44" s="291"/>
      <c r="K44" s="288"/>
      <c r="L44" s="125" t="s">
        <v>123</v>
      </c>
    </row>
    <row r="45" spans="3:12" s="35" customFormat="1" ht="12">
      <c r="C45" s="126" t="s">
        <v>130</v>
      </c>
      <c r="D45" s="59">
        <v>270943</v>
      </c>
      <c r="E45" s="59">
        <v>31953</v>
      </c>
      <c r="F45" s="59">
        <v>151560</v>
      </c>
      <c r="G45" s="59">
        <v>87429</v>
      </c>
      <c r="H45" s="59">
        <v>44926</v>
      </c>
      <c r="I45" s="113">
        <v>11.79329893482738</v>
      </c>
      <c r="J45" s="114">
        <v>55.938171269127714</v>
      </c>
      <c r="K45" s="114">
        <v>32.26852979604491</v>
      </c>
      <c r="L45" s="114">
        <v>16.581408567147214</v>
      </c>
    </row>
    <row r="46" spans="3:12" s="35" customFormat="1" ht="12">
      <c r="C46" s="126" t="s">
        <v>131</v>
      </c>
      <c r="D46" s="59">
        <v>170045</v>
      </c>
      <c r="E46" s="59">
        <v>20965</v>
      </c>
      <c r="F46" s="59">
        <v>98459</v>
      </c>
      <c r="G46" s="59">
        <v>50620</v>
      </c>
      <c r="H46" s="59">
        <v>24997</v>
      </c>
      <c r="I46" s="113">
        <v>12.329161863988144</v>
      </c>
      <c r="J46" s="114">
        <v>57.90207240478935</v>
      </c>
      <c r="K46" s="114">
        <v>29.76876573122251</v>
      </c>
      <c r="L46" s="114">
        <v>14.70031286020089</v>
      </c>
    </row>
    <row r="47" spans="3:12" s="35" customFormat="1" ht="12">
      <c r="C47" s="126" t="s">
        <v>148</v>
      </c>
      <c r="D47" s="59">
        <v>194803</v>
      </c>
      <c r="E47" s="59">
        <v>26516</v>
      </c>
      <c r="F47" s="59">
        <v>116323</v>
      </c>
      <c r="G47" s="59">
        <v>51960</v>
      </c>
      <c r="H47" s="59">
        <v>26516</v>
      </c>
      <c r="I47" s="113">
        <v>13.611979527615645</v>
      </c>
      <c r="J47" s="114">
        <v>59.71437225037089</v>
      </c>
      <c r="K47" s="114">
        <v>26.67364822201346</v>
      </c>
      <c r="L47" s="114">
        <v>13.611979527615645</v>
      </c>
    </row>
    <row r="48" spans="3:12" s="35" customFormat="1" ht="12">
      <c r="C48" s="126" t="s">
        <v>91</v>
      </c>
      <c r="D48" s="59">
        <v>50031</v>
      </c>
      <c r="E48" s="59">
        <v>5007</v>
      </c>
      <c r="F48" s="59">
        <v>25599</v>
      </c>
      <c r="G48" s="59">
        <v>19425</v>
      </c>
      <c r="H48" s="59">
        <v>10597</v>
      </c>
      <c r="I48" s="113">
        <v>10.007795166996463</v>
      </c>
      <c r="J48" s="114">
        <v>51.166276908316846</v>
      </c>
      <c r="K48" s="114">
        <v>38.825927924686695</v>
      </c>
      <c r="L48" s="114">
        <v>21.180867861925606</v>
      </c>
    </row>
    <row r="49" spans="3:12" s="35" customFormat="1" ht="12">
      <c r="C49" s="126" t="s">
        <v>132</v>
      </c>
      <c r="D49" s="59">
        <v>116263</v>
      </c>
      <c r="E49" s="59">
        <v>15470</v>
      </c>
      <c r="F49" s="59">
        <v>67932</v>
      </c>
      <c r="G49" s="59">
        <v>32860</v>
      </c>
      <c r="H49" s="59">
        <v>16080</v>
      </c>
      <c r="I49" s="113">
        <v>13.306153343310797</v>
      </c>
      <c r="J49" s="114">
        <v>58.43009753831863</v>
      </c>
      <c r="K49" s="114">
        <v>28.26374911837058</v>
      </c>
      <c r="L49" s="114">
        <v>13.830830365897715</v>
      </c>
    </row>
    <row r="50" spans="3:12" s="35" customFormat="1" ht="12">
      <c r="C50" s="126" t="s">
        <v>133</v>
      </c>
      <c r="D50" s="59">
        <v>55124</v>
      </c>
      <c r="E50" s="59">
        <v>7968</v>
      </c>
      <c r="F50" s="59">
        <v>31712</v>
      </c>
      <c r="G50" s="59">
        <v>15444</v>
      </c>
      <c r="H50" s="59">
        <v>7134</v>
      </c>
      <c r="I50" s="113">
        <v>14.454683985197011</v>
      </c>
      <c r="J50" s="114">
        <v>57.528481242290106</v>
      </c>
      <c r="K50" s="114">
        <v>28.016834772512876</v>
      </c>
      <c r="L50" s="114">
        <v>12.94173136927654</v>
      </c>
    </row>
    <row r="51" spans="3:12" s="35" customFormat="1" ht="12">
      <c r="C51" s="126" t="s">
        <v>134</v>
      </c>
      <c r="D51" s="59">
        <v>138052</v>
      </c>
      <c r="E51" s="59">
        <v>17063</v>
      </c>
      <c r="F51" s="59">
        <v>75899</v>
      </c>
      <c r="G51" s="59">
        <v>45087</v>
      </c>
      <c r="H51" s="59">
        <v>23697</v>
      </c>
      <c r="I51" s="113">
        <v>12.360104021036008</v>
      </c>
      <c r="J51" s="114">
        <v>54.97975356576288</v>
      </c>
      <c r="K51" s="114">
        <v>32.66014241320111</v>
      </c>
      <c r="L51" s="114">
        <v>17.1656440828981</v>
      </c>
    </row>
    <row r="52" spans="3:12" s="35" customFormat="1" ht="12" customHeight="1">
      <c r="C52" s="126" t="s">
        <v>135</v>
      </c>
      <c r="D52" s="59">
        <v>51675</v>
      </c>
      <c r="E52" s="59">
        <v>6555</v>
      </c>
      <c r="F52" s="59">
        <v>28235</v>
      </c>
      <c r="G52" s="59">
        <v>16880</v>
      </c>
      <c r="H52" s="59">
        <v>7563</v>
      </c>
      <c r="I52" s="113">
        <v>12.686278304625509</v>
      </c>
      <c r="J52" s="114">
        <v>54.644861621830856</v>
      </c>
      <c r="K52" s="114">
        <v>32.66886007354364</v>
      </c>
      <c r="L52" s="114">
        <v>14.637120185794464</v>
      </c>
    </row>
    <row r="53" spans="3:12" s="35" customFormat="1" ht="12" customHeight="1">
      <c r="C53" s="126" t="s">
        <v>136</v>
      </c>
      <c r="D53" s="59">
        <v>35731</v>
      </c>
      <c r="E53" s="59">
        <v>3638</v>
      </c>
      <c r="F53" s="59">
        <v>18389</v>
      </c>
      <c r="G53" s="59">
        <v>13703</v>
      </c>
      <c r="H53" s="59">
        <v>7572</v>
      </c>
      <c r="I53" s="113">
        <v>10.181919955219703</v>
      </c>
      <c r="J53" s="114">
        <v>51.46655471592499</v>
      </c>
      <c r="K53" s="114">
        <v>38.3515253288553</v>
      </c>
      <c r="L53" s="114">
        <v>21.192275398824517</v>
      </c>
    </row>
    <row r="54" spans="3:12" s="35" customFormat="1" ht="12" customHeight="1">
      <c r="C54" s="126" t="s">
        <v>137</v>
      </c>
      <c r="D54" s="59">
        <v>33106</v>
      </c>
      <c r="E54" s="59">
        <v>3789</v>
      </c>
      <c r="F54" s="59">
        <v>17474</v>
      </c>
      <c r="G54" s="59">
        <v>11843</v>
      </c>
      <c r="H54" s="59">
        <v>6226</v>
      </c>
      <c r="I54" s="113">
        <v>11.445055276989065</v>
      </c>
      <c r="J54" s="114">
        <v>52.78197305624358</v>
      </c>
      <c r="K54" s="114">
        <v>35.772971666767354</v>
      </c>
      <c r="L54" s="114">
        <v>18.806258684226425</v>
      </c>
    </row>
    <row r="55" spans="3:12" s="35" customFormat="1" ht="12" customHeight="1">
      <c r="C55" s="126" t="s">
        <v>138</v>
      </c>
      <c r="D55" s="59">
        <v>26610</v>
      </c>
      <c r="E55" s="59">
        <v>2624</v>
      </c>
      <c r="F55" s="59">
        <v>14216</v>
      </c>
      <c r="G55" s="59">
        <v>9768</v>
      </c>
      <c r="H55" s="59">
        <v>5431</v>
      </c>
      <c r="I55" s="113">
        <v>9.861695730607337</v>
      </c>
      <c r="J55" s="114">
        <v>53.42754058929645</v>
      </c>
      <c r="K55" s="114">
        <v>36.71076368009621</v>
      </c>
      <c r="L55" s="114">
        <v>20.411154539987976</v>
      </c>
    </row>
    <row r="56" spans="3:12" s="35" customFormat="1" ht="12" customHeight="1">
      <c r="C56" s="126" t="s">
        <v>139</v>
      </c>
      <c r="D56" s="59">
        <v>145221</v>
      </c>
      <c r="E56" s="59">
        <v>18729</v>
      </c>
      <c r="F56" s="59">
        <v>83022</v>
      </c>
      <c r="G56" s="59">
        <v>43470</v>
      </c>
      <c r="H56" s="59">
        <v>20804</v>
      </c>
      <c r="I56" s="113">
        <v>12.896895077158263</v>
      </c>
      <c r="J56" s="114">
        <v>57.169417646208196</v>
      </c>
      <c r="K56" s="114">
        <v>29.93368727663355</v>
      </c>
      <c r="L56" s="114">
        <v>14.325751785210128</v>
      </c>
    </row>
    <row r="57" spans="3:12" s="35" customFormat="1" ht="12" customHeight="1">
      <c r="C57" s="126" t="s">
        <v>68</v>
      </c>
      <c r="D57" s="59">
        <v>62854</v>
      </c>
      <c r="E57" s="59">
        <v>8195</v>
      </c>
      <c r="F57" s="59">
        <v>35393</v>
      </c>
      <c r="G57" s="59">
        <v>19264</v>
      </c>
      <c r="H57" s="59">
        <v>9625</v>
      </c>
      <c r="I57" s="113">
        <v>13.038566791828424</v>
      </c>
      <c r="J57" s="114">
        <v>56.3116527715904</v>
      </c>
      <c r="K57" s="114">
        <v>30.649780436581175</v>
      </c>
      <c r="L57" s="114">
        <v>15.313752943422642</v>
      </c>
    </row>
    <row r="58" spans="3:12" s="35" customFormat="1" ht="12" customHeight="1">
      <c r="C58" s="126" t="s">
        <v>140</v>
      </c>
      <c r="D58" s="59">
        <v>17400</v>
      </c>
      <c r="E58" s="59">
        <v>1221</v>
      </c>
      <c r="F58" s="59">
        <v>7382</v>
      </c>
      <c r="G58" s="59">
        <v>8791</v>
      </c>
      <c r="H58" s="59">
        <v>5199</v>
      </c>
      <c r="I58" s="113">
        <v>7.019661952397378</v>
      </c>
      <c r="J58" s="114">
        <v>42.43992181211912</v>
      </c>
      <c r="K58" s="114">
        <v>50.5404162354835</v>
      </c>
      <c r="L58" s="114">
        <v>29.88961710934805</v>
      </c>
    </row>
    <row r="59" spans="3:12" s="35" customFormat="1" ht="12" customHeight="1">
      <c r="C59" s="126" t="s">
        <v>141</v>
      </c>
      <c r="D59" s="59">
        <v>6187</v>
      </c>
      <c r="E59" s="59">
        <v>995</v>
      </c>
      <c r="F59" s="59">
        <v>3661</v>
      </c>
      <c r="G59" s="59">
        <v>1522</v>
      </c>
      <c r="H59" s="59">
        <v>774</v>
      </c>
      <c r="I59" s="113">
        <v>16.10553577209453</v>
      </c>
      <c r="J59" s="114">
        <v>59.25865976044027</v>
      </c>
      <c r="K59" s="114">
        <v>24.6358044674652</v>
      </c>
      <c r="L59" s="114">
        <v>12.52832631919715</v>
      </c>
    </row>
    <row r="60" spans="3:12" s="35" customFormat="1" ht="12" customHeight="1">
      <c r="C60" s="126" t="s">
        <v>142</v>
      </c>
      <c r="D60" s="59">
        <v>2929</v>
      </c>
      <c r="E60" s="59">
        <v>179</v>
      </c>
      <c r="F60" s="59">
        <v>1210</v>
      </c>
      <c r="G60" s="59">
        <v>1540</v>
      </c>
      <c r="H60" s="59">
        <v>954</v>
      </c>
      <c r="I60" s="113">
        <v>6.111300785250939</v>
      </c>
      <c r="J60" s="114">
        <v>41.311027654489585</v>
      </c>
      <c r="K60" s="114">
        <v>52.577671560259475</v>
      </c>
      <c r="L60" s="114">
        <v>32.57084329122568</v>
      </c>
    </row>
    <row r="61" spans="3:12" s="35" customFormat="1" ht="12" customHeight="1">
      <c r="C61" s="126" t="s">
        <v>143</v>
      </c>
      <c r="D61" s="59">
        <v>15434</v>
      </c>
      <c r="E61" s="59">
        <v>1952</v>
      </c>
      <c r="F61" s="59">
        <v>8430</v>
      </c>
      <c r="G61" s="59">
        <v>5051</v>
      </c>
      <c r="H61" s="59">
        <v>2380</v>
      </c>
      <c r="I61" s="113">
        <v>12.648221343873518</v>
      </c>
      <c r="J61" s="114">
        <v>54.623210004535736</v>
      </c>
      <c r="K61" s="114">
        <v>32.72856865159074</v>
      </c>
      <c r="L61" s="114">
        <v>15.421499384435949</v>
      </c>
    </row>
    <row r="62" spans="3:12" s="35" customFormat="1" ht="12" customHeight="1">
      <c r="C62" s="126" t="s">
        <v>144</v>
      </c>
      <c r="D62" s="59">
        <v>13040</v>
      </c>
      <c r="E62" s="59">
        <v>1395</v>
      </c>
      <c r="F62" s="59">
        <v>6553</v>
      </c>
      <c r="G62" s="59">
        <v>5092</v>
      </c>
      <c r="H62" s="59">
        <v>2869</v>
      </c>
      <c r="I62" s="113">
        <v>10.697852760736197</v>
      </c>
      <c r="J62" s="114">
        <v>50.25306748466257</v>
      </c>
      <c r="K62" s="114">
        <v>39.04907975460123</v>
      </c>
      <c r="L62" s="114">
        <v>22.00153374233129</v>
      </c>
    </row>
    <row r="63" spans="3:12" s="35" customFormat="1" ht="12">
      <c r="C63" s="126" t="s">
        <v>145</v>
      </c>
      <c r="D63" s="59">
        <v>3490</v>
      </c>
      <c r="E63" s="59">
        <v>303</v>
      </c>
      <c r="F63" s="59">
        <v>1553</v>
      </c>
      <c r="G63" s="59">
        <v>1632</v>
      </c>
      <c r="H63" s="59">
        <v>1017</v>
      </c>
      <c r="I63" s="113">
        <v>8.686926605504587</v>
      </c>
      <c r="J63" s="114">
        <v>44.52408256880734</v>
      </c>
      <c r="K63" s="114">
        <v>46.788990825688074</v>
      </c>
      <c r="L63" s="114">
        <v>29.15711009174312</v>
      </c>
    </row>
    <row r="64" spans="2:12" s="35" customFormat="1" ht="13.5">
      <c r="B64"/>
      <c r="C64" s="132" t="s">
        <v>154</v>
      </c>
      <c r="D64"/>
      <c r="E64"/>
      <c r="F64"/>
      <c r="G64"/>
      <c r="H64"/>
      <c r="I64"/>
      <c r="J64"/>
      <c r="K64"/>
      <c r="L64"/>
    </row>
    <row r="65" ht="13.5">
      <c r="C65"/>
    </row>
    <row r="66" ht="13.5">
      <c r="C66"/>
    </row>
    <row r="67" ht="13.5">
      <c r="C67"/>
    </row>
    <row r="68" ht="13.5">
      <c r="C68"/>
    </row>
    <row r="69" ht="13.5">
      <c r="C69"/>
    </row>
    <row r="70" ht="13.5">
      <c r="C70"/>
    </row>
    <row r="71" ht="13.5">
      <c r="C71"/>
    </row>
    <row r="72" ht="13.5">
      <c r="C72"/>
    </row>
    <row r="73" ht="13.5">
      <c r="C73"/>
    </row>
    <row r="74" ht="13.5">
      <c r="C74"/>
    </row>
  </sheetData>
  <sheetProtection/>
  <mergeCells count="10">
    <mergeCell ref="C42:C44"/>
    <mergeCell ref="D42:D44"/>
    <mergeCell ref="E42:E44"/>
    <mergeCell ref="F42:F44"/>
    <mergeCell ref="D41:H41"/>
    <mergeCell ref="I41:L41"/>
    <mergeCell ref="G42:G44"/>
    <mergeCell ref="I42:I44"/>
    <mergeCell ref="J42:J44"/>
    <mergeCell ref="K42:K44"/>
  </mergeCells>
  <printOptions/>
  <pageMargins left="0.31" right="0.17" top="0.984" bottom="0.984" header="0.512" footer="0.512"/>
  <pageSetup fitToHeight="1" fitToWidth="1" horizontalDpi="600" verticalDpi="600" orientation="portrait" paperSize="9" scale="99" r:id="rId2"/>
  <headerFooter alignWithMargins="0">
    <oddFooter>&amp;C&amp;9&amp;[-10-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125" style="0" customWidth="1"/>
    <col min="2" max="2" width="3.00390625" style="0" customWidth="1"/>
    <col min="3" max="3" width="3.00390625" style="221" customWidth="1"/>
    <col min="4" max="4" width="3.125" style="0" customWidth="1"/>
    <col min="5" max="5" width="2.625" style="1" customWidth="1"/>
    <col min="9" max="9" width="14.75390625" style="0" customWidth="1"/>
    <col min="10" max="10" width="8.875" style="223" customWidth="1"/>
    <col min="12" max="12" width="3.125" style="224" customWidth="1"/>
  </cols>
  <sheetData>
    <row r="1" spans="2:12" ht="23.25" customHeight="1">
      <c r="B1" s="226" t="s">
        <v>289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</row>
    <row r="2" spans="2:12" ht="12.75" customHeight="1">
      <c r="B2" s="202"/>
      <c r="C2" s="202"/>
      <c r="D2" s="202"/>
      <c r="E2" s="202"/>
      <c r="F2" s="202"/>
      <c r="G2" s="202"/>
      <c r="H2" s="202"/>
      <c r="I2" s="202"/>
      <c r="J2" s="209"/>
      <c r="K2" s="202"/>
      <c r="L2" s="210"/>
    </row>
    <row r="3" spans="2:12" ht="15" customHeight="1">
      <c r="B3" s="211" t="s">
        <v>290</v>
      </c>
      <c r="C3" s="202"/>
      <c r="D3" s="202"/>
      <c r="E3" s="202"/>
      <c r="F3" s="202"/>
      <c r="G3" s="202"/>
      <c r="H3" s="202"/>
      <c r="I3" s="202"/>
      <c r="J3" s="209"/>
      <c r="K3" s="202"/>
      <c r="L3" s="210"/>
    </row>
    <row r="4" spans="2:12" ht="12" customHeight="1">
      <c r="B4" s="212"/>
      <c r="C4" s="202"/>
      <c r="D4" s="202"/>
      <c r="E4" s="202"/>
      <c r="F4" s="202"/>
      <c r="G4" s="202"/>
      <c r="H4" s="202"/>
      <c r="I4" s="202"/>
      <c r="J4" s="209"/>
      <c r="K4" s="202"/>
      <c r="L4" s="210"/>
    </row>
    <row r="5" spans="2:12" s="217" customFormat="1" ht="15" customHeight="1">
      <c r="B5" s="6" t="s">
        <v>291</v>
      </c>
      <c r="C5" s="213"/>
      <c r="D5" s="214" t="s">
        <v>292</v>
      </c>
      <c r="E5" s="151"/>
      <c r="F5" s="214"/>
      <c r="G5" s="214"/>
      <c r="H5" s="214"/>
      <c r="I5" s="214"/>
      <c r="J5" s="215"/>
      <c r="K5" s="50"/>
      <c r="L5" s="216" t="s">
        <v>293</v>
      </c>
    </row>
    <row r="6" spans="2:12" s="217" customFormat="1" ht="15" customHeight="1">
      <c r="B6" s="35"/>
      <c r="C6" s="213" t="s">
        <v>294</v>
      </c>
      <c r="D6" s="35"/>
      <c r="E6" s="218" t="s">
        <v>295</v>
      </c>
      <c r="F6" s="218"/>
      <c r="G6" s="218"/>
      <c r="H6" s="218"/>
      <c r="I6" s="218"/>
      <c r="J6" s="218"/>
      <c r="K6" s="218"/>
      <c r="L6" s="216" t="s">
        <v>293</v>
      </c>
    </row>
    <row r="7" spans="2:12" s="217" customFormat="1" ht="15" customHeight="1">
      <c r="B7" s="35"/>
      <c r="C7" s="213" t="s">
        <v>296</v>
      </c>
      <c r="D7" s="35"/>
      <c r="E7" s="35" t="s">
        <v>297</v>
      </c>
      <c r="F7" s="35"/>
      <c r="G7" s="35"/>
      <c r="H7" s="35"/>
      <c r="I7" s="35"/>
      <c r="J7" s="215"/>
      <c r="K7" s="50"/>
      <c r="L7" s="216" t="s">
        <v>298</v>
      </c>
    </row>
    <row r="8" spans="2:12" s="217" customFormat="1" ht="15" customHeight="1">
      <c r="B8" s="35"/>
      <c r="C8" s="213" t="s">
        <v>299</v>
      </c>
      <c r="D8" s="35"/>
      <c r="E8" s="35" t="s">
        <v>300</v>
      </c>
      <c r="F8" s="35"/>
      <c r="G8" s="35"/>
      <c r="H8" s="35"/>
      <c r="I8" s="35"/>
      <c r="J8" s="215"/>
      <c r="K8" s="50"/>
      <c r="L8" s="216" t="s">
        <v>298</v>
      </c>
    </row>
    <row r="9" spans="2:12" s="217" customFormat="1" ht="15" customHeight="1">
      <c r="B9" s="35"/>
      <c r="C9" s="213" t="s">
        <v>301</v>
      </c>
      <c r="D9" s="35"/>
      <c r="E9" s="35" t="s">
        <v>302</v>
      </c>
      <c r="F9" s="35"/>
      <c r="G9" s="35"/>
      <c r="H9" s="35"/>
      <c r="I9" s="35"/>
      <c r="J9" s="215"/>
      <c r="K9" s="50"/>
      <c r="L9" s="216" t="s">
        <v>303</v>
      </c>
    </row>
    <row r="10" spans="2:12" s="217" customFormat="1" ht="15" customHeight="1">
      <c r="B10" s="6" t="s">
        <v>304</v>
      </c>
      <c r="C10" s="213"/>
      <c r="D10" s="35" t="s">
        <v>305</v>
      </c>
      <c r="E10" s="151"/>
      <c r="F10" s="35"/>
      <c r="G10" s="35"/>
      <c r="H10" s="35"/>
      <c r="I10" s="35"/>
      <c r="J10" s="215"/>
      <c r="K10" s="50"/>
      <c r="L10" s="216" t="s">
        <v>306</v>
      </c>
    </row>
    <row r="11" spans="2:12" s="217" customFormat="1" ht="15" customHeight="1">
      <c r="B11" s="35"/>
      <c r="C11" s="213" t="s">
        <v>294</v>
      </c>
      <c r="D11" s="35"/>
      <c r="E11" s="35" t="s">
        <v>307</v>
      </c>
      <c r="F11" s="35"/>
      <c r="G11" s="35"/>
      <c r="H11" s="35"/>
      <c r="I11" s="35"/>
      <c r="J11" s="215"/>
      <c r="K11" s="50"/>
      <c r="L11" s="216" t="s">
        <v>306</v>
      </c>
    </row>
    <row r="12" spans="2:12" s="217" customFormat="1" ht="15" customHeight="1">
      <c r="B12" s="35"/>
      <c r="C12" s="213" t="s">
        <v>308</v>
      </c>
      <c r="D12" s="35"/>
      <c r="E12" s="35" t="s">
        <v>309</v>
      </c>
      <c r="F12" s="35"/>
      <c r="G12" s="35"/>
      <c r="H12" s="35"/>
      <c r="I12" s="35"/>
      <c r="J12" s="215"/>
      <c r="K12" s="50"/>
      <c r="L12" s="216" t="s">
        <v>306</v>
      </c>
    </row>
    <row r="13" spans="2:12" s="217" customFormat="1" ht="15" customHeight="1">
      <c r="B13" s="35"/>
      <c r="C13" s="213"/>
      <c r="D13" s="213" t="s">
        <v>310</v>
      </c>
      <c r="E13" s="213"/>
      <c r="F13" s="35" t="s">
        <v>311</v>
      </c>
      <c r="G13" s="35"/>
      <c r="H13" s="35"/>
      <c r="I13" s="35"/>
      <c r="J13" s="215"/>
      <c r="K13" s="50"/>
      <c r="L13" s="216" t="s">
        <v>306</v>
      </c>
    </row>
    <row r="14" spans="2:12" s="217" customFormat="1" ht="15" customHeight="1">
      <c r="B14" s="35"/>
      <c r="C14" s="213"/>
      <c r="D14" s="213" t="s">
        <v>312</v>
      </c>
      <c r="E14" s="213"/>
      <c r="F14" s="35" t="s">
        <v>313</v>
      </c>
      <c r="G14" s="35"/>
      <c r="H14" s="35"/>
      <c r="I14" s="35"/>
      <c r="J14" s="215"/>
      <c r="K14" s="50"/>
      <c r="L14" s="216" t="s">
        <v>314</v>
      </c>
    </row>
    <row r="15" spans="2:12" s="217" customFormat="1" ht="15" customHeight="1">
      <c r="B15" s="35"/>
      <c r="C15" s="213"/>
      <c r="D15" s="213" t="s">
        <v>315</v>
      </c>
      <c r="E15" s="213"/>
      <c r="F15" s="35" t="s">
        <v>316</v>
      </c>
      <c r="G15" s="35"/>
      <c r="H15" s="35"/>
      <c r="I15" s="35"/>
      <c r="J15" s="215"/>
      <c r="K15" s="50"/>
      <c r="L15" s="216" t="s">
        <v>314</v>
      </c>
    </row>
    <row r="16" spans="2:12" s="217" customFormat="1" ht="15" customHeight="1">
      <c r="B16" s="35"/>
      <c r="C16" s="213"/>
      <c r="D16" s="213" t="s">
        <v>317</v>
      </c>
      <c r="E16" s="213"/>
      <c r="F16" s="35" t="s">
        <v>318</v>
      </c>
      <c r="G16" s="35"/>
      <c r="H16" s="35"/>
      <c r="I16" s="35"/>
      <c r="J16" s="215"/>
      <c r="K16" s="50"/>
      <c r="L16" s="216" t="s">
        <v>314</v>
      </c>
    </row>
    <row r="17" spans="2:12" s="217" customFormat="1" ht="15" customHeight="1">
      <c r="B17" s="35"/>
      <c r="C17" s="213"/>
      <c r="D17" s="213" t="s">
        <v>319</v>
      </c>
      <c r="E17" s="213"/>
      <c r="F17" s="35" t="s">
        <v>320</v>
      </c>
      <c r="G17" s="35"/>
      <c r="H17" s="35"/>
      <c r="I17" s="35"/>
      <c r="J17" s="215"/>
      <c r="K17" s="50"/>
      <c r="L17" s="216" t="s">
        <v>314</v>
      </c>
    </row>
    <row r="18" spans="2:12" s="217" customFormat="1" ht="15" customHeight="1">
      <c r="B18" s="35"/>
      <c r="C18" s="213" t="s">
        <v>321</v>
      </c>
      <c r="D18" s="35"/>
      <c r="E18" s="35" t="s">
        <v>322</v>
      </c>
      <c r="F18" s="35"/>
      <c r="G18" s="35"/>
      <c r="H18" s="35"/>
      <c r="I18" s="35"/>
      <c r="J18" s="215"/>
      <c r="K18" s="50"/>
      <c r="L18" s="216" t="s">
        <v>323</v>
      </c>
    </row>
    <row r="19" spans="2:12" s="217" customFormat="1" ht="15" customHeight="1">
      <c r="B19" s="35"/>
      <c r="C19" s="213"/>
      <c r="D19" s="213" t="s">
        <v>310</v>
      </c>
      <c r="E19" s="213"/>
      <c r="F19" s="35" t="s">
        <v>324</v>
      </c>
      <c r="G19" s="35"/>
      <c r="H19" s="35"/>
      <c r="I19" s="35"/>
      <c r="J19" s="215"/>
      <c r="K19" s="50"/>
      <c r="L19" s="216" t="s">
        <v>323</v>
      </c>
    </row>
    <row r="20" spans="2:12" s="217" customFormat="1" ht="15" customHeight="1">
      <c r="B20" s="35"/>
      <c r="C20" s="213"/>
      <c r="D20" s="35"/>
      <c r="E20" s="151" t="s">
        <v>325</v>
      </c>
      <c r="F20" s="35" t="s">
        <v>326</v>
      </c>
      <c r="G20" s="35"/>
      <c r="H20" s="35"/>
      <c r="I20" s="35"/>
      <c r="J20" s="215"/>
      <c r="K20" s="50"/>
      <c r="L20" s="216" t="s">
        <v>323</v>
      </c>
    </row>
    <row r="21" spans="2:12" s="217" customFormat="1" ht="15" customHeight="1">
      <c r="B21" s="35"/>
      <c r="C21" s="213"/>
      <c r="D21" s="35"/>
      <c r="E21" s="151" t="s">
        <v>327</v>
      </c>
      <c r="F21" s="35" t="s">
        <v>328</v>
      </c>
      <c r="G21" s="35"/>
      <c r="H21" s="35"/>
      <c r="I21" s="35"/>
      <c r="J21" s="215"/>
      <c r="K21" s="50"/>
      <c r="L21" s="216" t="s">
        <v>323</v>
      </c>
    </row>
    <row r="22" spans="2:12" s="217" customFormat="1" ht="15" customHeight="1">
      <c r="B22" s="35"/>
      <c r="C22" s="213"/>
      <c r="D22" s="35"/>
      <c r="E22" s="151" t="s">
        <v>329</v>
      </c>
      <c r="F22" s="35" t="s">
        <v>330</v>
      </c>
      <c r="G22" s="35"/>
      <c r="H22" s="35"/>
      <c r="I22" s="35"/>
      <c r="J22" s="215"/>
      <c r="K22" s="50"/>
      <c r="L22" s="216" t="s">
        <v>323</v>
      </c>
    </row>
    <row r="23" spans="2:12" s="217" customFormat="1" ht="15" customHeight="1">
      <c r="B23" s="35"/>
      <c r="C23" s="213"/>
      <c r="D23" s="213" t="s">
        <v>312</v>
      </c>
      <c r="E23" s="151"/>
      <c r="F23" s="35" t="s">
        <v>331</v>
      </c>
      <c r="G23" s="35"/>
      <c r="H23" s="35"/>
      <c r="I23" s="35"/>
      <c r="J23" s="215"/>
      <c r="K23" s="50"/>
      <c r="L23" s="216" t="s">
        <v>332</v>
      </c>
    </row>
    <row r="24" spans="2:12" s="217" customFormat="1" ht="15" customHeight="1">
      <c r="B24" s="35"/>
      <c r="C24" s="213"/>
      <c r="D24" s="35"/>
      <c r="E24" s="151" t="s">
        <v>325</v>
      </c>
      <c r="F24" s="35" t="s">
        <v>333</v>
      </c>
      <c r="G24" s="35"/>
      <c r="H24" s="35"/>
      <c r="I24" s="35"/>
      <c r="J24" s="215"/>
      <c r="K24" s="50"/>
      <c r="L24" s="216" t="s">
        <v>332</v>
      </c>
    </row>
    <row r="25" spans="2:12" s="217" customFormat="1" ht="15" customHeight="1">
      <c r="B25" s="35"/>
      <c r="C25" s="213"/>
      <c r="D25" s="35"/>
      <c r="E25" s="151" t="s">
        <v>327</v>
      </c>
      <c r="F25" s="35" t="s">
        <v>334</v>
      </c>
      <c r="G25" s="35"/>
      <c r="H25" s="35"/>
      <c r="I25" s="35"/>
      <c r="J25" s="215"/>
      <c r="K25" s="50"/>
      <c r="L25" s="216" t="s">
        <v>332</v>
      </c>
    </row>
    <row r="26" spans="2:12" s="217" customFormat="1" ht="15" customHeight="1">
      <c r="B26" s="6" t="s">
        <v>335</v>
      </c>
      <c r="C26" s="213"/>
      <c r="D26" s="35" t="s">
        <v>336</v>
      </c>
      <c r="E26" s="151"/>
      <c r="F26" s="35"/>
      <c r="G26" s="35"/>
      <c r="H26" s="35"/>
      <c r="I26" s="35"/>
      <c r="J26" s="215"/>
      <c r="K26" s="50"/>
      <c r="L26" s="216" t="s">
        <v>332</v>
      </c>
    </row>
    <row r="27" spans="2:12" s="217" customFormat="1" ht="15" customHeight="1">
      <c r="B27" s="35"/>
      <c r="C27" s="213" t="s">
        <v>294</v>
      </c>
      <c r="D27" s="35"/>
      <c r="E27" s="35" t="s">
        <v>337</v>
      </c>
      <c r="F27" s="35"/>
      <c r="G27" s="35"/>
      <c r="H27" s="35"/>
      <c r="I27" s="35"/>
      <c r="J27" s="215"/>
      <c r="K27" s="50"/>
      <c r="L27" s="216" t="s">
        <v>332</v>
      </c>
    </row>
    <row r="28" spans="2:12" s="217" customFormat="1" ht="15" customHeight="1">
      <c r="B28" s="35"/>
      <c r="D28" s="213" t="s">
        <v>310</v>
      </c>
      <c r="E28" s="213"/>
      <c r="F28" s="35" t="s">
        <v>338</v>
      </c>
      <c r="G28" s="35"/>
      <c r="H28" s="35"/>
      <c r="I28" s="35"/>
      <c r="J28" s="215"/>
      <c r="K28" s="50"/>
      <c r="L28" s="216" t="s">
        <v>332</v>
      </c>
    </row>
    <row r="29" spans="2:12" s="217" customFormat="1" ht="15" customHeight="1">
      <c r="B29" s="35"/>
      <c r="C29" s="213"/>
      <c r="D29" s="213" t="s">
        <v>312</v>
      </c>
      <c r="E29" s="213"/>
      <c r="F29" s="35" t="s">
        <v>339</v>
      </c>
      <c r="G29" s="35"/>
      <c r="H29" s="35"/>
      <c r="I29" s="35"/>
      <c r="J29" s="215"/>
      <c r="K29" s="50"/>
      <c r="L29" s="216" t="s">
        <v>340</v>
      </c>
    </row>
    <row r="30" spans="2:12" s="217" customFormat="1" ht="14.25" customHeight="1">
      <c r="B30" s="35"/>
      <c r="C30" s="213" t="s">
        <v>308</v>
      </c>
      <c r="D30" s="35"/>
      <c r="E30" s="35" t="s">
        <v>341</v>
      </c>
      <c r="F30" s="35"/>
      <c r="G30" s="35"/>
      <c r="H30" s="35"/>
      <c r="I30" s="35"/>
      <c r="J30" s="215"/>
      <c r="K30" s="50"/>
      <c r="L30" s="216" t="s">
        <v>342</v>
      </c>
    </row>
    <row r="31" spans="2:12" ht="15" customHeight="1">
      <c r="B31" s="211" t="s">
        <v>343</v>
      </c>
      <c r="C31" s="202"/>
      <c r="D31" s="202"/>
      <c r="E31" s="202"/>
      <c r="F31" s="202"/>
      <c r="G31" s="202"/>
      <c r="H31" s="202"/>
      <c r="I31" s="202"/>
      <c r="J31" s="209"/>
      <c r="K31" s="202"/>
      <c r="L31" s="210"/>
    </row>
    <row r="32" spans="2:12" ht="4.5" customHeight="1">
      <c r="B32" s="212"/>
      <c r="C32" s="202"/>
      <c r="D32" s="202"/>
      <c r="E32" s="202"/>
      <c r="F32" s="202"/>
      <c r="G32" s="202"/>
      <c r="H32" s="202"/>
      <c r="I32" s="202"/>
      <c r="J32" s="209"/>
      <c r="K32" s="202"/>
      <c r="L32" s="210"/>
    </row>
    <row r="33" spans="2:12" s="217" customFormat="1" ht="15" customHeight="1">
      <c r="B33" s="35" t="s">
        <v>344</v>
      </c>
      <c r="C33" s="213"/>
      <c r="D33" s="35"/>
      <c r="E33" s="35" t="s">
        <v>345</v>
      </c>
      <c r="F33" s="35"/>
      <c r="G33" s="35"/>
      <c r="H33" s="35"/>
      <c r="I33" s="35"/>
      <c r="J33" s="215"/>
      <c r="K33" s="50"/>
      <c r="L33" s="216" t="s">
        <v>346</v>
      </c>
    </row>
    <row r="34" spans="2:12" s="217" customFormat="1" ht="15" customHeight="1">
      <c r="B34" s="35" t="s">
        <v>347</v>
      </c>
      <c r="C34" s="213"/>
      <c r="D34" s="35"/>
      <c r="E34" s="35" t="s">
        <v>348</v>
      </c>
      <c r="F34" s="35"/>
      <c r="G34" s="35"/>
      <c r="H34" s="35"/>
      <c r="I34" s="35"/>
      <c r="J34" s="215"/>
      <c r="K34" s="50"/>
      <c r="L34" s="216" t="s">
        <v>346</v>
      </c>
    </row>
    <row r="35" spans="2:12" s="217" customFormat="1" ht="15" customHeight="1">
      <c r="B35" s="219" t="s">
        <v>349</v>
      </c>
      <c r="C35" s="213"/>
      <c r="D35" s="35"/>
      <c r="E35" s="35" t="s">
        <v>350</v>
      </c>
      <c r="F35" s="35"/>
      <c r="G35" s="35"/>
      <c r="H35" s="35"/>
      <c r="I35" s="35"/>
      <c r="J35" s="215"/>
      <c r="K35" s="50"/>
      <c r="L35" s="216" t="s">
        <v>351</v>
      </c>
    </row>
    <row r="36" spans="2:12" s="217" customFormat="1" ht="15" customHeight="1">
      <c r="B36" s="219" t="s">
        <v>352</v>
      </c>
      <c r="C36" s="213"/>
      <c r="D36" s="35"/>
      <c r="E36" s="225" t="s">
        <v>353</v>
      </c>
      <c r="F36" s="225"/>
      <c r="G36" s="225"/>
      <c r="H36" s="225"/>
      <c r="I36" s="225"/>
      <c r="J36" s="225"/>
      <c r="K36" s="225"/>
      <c r="L36" s="216" t="s">
        <v>354</v>
      </c>
    </row>
    <row r="37" spans="2:12" s="217" customFormat="1" ht="15" customHeight="1">
      <c r="B37" s="35" t="s">
        <v>355</v>
      </c>
      <c r="C37" s="213"/>
      <c r="D37" s="35"/>
      <c r="E37" s="35" t="s">
        <v>356</v>
      </c>
      <c r="F37" s="35"/>
      <c r="G37" s="35"/>
      <c r="H37" s="35"/>
      <c r="I37" s="35"/>
      <c r="J37" s="215"/>
      <c r="K37" s="50"/>
      <c r="L37" s="216" t="s">
        <v>357</v>
      </c>
    </row>
    <row r="38" spans="2:12" s="217" customFormat="1" ht="15" customHeight="1">
      <c r="B38" s="35" t="s">
        <v>358</v>
      </c>
      <c r="C38" s="213"/>
      <c r="D38" s="35"/>
      <c r="E38" s="35" t="s">
        <v>359</v>
      </c>
      <c r="F38" s="35"/>
      <c r="G38" s="35"/>
      <c r="H38" s="35"/>
      <c r="I38" s="35"/>
      <c r="J38" s="215"/>
      <c r="K38" s="50"/>
      <c r="L38" s="216" t="s">
        <v>360</v>
      </c>
    </row>
    <row r="39" spans="2:12" s="217" customFormat="1" ht="15" customHeight="1">
      <c r="B39" s="35" t="s">
        <v>361</v>
      </c>
      <c r="C39" s="213"/>
      <c r="D39" s="35"/>
      <c r="E39" s="35" t="s">
        <v>362</v>
      </c>
      <c r="F39" s="35"/>
      <c r="G39" s="35"/>
      <c r="H39" s="35"/>
      <c r="I39" s="35"/>
      <c r="J39" s="215"/>
      <c r="K39" s="50"/>
      <c r="L39" s="216" t="s">
        <v>363</v>
      </c>
    </row>
    <row r="40" spans="2:12" s="217" customFormat="1" ht="15" customHeight="1">
      <c r="B40" s="35" t="s">
        <v>364</v>
      </c>
      <c r="C40" s="213"/>
      <c r="D40" s="35"/>
      <c r="E40" s="35" t="s">
        <v>365</v>
      </c>
      <c r="F40" s="35"/>
      <c r="G40" s="35"/>
      <c r="H40" s="220"/>
      <c r="I40" s="35"/>
      <c r="K40" s="50"/>
      <c r="L40" s="216" t="s">
        <v>366</v>
      </c>
    </row>
    <row r="41" spans="2:12" s="217" customFormat="1" ht="15" customHeight="1">
      <c r="B41" s="35"/>
      <c r="C41" s="213"/>
      <c r="D41" s="35"/>
      <c r="E41" s="214" t="s">
        <v>367</v>
      </c>
      <c r="F41" s="214"/>
      <c r="G41" s="214"/>
      <c r="H41" s="214"/>
      <c r="I41" s="214"/>
      <c r="K41" s="50"/>
      <c r="L41" s="216" t="s">
        <v>368</v>
      </c>
    </row>
    <row r="42" spans="2:12" s="217" customFormat="1" ht="15" customHeight="1">
      <c r="B42" s="35"/>
      <c r="C42" s="213"/>
      <c r="D42" s="35"/>
      <c r="E42" s="214" t="s">
        <v>369</v>
      </c>
      <c r="F42" s="214"/>
      <c r="G42" s="214"/>
      <c r="H42" s="214"/>
      <c r="I42" s="214"/>
      <c r="K42" s="50"/>
      <c r="L42" s="216" t="s">
        <v>370</v>
      </c>
    </row>
    <row r="43" spans="2:12" s="217" customFormat="1" ht="15" customHeight="1">
      <c r="B43" s="35" t="s">
        <v>371</v>
      </c>
      <c r="C43" s="213"/>
      <c r="D43" s="35"/>
      <c r="E43" s="35" t="s">
        <v>372</v>
      </c>
      <c r="F43" s="35"/>
      <c r="G43" s="35"/>
      <c r="H43" s="35"/>
      <c r="I43" s="35"/>
      <c r="J43" s="220"/>
      <c r="K43" s="50"/>
      <c r="L43" s="216" t="s">
        <v>373</v>
      </c>
    </row>
    <row r="44" spans="2:12" s="217" customFormat="1" ht="15" customHeight="1">
      <c r="B44" s="35"/>
      <c r="C44" s="213"/>
      <c r="D44" s="35"/>
      <c r="E44" s="214" t="s">
        <v>367</v>
      </c>
      <c r="F44" s="214"/>
      <c r="G44" s="214"/>
      <c r="H44" s="214"/>
      <c r="I44" s="214"/>
      <c r="J44" s="220"/>
      <c r="K44" s="50"/>
      <c r="L44" s="216" t="s">
        <v>374</v>
      </c>
    </row>
    <row r="45" spans="2:12" s="217" customFormat="1" ht="15" customHeight="1">
      <c r="B45" s="35"/>
      <c r="C45" s="213"/>
      <c r="D45" s="35"/>
      <c r="E45" s="214" t="s">
        <v>369</v>
      </c>
      <c r="F45" s="214"/>
      <c r="G45" s="214"/>
      <c r="H45" s="214"/>
      <c r="I45" s="214"/>
      <c r="J45" s="220"/>
      <c r="K45" s="50"/>
      <c r="L45" s="216" t="s">
        <v>375</v>
      </c>
    </row>
    <row r="46" spans="2:12" s="217" customFormat="1" ht="15" customHeight="1">
      <c r="B46" s="35" t="s">
        <v>376</v>
      </c>
      <c r="C46" s="213"/>
      <c r="D46" s="35"/>
      <c r="E46" s="35" t="s">
        <v>377</v>
      </c>
      <c r="F46" s="35"/>
      <c r="G46" s="35"/>
      <c r="H46" s="35"/>
      <c r="I46" s="35"/>
      <c r="J46" s="220"/>
      <c r="K46" s="50"/>
      <c r="L46" s="216" t="s">
        <v>378</v>
      </c>
    </row>
    <row r="47" spans="2:12" s="217" customFormat="1" ht="15" customHeight="1">
      <c r="B47" s="35" t="s">
        <v>379</v>
      </c>
      <c r="C47" s="213"/>
      <c r="D47" s="35"/>
      <c r="E47" s="35" t="s">
        <v>380</v>
      </c>
      <c r="F47" s="35"/>
      <c r="G47" s="35"/>
      <c r="H47" s="35"/>
      <c r="I47" s="35"/>
      <c r="J47" s="220"/>
      <c r="K47" s="50"/>
      <c r="L47" s="216" t="s">
        <v>381</v>
      </c>
    </row>
    <row r="48" spans="2:12" s="217" customFormat="1" ht="15" customHeight="1">
      <c r="B48" s="35" t="s">
        <v>382</v>
      </c>
      <c r="C48" s="213"/>
      <c r="D48" s="35"/>
      <c r="E48" s="35" t="s">
        <v>383</v>
      </c>
      <c r="F48" s="35"/>
      <c r="G48" s="35"/>
      <c r="H48" s="35"/>
      <c r="I48" s="35"/>
      <c r="J48" s="220"/>
      <c r="K48" s="50"/>
      <c r="L48" s="216" t="s">
        <v>384</v>
      </c>
    </row>
    <row r="49" spans="2:12" s="217" customFormat="1" ht="15" customHeight="1">
      <c r="B49" s="225"/>
      <c r="C49" s="225"/>
      <c r="D49" s="35"/>
      <c r="E49" s="225"/>
      <c r="F49" s="225"/>
      <c r="G49" s="225"/>
      <c r="H49" s="225"/>
      <c r="I49" s="225"/>
      <c r="J49" s="225"/>
      <c r="K49" s="225"/>
      <c r="L49" s="216"/>
    </row>
    <row r="50" spans="1:12" ht="13.5">
      <c r="A50" s="217"/>
      <c r="B50" s="35"/>
      <c r="E50" s="225"/>
      <c r="F50" s="225"/>
      <c r="G50" s="225"/>
      <c r="H50" s="225"/>
      <c r="I50" s="225"/>
      <c r="J50" s="225"/>
      <c r="K50" s="225"/>
      <c r="L50" s="216"/>
    </row>
    <row r="51" spans="2:12" ht="13.5">
      <c r="B51" s="35"/>
      <c r="C51" s="222"/>
      <c r="D51" s="5"/>
      <c r="E51" s="225"/>
      <c r="F51" s="225"/>
      <c r="G51" s="225"/>
      <c r="H51" s="225"/>
      <c r="I51" s="225"/>
      <c r="J51" s="225"/>
      <c r="K51" s="225"/>
      <c r="L51" s="216"/>
    </row>
    <row r="52" spans="2:12" ht="13.5">
      <c r="B52" s="35"/>
      <c r="E52" s="225"/>
      <c r="F52" s="225"/>
      <c r="G52" s="225"/>
      <c r="H52" s="225"/>
      <c r="I52" s="225"/>
      <c r="J52" s="225"/>
      <c r="K52" s="225"/>
      <c r="L52" s="216"/>
    </row>
  </sheetData>
  <sheetProtection/>
  <mergeCells count="7">
    <mergeCell ref="E52:K52"/>
    <mergeCell ref="B1:L1"/>
    <mergeCell ref="E36:K36"/>
    <mergeCell ref="B49:C49"/>
    <mergeCell ref="E49:K49"/>
    <mergeCell ref="E50:K50"/>
    <mergeCell ref="E51:K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3:N66"/>
  <sheetViews>
    <sheetView zoomScale="130" zoomScaleNormal="130" zoomScalePageLayoutView="0" workbookViewId="0" topLeftCell="A16">
      <selection activeCell="A1" sqref="A1"/>
    </sheetView>
  </sheetViews>
  <sheetFormatPr defaultColWidth="9.00390625" defaultRowHeight="13.5"/>
  <cols>
    <col min="1" max="2" width="2.375" style="5" customWidth="1"/>
    <col min="3" max="3" width="11.75390625" style="5" customWidth="1"/>
    <col min="4" max="5" width="10.625" style="5" customWidth="1"/>
    <col min="6" max="6" width="6.625" style="5" customWidth="1"/>
    <col min="7" max="7" width="11.75390625" style="5" customWidth="1"/>
    <col min="8" max="9" width="10.625" style="5" customWidth="1"/>
    <col min="10" max="10" width="6.625" style="5" customWidth="1"/>
    <col min="11" max="16384" width="9.00390625" style="5" customWidth="1"/>
  </cols>
  <sheetData>
    <row r="1" ht="12"/>
    <row r="2" ht="12"/>
    <row r="3" spans="4:9" ht="24">
      <c r="D3" s="226" t="s">
        <v>5</v>
      </c>
      <c r="E3" s="226"/>
      <c r="F3" s="226"/>
      <c r="G3" s="226"/>
      <c r="H3" s="226"/>
      <c r="I3" s="226"/>
    </row>
    <row r="5" spans="4:9" ht="14.25">
      <c r="D5" s="229" t="s">
        <v>240</v>
      </c>
      <c r="E5" s="229"/>
      <c r="F5" s="229"/>
      <c r="G5" s="229"/>
      <c r="H5" s="229"/>
      <c r="I5" s="229"/>
    </row>
    <row r="7" spans="1:2" ht="13.5">
      <c r="A7" s="148" t="s">
        <v>0</v>
      </c>
      <c r="B7" s="6"/>
    </row>
    <row r="8" ht="12">
      <c r="B8" s="6" t="s">
        <v>1</v>
      </c>
    </row>
    <row r="19" spans="3:14" ht="13.5">
      <c r="C19" s="6" t="s">
        <v>151</v>
      </c>
      <c r="D19"/>
      <c r="E19"/>
      <c r="F19"/>
      <c r="G19" s="1"/>
      <c r="H19"/>
      <c r="I19" s="233" t="s">
        <v>111</v>
      </c>
      <c r="J19" s="233"/>
      <c r="L19"/>
      <c r="M19"/>
      <c r="N19"/>
    </row>
    <row r="20" spans="3:14" ht="13.5">
      <c r="C20" s="230" t="s">
        <v>77</v>
      </c>
      <c r="D20" s="231" t="s">
        <v>78</v>
      </c>
      <c r="E20" s="227" t="s">
        <v>79</v>
      </c>
      <c r="F20" s="232"/>
      <c r="G20" s="231" t="s">
        <v>77</v>
      </c>
      <c r="H20" s="231" t="s">
        <v>78</v>
      </c>
      <c r="I20" s="227" t="s">
        <v>79</v>
      </c>
      <c r="J20" s="228"/>
      <c r="K20" s="13"/>
      <c r="L20" s="13"/>
      <c r="M20" s="13"/>
      <c r="N20" s="13"/>
    </row>
    <row r="21" spans="3:14" ht="13.5">
      <c r="C21" s="230"/>
      <c r="D21" s="231"/>
      <c r="E21" s="86"/>
      <c r="F21" s="88" t="s">
        <v>4</v>
      </c>
      <c r="G21" s="231"/>
      <c r="H21" s="231"/>
      <c r="I21" s="86"/>
      <c r="J21" s="88" t="s">
        <v>4</v>
      </c>
      <c r="K21" s="13"/>
      <c r="L21" s="13"/>
      <c r="M21" s="9"/>
      <c r="N21" s="8"/>
    </row>
    <row r="22" spans="3:14" ht="12">
      <c r="C22" s="84" t="s">
        <v>114</v>
      </c>
      <c r="D22" s="2">
        <v>1479244</v>
      </c>
      <c r="E22" s="2">
        <v>103748</v>
      </c>
      <c r="F22" s="67">
        <v>7.5</v>
      </c>
      <c r="G22" s="89">
        <v>56</v>
      </c>
      <c r="H22" s="2">
        <v>1592284</v>
      </c>
      <c r="I22" s="2">
        <f>H22-D55</f>
        <v>5205</v>
      </c>
      <c r="J22" s="67">
        <f>I22/D55*100</f>
        <v>0.3279609899696234</v>
      </c>
      <c r="K22" s="10"/>
      <c r="L22" s="10"/>
      <c r="M22" s="11"/>
      <c r="N22" s="12"/>
    </row>
    <row r="23" spans="3:14" ht="12">
      <c r="C23" s="85">
        <v>23</v>
      </c>
      <c r="D23" s="2">
        <v>1505532</v>
      </c>
      <c r="E23" s="2">
        <f>D23-D22</f>
        <v>26288</v>
      </c>
      <c r="F23" s="67">
        <f aca="true" t="shared" si="0" ref="F23:F55">E23/D22*100</f>
        <v>1.7771239903626446</v>
      </c>
      <c r="G23" s="89">
        <v>57</v>
      </c>
      <c r="H23" s="2">
        <v>1598136</v>
      </c>
      <c r="I23" s="2">
        <f>H23-H22</f>
        <v>5852</v>
      </c>
      <c r="J23" s="67">
        <f aca="true" t="shared" si="1" ref="J23:J47">I23/H22*100</f>
        <v>0.3675223766614498</v>
      </c>
      <c r="K23" s="10"/>
      <c r="L23" s="10"/>
      <c r="M23" s="11"/>
      <c r="N23" s="12"/>
    </row>
    <row r="24" spans="3:14" ht="12">
      <c r="C24" s="85">
        <v>24</v>
      </c>
      <c r="D24" s="2">
        <v>1551600</v>
      </c>
      <c r="E24" s="2">
        <f aca="true" t="shared" si="2" ref="E24:E50">D24-D23</f>
        <v>46068</v>
      </c>
      <c r="F24" s="67">
        <f t="shared" si="0"/>
        <v>3.0599150333569796</v>
      </c>
      <c r="G24" s="89">
        <v>58</v>
      </c>
      <c r="H24" s="2">
        <v>1599747</v>
      </c>
      <c r="I24" s="2">
        <f aca="true" t="shared" si="3" ref="I24:I48">H24-H23</f>
        <v>1611</v>
      </c>
      <c r="J24" s="67">
        <f t="shared" si="1"/>
        <v>0.10080493775248163</v>
      </c>
      <c r="K24" s="10"/>
      <c r="L24" s="10"/>
      <c r="M24" s="11"/>
      <c r="N24" s="12"/>
    </row>
    <row r="25" spans="3:14" ht="12">
      <c r="C25" s="85">
        <v>25</v>
      </c>
      <c r="D25" s="2">
        <v>1540882</v>
      </c>
      <c r="E25" s="2">
        <f t="shared" si="2"/>
        <v>-10718</v>
      </c>
      <c r="F25" s="67">
        <f t="shared" si="0"/>
        <v>-0.6907708172209333</v>
      </c>
      <c r="G25" s="89">
        <v>59</v>
      </c>
      <c r="H25" s="2">
        <v>1600346</v>
      </c>
      <c r="I25" s="2">
        <f t="shared" si="3"/>
        <v>599</v>
      </c>
      <c r="J25" s="67">
        <f t="shared" si="1"/>
        <v>0.037443420740904655</v>
      </c>
      <c r="K25" s="10"/>
      <c r="L25" s="10"/>
      <c r="M25" s="11"/>
      <c r="N25" s="12"/>
    </row>
    <row r="26" spans="3:14" ht="12">
      <c r="C26" s="85">
        <v>26</v>
      </c>
      <c r="D26" s="2">
        <v>1552680</v>
      </c>
      <c r="E26" s="2">
        <f t="shared" si="2"/>
        <v>11798</v>
      </c>
      <c r="F26" s="67">
        <f t="shared" si="0"/>
        <v>0.7656653786597546</v>
      </c>
      <c r="G26" s="89">
        <v>60</v>
      </c>
      <c r="H26" s="7">
        <v>1601627</v>
      </c>
      <c r="I26" s="2">
        <f t="shared" si="3"/>
        <v>1281</v>
      </c>
      <c r="J26" s="67">
        <f t="shared" si="1"/>
        <v>0.08004519022761328</v>
      </c>
      <c r="K26" s="10"/>
      <c r="L26" s="10"/>
      <c r="M26" s="11"/>
      <c r="N26" s="12"/>
    </row>
    <row r="27" spans="3:14" ht="12">
      <c r="C27" s="85">
        <v>27</v>
      </c>
      <c r="D27" s="2">
        <v>1573244</v>
      </c>
      <c r="E27" s="2">
        <f t="shared" si="2"/>
        <v>20564</v>
      </c>
      <c r="F27" s="67">
        <f t="shared" si="0"/>
        <v>1.3244197130123398</v>
      </c>
      <c r="G27" s="89">
        <v>61</v>
      </c>
      <c r="H27" s="2">
        <v>1598376</v>
      </c>
      <c r="I27" s="2">
        <f t="shared" si="3"/>
        <v>-3251</v>
      </c>
      <c r="J27" s="67">
        <f t="shared" si="1"/>
        <v>-0.20298109360044506</v>
      </c>
      <c r="K27" s="10"/>
      <c r="L27" s="10"/>
      <c r="M27" s="11"/>
      <c r="N27" s="12"/>
    </row>
    <row r="28" spans="3:14" ht="12">
      <c r="C28" s="85">
        <v>28</v>
      </c>
      <c r="D28" s="2">
        <v>1588111</v>
      </c>
      <c r="E28" s="2">
        <f t="shared" si="2"/>
        <v>14867</v>
      </c>
      <c r="F28" s="67">
        <f t="shared" si="0"/>
        <v>0.9449900968953323</v>
      </c>
      <c r="G28" s="89">
        <v>62</v>
      </c>
      <c r="H28" s="2">
        <v>1593302</v>
      </c>
      <c r="I28" s="2">
        <f t="shared" si="3"/>
        <v>-5074</v>
      </c>
      <c r="J28" s="67">
        <f t="shared" si="1"/>
        <v>-0.3174472089170508</v>
      </c>
      <c r="K28" s="10"/>
      <c r="L28" s="10"/>
      <c r="M28" s="11"/>
      <c r="N28" s="12"/>
    </row>
    <row r="29" spans="3:14" ht="12">
      <c r="C29" s="85">
        <v>29</v>
      </c>
      <c r="D29" s="2">
        <v>1599036</v>
      </c>
      <c r="E29" s="2">
        <f t="shared" si="2"/>
        <v>10925</v>
      </c>
      <c r="F29" s="67">
        <f t="shared" si="0"/>
        <v>0.6879242068092217</v>
      </c>
      <c r="G29" s="89">
        <v>63</v>
      </c>
      <c r="H29" s="2">
        <v>1588337</v>
      </c>
      <c r="I29" s="2">
        <f t="shared" si="3"/>
        <v>-4965</v>
      </c>
      <c r="J29" s="67">
        <f t="shared" si="1"/>
        <v>-0.31161700669427395</v>
      </c>
      <c r="K29" s="10"/>
      <c r="L29" s="10"/>
      <c r="M29" s="11"/>
      <c r="N29" s="12"/>
    </row>
    <row r="30" spans="3:14" ht="12">
      <c r="C30" s="85">
        <v>30</v>
      </c>
      <c r="D30" s="2">
        <v>1609839</v>
      </c>
      <c r="E30" s="2">
        <f t="shared" si="2"/>
        <v>10803</v>
      </c>
      <c r="F30" s="67">
        <f t="shared" si="0"/>
        <v>0.6755945457137926</v>
      </c>
      <c r="G30" s="90" t="s">
        <v>6</v>
      </c>
      <c r="H30" s="2">
        <v>1581766</v>
      </c>
      <c r="I30" s="2">
        <f t="shared" si="3"/>
        <v>-6571</v>
      </c>
      <c r="J30" s="67">
        <f t="shared" si="1"/>
        <v>-0.41370313730650354</v>
      </c>
      <c r="K30" s="10"/>
      <c r="L30" s="10"/>
      <c r="M30" s="11"/>
      <c r="N30" s="12"/>
    </row>
    <row r="31" spans="3:14" ht="12">
      <c r="C31" s="85">
        <v>31</v>
      </c>
      <c r="D31" s="2">
        <v>1617219</v>
      </c>
      <c r="E31" s="2">
        <f t="shared" si="2"/>
        <v>7380</v>
      </c>
      <c r="F31" s="67">
        <f t="shared" si="0"/>
        <v>0.45843093626132797</v>
      </c>
      <c r="G31" s="89">
        <v>2</v>
      </c>
      <c r="H31" s="2">
        <v>1572616</v>
      </c>
      <c r="I31" s="2">
        <f t="shared" si="3"/>
        <v>-9150</v>
      </c>
      <c r="J31" s="67">
        <f t="shared" si="1"/>
        <v>-0.5784673586358539</v>
      </c>
      <c r="K31" s="10"/>
      <c r="L31" s="10"/>
      <c r="M31" s="11"/>
      <c r="N31" s="12"/>
    </row>
    <row r="32" spans="3:14" ht="12">
      <c r="C32" s="85">
        <v>32</v>
      </c>
      <c r="D32" s="2">
        <v>1619072</v>
      </c>
      <c r="E32" s="2">
        <f t="shared" si="2"/>
        <v>1853</v>
      </c>
      <c r="F32" s="67">
        <f t="shared" si="0"/>
        <v>0.11457941070442532</v>
      </c>
      <c r="G32" s="89">
        <v>3</v>
      </c>
      <c r="H32" s="2">
        <v>1567343</v>
      </c>
      <c r="I32" s="2">
        <f t="shared" si="3"/>
        <v>-5273</v>
      </c>
      <c r="J32" s="67">
        <f t="shared" si="1"/>
        <v>-0.33530117969040124</v>
      </c>
      <c r="K32" s="10"/>
      <c r="L32" s="10"/>
      <c r="M32" s="11"/>
      <c r="N32" s="12"/>
    </row>
    <row r="33" spans="3:14" ht="12">
      <c r="C33" s="85">
        <v>33</v>
      </c>
      <c r="D33" s="2">
        <v>1622909</v>
      </c>
      <c r="E33" s="2">
        <f t="shared" si="2"/>
        <v>3837</v>
      </c>
      <c r="F33" s="67">
        <f t="shared" si="0"/>
        <v>0.23698760771602498</v>
      </c>
      <c r="G33" s="89">
        <v>4</v>
      </c>
      <c r="H33" s="2">
        <v>1563840</v>
      </c>
      <c r="I33" s="2">
        <f t="shared" si="3"/>
        <v>-3503</v>
      </c>
      <c r="J33" s="67">
        <f t="shared" si="1"/>
        <v>-0.22349925957496222</v>
      </c>
      <c r="K33" s="10"/>
      <c r="L33" s="10"/>
      <c r="M33" s="11"/>
      <c r="N33" s="12"/>
    </row>
    <row r="34" spans="3:14" ht="12">
      <c r="C34" s="85">
        <v>34</v>
      </c>
      <c r="D34" s="2">
        <v>1617721</v>
      </c>
      <c r="E34" s="2">
        <f t="shared" si="2"/>
        <v>-5188</v>
      </c>
      <c r="F34" s="67">
        <f t="shared" si="0"/>
        <v>-0.31967288369218483</v>
      </c>
      <c r="G34" s="89">
        <v>5</v>
      </c>
      <c r="H34" s="2">
        <v>1560342</v>
      </c>
      <c r="I34" s="2">
        <f t="shared" si="3"/>
        <v>-3498</v>
      </c>
      <c r="J34" s="67">
        <f>I34/H33*100</f>
        <v>-0.22368017188459177</v>
      </c>
      <c r="K34" s="10"/>
      <c r="L34" s="10"/>
      <c r="M34" s="11"/>
      <c r="N34" s="12"/>
    </row>
    <row r="35" spans="3:14" ht="12">
      <c r="C35" s="85">
        <v>35</v>
      </c>
      <c r="D35" s="2">
        <v>1602207</v>
      </c>
      <c r="E35" s="2">
        <f t="shared" si="2"/>
        <v>-15514</v>
      </c>
      <c r="F35" s="67">
        <f t="shared" si="0"/>
        <v>-0.9590034375519635</v>
      </c>
      <c r="G35" s="89">
        <v>6</v>
      </c>
      <c r="H35" s="2">
        <v>1558661</v>
      </c>
      <c r="I35" s="2">
        <f t="shared" si="3"/>
        <v>-1681</v>
      </c>
      <c r="J35" s="67">
        <f t="shared" si="1"/>
        <v>-0.10773279191356767</v>
      </c>
      <c r="K35" s="10"/>
      <c r="L35" s="10"/>
      <c r="M35" s="11"/>
      <c r="N35" s="12"/>
    </row>
    <row r="36" spans="3:14" ht="12">
      <c r="C36" s="85">
        <v>36</v>
      </c>
      <c r="D36" s="2">
        <v>1593529</v>
      </c>
      <c r="E36" s="2">
        <f t="shared" si="2"/>
        <v>-8678</v>
      </c>
      <c r="F36" s="67">
        <f t="shared" si="0"/>
        <v>-0.541627892026436</v>
      </c>
      <c r="G36" s="89">
        <v>7</v>
      </c>
      <c r="H36" s="2">
        <v>1555543</v>
      </c>
      <c r="I36" s="2">
        <f t="shared" si="3"/>
        <v>-3118</v>
      </c>
      <c r="J36" s="67">
        <f>I36/H35*100</f>
        <v>-0.20004349887499592</v>
      </c>
      <c r="K36" s="10"/>
      <c r="L36" s="10"/>
      <c r="M36" s="11"/>
      <c r="N36" s="12"/>
    </row>
    <row r="37" spans="3:14" ht="12">
      <c r="C37" s="85">
        <v>37</v>
      </c>
      <c r="D37" s="2">
        <v>1584906</v>
      </c>
      <c r="E37" s="2">
        <f t="shared" si="2"/>
        <v>-8623</v>
      </c>
      <c r="F37" s="67">
        <f t="shared" si="0"/>
        <v>-0.5411260165331161</v>
      </c>
      <c r="G37" s="89">
        <v>8</v>
      </c>
      <c r="H37" s="2">
        <v>1550853</v>
      </c>
      <c r="I37" s="2">
        <f t="shared" si="3"/>
        <v>-4690</v>
      </c>
      <c r="J37" s="67">
        <f t="shared" si="1"/>
        <v>-0.30150243355535655</v>
      </c>
      <c r="K37" s="10"/>
      <c r="L37" s="10"/>
      <c r="M37" s="11"/>
      <c r="N37" s="12"/>
    </row>
    <row r="38" spans="3:14" ht="12">
      <c r="C38" s="85">
        <v>38</v>
      </c>
      <c r="D38" s="2">
        <v>1569018</v>
      </c>
      <c r="E38" s="2">
        <f t="shared" si="2"/>
        <v>-15888</v>
      </c>
      <c r="F38" s="67">
        <f t="shared" si="0"/>
        <v>-1.002456928044944</v>
      </c>
      <c r="G38" s="89">
        <v>9</v>
      </c>
      <c r="H38" s="2">
        <v>1546381</v>
      </c>
      <c r="I38" s="2">
        <f t="shared" si="3"/>
        <v>-4472</v>
      </c>
      <c r="J38" s="67">
        <f t="shared" si="1"/>
        <v>-0.28835743942204706</v>
      </c>
      <c r="K38" s="10"/>
      <c r="L38" s="10"/>
      <c r="M38" s="11"/>
      <c r="N38" s="12"/>
    </row>
    <row r="39" spans="3:14" ht="12">
      <c r="C39" s="85">
        <v>39</v>
      </c>
      <c r="D39" s="2">
        <v>1551283</v>
      </c>
      <c r="E39" s="2">
        <f t="shared" si="2"/>
        <v>-17735</v>
      </c>
      <c r="F39" s="67">
        <f t="shared" si="0"/>
        <v>-1.130324827376104</v>
      </c>
      <c r="G39" s="89">
        <v>10</v>
      </c>
      <c r="H39" s="2">
        <v>1541553</v>
      </c>
      <c r="I39" s="2">
        <f t="shared" si="3"/>
        <v>-4828</v>
      </c>
      <c r="J39" s="67">
        <f t="shared" si="1"/>
        <v>-0.31221283758659735</v>
      </c>
      <c r="K39" s="10"/>
      <c r="L39" s="10"/>
      <c r="M39" s="11"/>
      <c r="N39" s="12"/>
    </row>
    <row r="40" spans="3:14" ht="12">
      <c r="C40" s="85">
        <v>40</v>
      </c>
      <c r="D40" s="2">
        <v>1543573</v>
      </c>
      <c r="E40" s="2">
        <f t="shared" si="2"/>
        <v>-7710</v>
      </c>
      <c r="F40" s="67">
        <f t="shared" si="0"/>
        <v>-0.49700796050752827</v>
      </c>
      <c r="G40" s="89">
        <v>11</v>
      </c>
      <c r="H40" s="2">
        <v>1535815</v>
      </c>
      <c r="I40" s="2">
        <f t="shared" si="3"/>
        <v>-5738</v>
      </c>
      <c r="J40" s="67">
        <f t="shared" si="1"/>
        <v>-0.3722220384248871</v>
      </c>
      <c r="K40" s="10"/>
      <c r="L40" s="10"/>
      <c r="M40" s="11"/>
      <c r="N40" s="12"/>
    </row>
    <row r="41" spans="3:14" ht="12">
      <c r="C41" s="85">
        <v>41</v>
      </c>
      <c r="D41" s="2">
        <v>1533848</v>
      </c>
      <c r="E41" s="2">
        <f t="shared" si="2"/>
        <v>-9725</v>
      </c>
      <c r="F41" s="67">
        <f t="shared" si="0"/>
        <v>-0.6300317510088607</v>
      </c>
      <c r="G41" s="89">
        <v>12</v>
      </c>
      <c r="H41" s="2">
        <v>1527964</v>
      </c>
      <c r="I41" s="2">
        <f t="shared" si="3"/>
        <v>-7851</v>
      </c>
      <c r="J41" s="67">
        <f t="shared" si="1"/>
        <v>-0.5111943821358692</v>
      </c>
      <c r="K41" s="10"/>
      <c r="L41" s="10"/>
      <c r="M41" s="11"/>
      <c r="N41" s="12"/>
    </row>
    <row r="42" spans="3:14" ht="12">
      <c r="C42" s="85">
        <v>42</v>
      </c>
      <c r="D42" s="2">
        <v>1529430</v>
      </c>
      <c r="E42" s="2">
        <f t="shared" si="2"/>
        <v>-4418</v>
      </c>
      <c r="F42" s="67">
        <f t="shared" si="0"/>
        <v>-0.28803375562637235</v>
      </c>
      <c r="G42" s="89">
        <v>13</v>
      </c>
      <c r="H42" s="60">
        <v>1522056</v>
      </c>
      <c r="I42" s="2">
        <f t="shared" si="3"/>
        <v>-5908</v>
      </c>
      <c r="J42" s="67">
        <f t="shared" si="1"/>
        <v>-0.3866583244107845</v>
      </c>
      <c r="K42" s="10"/>
      <c r="L42" s="56"/>
      <c r="M42" s="10"/>
      <c r="N42" s="10"/>
    </row>
    <row r="43" spans="3:14" ht="12">
      <c r="C43" s="85">
        <v>43</v>
      </c>
      <c r="D43" s="2">
        <v>1518871</v>
      </c>
      <c r="E43" s="2">
        <f t="shared" si="2"/>
        <v>-10559</v>
      </c>
      <c r="F43" s="67">
        <f t="shared" si="0"/>
        <v>-0.6903879222978495</v>
      </c>
      <c r="G43" s="89">
        <v>14</v>
      </c>
      <c r="H43" s="60">
        <v>1515792</v>
      </c>
      <c r="I43" s="2">
        <f t="shared" si="3"/>
        <v>-6264</v>
      </c>
      <c r="J43" s="67">
        <f t="shared" si="1"/>
        <v>-0.4115485895394125</v>
      </c>
      <c r="K43" s="10"/>
      <c r="L43" s="10"/>
      <c r="M43" s="10"/>
      <c r="N43" s="10"/>
    </row>
    <row r="44" spans="3:14" ht="12">
      <c r="C44" s="85">
        <v>44</v>
      </c>
      <c r="D44" s="2">
        <v>1512739</v>
      </c>
      <c r="E44" s="2">
        <f t="shared" si="2"/>
        <v>-6132</v>
      </c>
      <c r="F44" s="67">
        <f t="shared" si="0"/>
        <v>-0.403720921658258</v>
      </c>
      <c r="G44" s="89">
        <v>15</v>
      </c>
      <c r="H44" s="60">
        <v>1508874</v>
      </c>
      <c r="I44" s="2">
        <f t="shared" si="3"/>
        <v>-6918</v>
      </c>
      <c r="J44" s="67">
        <f t="shared" si="1"/>
        <v>-0.45639507267487883</v>
      </c>
      <c r="K44" s="10"/>
      <c r="L44" s="10"/>
      <c r="M44" s="10"/>
      <c r="N44" s="10"/>
    </row>
    <row r="45" spans="3:14" ht="12">
      <c r="C45" s="85">
        <v>45</v>
      </c>
      <c r="D45" s="2">
        <v>1511448</v>
      </c>
      <c r="E45" s="2">
        <f t="shared" si="2"/>
        <v>-1291</v>
      </c>
      <c r="F45" s="67">
        <f t="shared" si="0"/>
        <v>-0.08534188647215415</v>
      </c>
      <c r="G45" s="89">
        <v>16</v>
      </c>
      <c r="H45" s="60">
        <v>1501489</v>
      </c>
      <c r="I45" s="2">
        <f t="shared" si="3"/>
        <v>-7385</v>
      </c>
      <c r="J45" s="67">
        <f>I45/H44*100</f>
        <v>-0.48943781919497586</v>
      </c>
      <c r="K45" s="10"/>
      <c r="L45" s="10"/>
      <c r="M45" s="10"/>
      <c r="N45" s="10"/>
    </row>
    <row r="46" spans="3:10" ht="12">
      <c r="C46" s="85">
        <v>46</v>
      </c>
      <c r="D46" s="2">
        <v>1513571</v>
      </c>
      <c r="E46" s="2">
        <f t="shared" si="2"/>
        <v>2123</v>
      </c>
      <c r="F46" s="67">
        <f t="shared" si="0"/>
        <v>0.14046133244411982</v>
      </c>
      <c r="G46" s="89">
        <v>17</v>
      </c>
      <c r="H46" s="59">
        <v>1492606</v>
      </c>
      <c r="I46" s="136">
        <f t="shared" si="3"/>
        <v>-8883</v>
      </c>
      <c r="J46" s="137">
        <f t="shared" si="1"/>
        <v>-0.5916127257675547</v>
      </c>
    </row>
    <row r="47" spans="3:10" ht="12">
      <c r="C47" s="85">
        <v>47</v>
      </c>
      <c r="D47" s="2">
        <v>1524008</v>
      </c>
      <c r="E47" s="2">
        <f t="shared" si="2"/>
        <v>10437</v>
      </c>
      <c r="F47" s="67">
        <f t="shared" si="0"/>
        <v>0.6895613089838535</v>
      </c>
      <c r="G47" s="89">
        <v>18</v>
      </c>
      <c r="H47" s="59">
        <v>1484233</v>
      </c>
      <c r="I47" s="136">
        <f t="shared" si="3"/>
        <v>-8373</v>
      </c>
      <c r="J47" s="137">
        <f t="shared" si="1"/>
        <v>-0.5609651843822147</v>
      </c>
    </row>
    <row r="48" spans="3:10" ht="12">
      <c r="C48" s="85">
        <v>48</v>
      </c>
      <c r="D48" s="2">
        <v>1531767</v>
      </c>
      <c r="E48" s="2">
        <f t="shared" si="2"/>
        <v>7759</v>
      </c>
      <c r="F48" s="67">
        <f t="shared" si="0"/>
        <v>0.509118062372376</v>
      </c>
      <c r="G48" s="89">
        <v>19</v>
      </c>
      <c r="H48" s="59">
        <v>1475434</v>
      </c>
      <c r="I48" s="136">
        <f t="shared" si="3"/>
        <v>-8799</v>
      </c>
      <c r="J48" s="137">
        <f aca="true" t="shared" si="4" ref="J48:J53">I48/H47*100</f>
        <v>-0.5928314489706131</v>
      </c>
    </row>
    <row r="49" spans="3:10" ht="12">
      <c r="C49" s="85">
        <v>49</v>
      </c>
      <c r="D49" s="2">
        <v>1542259</v>
      </c>
      <c r="E49" s="2">
        <f t="shared" si="2"/>
        <v>10492</v>
      </c>
      <c r="F49" s="67">
        <f t="shared" si="0"/>
        <v>0.6849605716796353</v>
      </c>
      <c r="G49" s="89">
        <v>20</v>
      </c>
      <c r="H49" s="59">
        <v>1466735</v>
      </c>
      <c r="I49" s="136">
        <f aca="true" t="shared" si="5" ref="I49:I54">H49-H48</f>
        <v>-8699</v>
      </c>
      <c r="J49" s="137">
        <f t="shared" si="4"/>
        <v>-0.5895892327274551</v>
      </c>
    </row>
    <row r="50" spans="3:10" ht="12">
      <c r="C50" s="85">
        <v>50</v>
      </c>
      <c r="D50" s="2">
        <v>1555218</v>
      </c>
      <c r="E50" s="2">
        <f t="shared" si="2"/>
        <v>12959</v>
      </c>
      <c r="F50" s="67">
        <f t="shared" si="0"/>
        <v>0.8402609419040511</v>
      </c>
      <c r="G50" s="89">
        <v>21</v>
      </c>
      <c r="H50" s="59">
        <v>1459570</v>
      </c>
      <c r="I50" s="136">
        <f t="shared" si="5"/>
        <v>-7165</v>
      </c>
      <c r="J50" s="137">
        <f t="shared" si="4"/>
        <v>-0.4884999676151452</v>
      </c>
    </row>
    <row r="51" spans="3:10" ht="12">
      <c r="C51" s="85">
        <v>51</v>
      </c>
      <c r="D51" s="2">
        <v>1564803</v>
      </c>
      <c r="E51" s="2">
        <f>D51-D50</f>
        <v>9585</v>
      </c>
      <c r="F51" s="67">
        <f t="shared" si="0"/>
        <v>0.6163123112001018</v>
      </c>
      <c r="G51" s="89">
        <v>22</v>
      </c>
      <c r="H51" s="59">
        <v>1451338</v>
      </c>
      <c r="I51" s="136">
        <f t="shared" si="5"/>
        <v>-8232</v>
      </c>
      <c r="J51" s="137">
        <f t="shared" si="4"/>
        <v>-0.5640017265358976</v>
      </c>
    </row>
    <row r="52" spans="3:10" ht="12">
      <c r="C52" s="85">
        <v>52</v>
      </c>
      <c r="D52" s="2">
        <v>1572493</v>
      </c>
      <c r="E52" s="2">
        <f>D52-D51</f>
        <v>7690</v>
      </c>
      <c r="F52" s="67">
        <f t="shared" si="0"/>
        <v>0.4914356631473738</v>
      </c>
      <c r="G52" s="89">
        <v>23</v>
      </c>
      <c r="H52" s="59">
        <v>1442414</v>
      </c>
      <c r="I52" s="136">
        <f t="shared" si="5"/>
        <v>-8924</v>
      </c>
      <c r="J52" s="137">
        <f t="shared" si="4"/>
        <v>-0.614880889220843</v>
      </c>
    </row>
    <row r="53" spans="3:10" ht="12">
      <c r="C53" s="85">
        <v>53</v>
      </c>
      <c r="D53" s="2">
        <v>1579666</v>
      </c>
      <c r="E53" s="2">
        <f>D53-D52</f>
        <v>7173</v>
      </c>
      <c r="F53" s="67">
        <f t="shared" si="0"/>
        <v>0.4561546537886019</v>
      </c>
      <c r="G53" s="89">
        <v>24</v>
      </c>
      <c r="H53" s="59">
        <v>1431294</v>
      </c>
      <c r="I53" s="136">
        <f t="shared" si="5"/>
        <v>-11120</v>
      </c>
      <c r="J53" s="137">
        <f t="shared" si="4"/>
        <v>-0.7709298439976318</v>
      </c>
    </row>
    <row r="54" spans="3:10" ht="12">
      <c r="C54" s="85">
        <v>54</v>
      </c>
      <c r="D54" s="2">
        <v>1582671</v>
      </c>
      <c r="E54" s="2">
        <f>D54-D53</f>
        <v>3005</v>
      </c>
      <c r="F54" s="67">
        <f t="shared" si="0"/>
        <v>0.19023008661324609</v>
      </c>
      <c r="G54" s="89">
        <v>25</v>
      </c>
      <c r="H54" s="59">
        <v>1420003</v>
      </c>
      <c r="I54" s="136">
        <f t="shared" si="5"/>
        <v>-11291</v>
      </c>
      <c r="J54" s="137">
        <f>I54/H53*100</f>
        <v>-0.7888665780755036</v>
      </c>
    </row>
    <row r="55" spans="3:10" ht="12">
      <c r="C55" s="86">
        <v>55</v>
      </c>
      <c r="D55" s="3">
        <v>1587079</v>
      </c>
      <c r="E55" s="3">
        <f>D55-D54</f>
        <v>4408</v>
      </c>
      <c r="F55" s="68">
        <f t="shared" si="0"/>
        <v>0.2785165078528639</v>
      </c>
      <c r="G55" s="192">
        <v>26</v>
      </c>
      <c r="H55" s="193">
        <v>1408938</v>
      </c>
      <c r="I55" s="61">
        <f>H55-H54</f>
        <v>-11065</v>
      </c>
      <c r="J55" s="194">
        <f>I55/H54*100</f>
        <v>-0.7792237058654101</v>
      </c>
    </row>
    <row r="66" ht="12">
      <c r="I66" s="57"/>
    </row>
  </sheetData>
  <sheetProtection/>
  <mergeCells count="9">
    <mergeCell ref="I20:J20"/>
    <mergeCell ref="D3:I3"/>
    <mergeCell ref="D5:I5"/>
    <mergeCell ref="C20:C21"/>
    <mergeCell ref="D20:D21"/>
    <mergeCell ref="G20:G21"/>
    <mergeCell ref="H20:H21"/>
    <mergeCell ref="E20:F20"/>
    <mergeCell ref="I19:J19"/>
  </mergeCells>
  <printOptions/>
  <pageMargins left="0.59" right="0.42" top="0.61" bottom="0.64" header="0.512" footer="0.512"/>
  <pageSetup horizontalDpi="600" verticalDpi="600" orientation="portrait" paperSize="9" r:id="rId2"/>
  <headerFooter alignWithMargins="0">
    <oddFooter>&amp;C&amp;9&amp;[- 1 -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C7:R59"/>
  <sheetViews>
    <sheetView zoomScalePageLayoutView="0" workbookViewId="0" topLeftCell="A1">
      <pane ySplit="10" topLeftCell="A17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2" width="2.375" style="5" customWidth="1"/>
    <col min="3" max="3" width="10.25390625" style="5" customWidth="1"/>
    <col min="4" max="4" width="8.50390625" style="5" customWidth="1"/>
    <col min="5" max="5" width="6.375" style="5" customWidth="1"/>
    <col min="6" max="6" width="7.125" style="5" customWidth="1"/>
    <col min="7" max="7" width="6.125" style="5" customWidth="1"/>
    <col min="8" max="9" width="7.125" style="5" customWidth="1"/>
    <col min="10" max="10" width="8.00390625" style="5" customWidth="1"/>
    <col min="11" max="11" width="5.875" style="5" customWidth="1"/>
    <col min="12" max="12" width="8.00390625" style="5" customWidth="1"/>
    <col min="13" max="16" width="7.125" style="5" customWidth="1"/>
    <col min="17" max="17" width="5.875" style="5" customWidth="1"/>
    <col min="18" max="18" width="6.375" style="5" customWidth="1"/>
    <col min="19" max="16384" width="9.00390625" style="5" customWidth="1"/>
  </cols>
  <sheetData>
    <row r="1" ht="12"/>
    <row r="2" ht="12"/>
    <row r="3" ht="12"/>
    <row r="4" ht="12"/>
    <row r="5" ht="12"/>
    <row r="7" spans="3:18" ht="14.25">
      <c r="C7" s="14" t="s">
        <v>161</v>
      </c>
      <c r="D7"/>
      <c r="E7"/>
      <c r="F7"/>
      <c r="G7"/>
      <c r="H7" s="1"/>
      <c r="I7"/>
      <c r="J7"/>
      <c r="K7"/>
      <c r="L7"/>
      <c r="Q7" s="158"/>
      <c r="R7" s="158" t="s">
        <v>112</v>
      </c>
    </row>
    <row r="8" spans="3:18" ht="19.5" customHeight="1">
      <c r="C8" s="230" t="s">
        <v>77</v>
      </c>
      <c r="D8" s="227" t="s">
        <v>80</v>
      </c>
      <c r="E8" s="234"/>
      <c r="F8" s="235" t="s">
        <v>81</v>
      </c>
      <c r="G8" s="232"/>
      <c r="H8" s="236" t="s">
        <v>7</v>
      </c>
      <c r="I8" s="236" t="s">
        <v>8</v>
      </c>
      <c r="J8" s="227" t="s">
        <v>226</v>
      </c>
      <c r="K8" s="228"/>
      <c r="L8" s="228"/>
      <c r="M8" s="228"/>
      <c r="N8" s="228"/>
      <c r="O8" s="228"/>
      <c r="P8" s="232"/>
      <c r="Q8" s="227" t="s">
        <v>82</v>
      </c>
      <c r="R8" s="232"/>
    </row>
    <row r="9" spans="3:18" ht="19.5" customHeight="1">
      <c r="C9" s="230"/>
      <c r="D9" s="241" t="s">
        <v>230</v>
      </c>
      <c r="E9" s="161" t="s">
        <v>220</v>
      </c>
      <c r="F9" s="239" t="s">
        <v>227</v>
      </c>
      <c r="G9" s="163" t="s">
        <v>220</v>
      </c>
      <c r="H9" s="236"/>
      <c r="I9" s="236"/>
      <c r="J9" s="241" t="s">
        <v>228</v>
      </c>
      <c r="K9" s="163" t="s">
        <v>220</v>
      </c>
      <c r="L9" s="227" t="s">
        <v>215</v>
      </c>
      <c r="M9" s="228"/>
      <c r="N9" s="232"/>
      <c r="O9" s="237" t="s">
        <v>216</v>
      </c>
      <c r="P9" s="237" t="s">
        <v>217</v>
      </c>
      <c r="Q9" s="241" t="s">
        <v>229</v>
      </c>
      <c r="R9" s="163" t="s">
        <v>220</v>
      </c>
    </row>
    <row r="10" spans="3:18" ht="19.5" customHeight="1">
      <c r="C10" s="230"/>
      <c r="D10" s="242"/>
      <c r="E10" s="162" t="s">
        <v>221</v>
      </c>
      <c r="F10" s="240"/>
      <c r="G10" s="164" t="s">
        <v>222</v>
      </c>
      <c r="H10" s="236"/>
      <c r="I10" s="236"/>
      <c r="J10" s="242"/>
      <c r="K10" s="164" t="s">
        <v>223</v>
      </c>
      <c r="L10" s="160"/>
      <c r="M10" s="91" t="s">
        <v>218</v>
      </c>
      <c r="N10" s="91" t="s">
        <v>219</v>
      </c>
      <c r="O10" s="238"/>
      <c r="P10" s="238"/>
      <c r="Q10" s="242"/>
      <c r="R10" s="164" t="s">
        <v>224</v>
      </c>
    </row>
    <row r="11" spans="3:18" ht="17.25" customHeight="1">
      <c r="C11" s="94" t="s">
        <v>116</v>
      </c>
      <c r="D11" s="2">
        <v>-3163</v>
      </c>
      <c r="E11" s="69">
        <v>-2.1</v>
      </c>
      <c r="F11" s="2">
        <v>12886</v>
      </c>
      <c r="G11" s="67">
        <v>8.4</v>
      </c>
      <c r="H11" s="11">
        <v>25180</v>
      </c>
      <c r="I11" s="77">
        <v>12294</v>
      </c>
      <c r="J11" s="2">
        <f aca="true" t="shared" si="0" ref="J11:J55">L11+O11+P11</f>
        <v>-15701</v>
      </c>
      <c r="K11" s="67">
        <f>J11/'表１'!D42*1000</f>
        <v>-10.26591606023159</v>
      </c>
      <c r="L11" s="2">
        <v>-15701</v>
      </c>
      <c r="M11" s="2">
        <v>47205</v>
      </c>
      <c r="N11" s="178">
        <v>62906</v>
      </c>
      <c r="O11" s="156">
        <v>0</v>
      </c>
      <c r="P11" s="157">
        <v>0</v>
      </c>
      <c r="Q11" s="2">
        <v>-348</v>
      </c>
      <c r="R11" s="71">
        <v>-0.2</v>
      </c>
    </row>
    <row r="12" spans="3:18" ht="17.25" customHeight="1">
      <c r="C12" s="85">
        <v>43</v>
      </c>
      <c r="D12" s="2">
        <v>-5001</v>
      </c>
      <c r="E12" s="69">
        <v>-3.3</v>
      </c>
      <c r="F12" s="2">
        <v>11836</v>
      </c>
      <c r="G12" s="67">
        <v>7.8</v>
      </c>
      <c r="H12" s="11">
        <v>24001</v>
      </c>
      <c r="I12" s="78">
        <v>12165</v>
      </c>
      <c r="J12" s="2">
        <f t="shared" si="0"/>
        <v>-16451</v>
      </c>
      <c r="K12" s="67">
        <f>J12/'表１'!D43*1000</f>
        <v>-10.831071236464453</v>
      </c>
      <c r="L12" s="2">
        <v>-16451</v>
      </c>
      <c r="M12" s="2">
        <v>50300</v>
      </c>
      <c r="N12" s="7">
        <v>66751</v>
      </c>
      <c r="O12" s="156">
        <v>0</v>
      </c>
      <c r="P12" s="157">
        <v>0</v>
      </c>
      <c r="Q12" s="2">
        <v>-386</v>
      </c>
      <c r="R12" s="71">
        <v>-0.3</v>
      </c>
    </row>
    <row r="13" spans="3:18" ht="17.25" customHeight="1">
      <c r="C13" s="85">
        <v>44</v>
      </c>
      <c r="D13" s="2">
        <v>-4650</v>
      </c>
      <c r="E13" s="69">
        <v>-3.1</v>
      </c>
      <c r="F13" s="2">
        <v>11598</v>
      </c>
      <c r="G13" s="67">
        <v>7.7</v>
      </c>
      <c r="H13" s="11">
        <v>23881</v>
      </c>
      <c r="I13" s="78">
        <v>12283</v>
      </c>
      <c r="J13" s="2">
        <f t="shared" si="0"/>
        <v>-15972</v>
      </c>
      <c r="K13" s="67">
        <f>J13/'表１'!D44*1000</f>
        <v>-10.558331609087887</v>
      </c>
      <c r="L13" s="2">
        <v>-15972</v>
      </c>
      <c r="M13" s="2">
        <v>51659</v>
      </c>
      <c r="N13" s="7">
        <v>67631</v>
      </c>
      <c r="O13" s="156">
        <v>0</v>
      </c>
      <c r="P13" s="157">
        <v>0</v>
      </c>
      <c r="Q13" s="2">
        <v>-276</v>
      </c>
      <c r="R13" s="71">
        <v>-0.2</v>
      </c>
    </row>
    <row r="14" spans="3:18" ht="17.25" customHeight="1">
      <c r="C14" s="85">
        <v>45</v>
      </c>
      <c r="D14" s="2">
        <v>-907</v>
      </c>
      <c r="E14" s="69">
        <v>-0.6</v>
      </c>
      <c r="F14" s="2">
        <v>11388</v>
      </c>
      <c r="G14" s="67">
        <v>7.5</v>
      </c>
      <c r="H14" s="11">
        <v>24162</v>
      </c>
      <c r="I14" s="78">
        <v>12774</v>
      </c>
      <c r="J14" s="2">
        <f t="shared" si="0"/>
        <v>-12227</v>
      </c>
      <c r="K14" s="67">
        <f>J14/'表１'!D45*1000</f>
        <v>-8.089593555319137</v>
      </c>
      <c r="L14" s="2">
        <v>-12227</v>
      </c>
      <c r="M14" s="2">
        <v>51849</v>
      </c>
      <c r="N14" s="7">
        <v>64076</v>
      </c>
      <c r="O14" s="156">
        <v>0</v>
      </c>
      <c r="P14" s="157">
        <v>0</v>
      </c>
      <c r="Q14" s="2">
        <v>-68</v>
      </c>
      <c r="R14" s="72" t="s">
        <v>89</v>
      </c>
    </row>
    <row r="15" spans="3:18" ht="17.25" customHeight="1">
      <c r="C15" s="85">
        <v>46</v>
      </c>
      <c r="D15" s="2">
        <v>3139</v>
      </c>
      <c r="E15" s="69">
        <v>2.1</v>
      </c>
      <c r="F15" s="2">
        <v>13132</v>
      </c>
      <c r="G15" s="67">
        <v>8.7</v>
      </c>
      <c r="H15" s="11">
        <v>25305</v>
      </c>
      <c r="I15" s="78">
        <v>12173</v>
      </c>
      <c r="J15" s="2">
        <f t="shared" si="0"/>
        <v>-9850</v>
      </c>
      <c r="K15" s="67">
        <f>J15/'表１'!D46*1000</f>
        <v>-6.507788534531912</v>
      </c>
      <c r="L15" s="2">
        <v>-9850</v>
      </c>
      <c r="M15" s="2">
        <v>54524</v>
      </c>
      <c r="N15" s="7">
        <v>64374</v>
      </c>
      <c r="O15" s="156">
        <v>0</v>
      </c>
      <c r="P15" s="157">
        <v>0</v>
      </c>
      <c r="Q15" s="2">
        <v>-143</v>
      </c>
      <c r="R15" s="71">
        <v>-0.1</v>
      </c>
    </row>
    <row r="16" spans="3:18" ht="17.25" customHeight="1">
      <c r="C16" s="85">
        <v>47</v>
      </c>
      <c r="D16" s="2">
        <v>7717</v>
      </c>
      <c r="E16" s="69">
        <v>5.1</v>
      </c>
      <c r="F16" s="2">
        <v>13379</v>
      </c>
      <c r="G16" s="67">
        <v>8.8</v>
      </c>
      <c r="H16" s="11">
        <v>25705</v>
      </c>
      <c r="I16" s="78">
        <v>12326</v>
      </c>
      <c r="J16" s="2">
        <f t="shared" si="0"/>
        <v>-5655</v>
      </c>
      <c r="K16" s="67">
        <f>J16/'表１'!D47*1000</f>
        <v>-3.710610442989801</v>
      </c>
      <c r="L16" s="2">
        <v>-6194</v>
      </c>
      <c r="M16" s="2">
        <v>52413</v>
      </c>
      <c r="N16" s="7">
        <v>58607</v>
      </c>
      <c r="O16" s="156">
        <v>0</v>
      </c>
      <c r="P16" s="79">
        <v>539</v>
      </c>
      <c r="Q16" s="2">
        <v>-7</v>
      </c>
      <c r="R16" s="72" t="s">
        <v>89</v>
      </c>
    </row>
    <row r="17" spans="3:18" ht="17.25" customHeight="1">
      <c r="C17" s="85">
        <v>48</v>
      </c>
      <c r="D17" s="2">
        <v>8386</v>
      </c>
      <c r="E17" s="69">
        <v>5.5</v>
      </c>
      <c r="F17" s="2">
        <v>13867</v>
      </c>
      <c r="G17" s="67">
        <v>9.1</v>
      </c>
      <c r="H17" s="11">
        <v>26012</v>
      </c>
      <c r="I17" s="78">
        <v>12145</v>
      </c>
      <c r="J17" s="2">
        <f t="shared" si="0"/>
        <v>-5333</v>
      </c>
      <c r="K17" s="67">
        <f>J17/'表１'!D48*1000</f>
        <v>-3.481600008356362</v>
      </c>
      <c r="L17" s="2">
        <v>-7854</v>
      </c>
      <c r="M17" s="2">
        <v>52487</v>
      </c>
      <c r="N17" s="7">
        <v>60341</v>
      </c>
      <c r="O17" s="7">
        <v>2390</v>
      </c>
      <c r="P17" s="79">
        <v>131</v>
      </c>
      <c r="Q17" s="2">
        <v>-148</v>
      </c>
      <c r="R17" s="71">
        <v>-0.1</v>
      </c>
    </row>
    <row r="18" spans="3:18" ht="17.25" customHeight="1">
      <c r="C18" s="85">
        <v>49</v>
      </c>
      <c r="D18" s="2">
        <v>8320</v>
      </c>
      <c r="E18" s="69">
        <v>5.4</v>
      </c>
      <c r="F18" s="2">
        <v>12602</v>
      </c>
      <c r="G18" s="67">
        <v>8.2</v>
      </c>
      <c r="H18" s="11">
        <v>25032</v>
      </c>
      <c r="I18" s="78">
        <v>12430</v>
      </c>
      <c r="J18" s="2">
        <f t="shared" si="0"/>
        <v>-4600</v>
      </c>
      <c r="K18" s="67">
        <f>J18/'表１'!D49*1000</f>
        <v>-2.98263780597163</v>
      </c>
      <c r="L18" s="2">
        <v>-4922</v>
      </c>
      <c r="M18" s="2">
        <v>50229</v>
      </c>
      <c r="N18" s="7">
        <v>55151</v>
      </c>
      <c r="O18" s="7">
        <v>123</v>
      </c>
      <c r="P18" s="79">
        <v>199</v>
      </c>
      <c r="Q18" s="2">
        <v>318</v>
      </c>
      <c r="R18" s="71">
        <v>0.2</v>
      </c>
    </row>
    <row r="19" spans="3:18" ht="17.25" customHeight="1">
      <c r="C19" s="85">
        <v>50</v>
      </c>
      <c r="D19" s="2">
        <v>9069</v>
      </c>
      <c r="E19" s="69">
        <v>5.8</v>
      </c>
      <c r="F19" s="2">
        <v>11898</v>
      </c>
      <c r="G19" s="67">
        <v>7.7</v>
      </c>
      <c r="H19" s="11">
        <v>23745</v>
      </c>
      <c r="I19" s="78">
        <v>11847</v>
      </c>
      <c r="J19" s="2">
        <f t="shared" si="0"/>
        <v>-2977</v>
      </c>
      <c r="K19" s="67">
        <f>J19/'表１'!D50*1000</f>
        <v>-1.9142010959235296</v>
      </c>
      <c r="L19" s="2">
        <v>-2822</v>
      </c>
      <c r="M19" s="2">
        <v>47234</v>
      </c>
      <c r="N19" s="7">
        <v>50056</v>
      </c>
      <c r="O19" s="7">
        <v>14</v>
      </c>
      <c r="P19" s="79">
        <v>-169</v>
      </c>
      <c r="Q19" s="2">
        <v>148</v>
      </c>
      <c r="R19" s="71">
        <v>0.1</v>
      </c>
    </row>
    <row r="20" spans="3:18" ht="17.25" customHeight="1">
      <c r="C20" s="85">
        <v>51</v>
      </c>
      <c r="D20" s="2">
        <v>8950</v>
      </c>
      <c r="E20" s="69">
        <v>5.7</v>
      </c>
      <c r="F20" s="2">
        <v>10466</v>
      </c>
      <c r="G20" s="67">
        <v>6.7</v>
      </c>
      <c r="H20" s="11">
        <v>22869</v>
      </c>
      <c r="I20" s="78">
        <v>12403</v>
      </c>
      <c r="J20" s="2">
        <f t="shared" si="0"/>
        <v>-1425</v>
      </c>
      <c r="K20" s="67">
        <f>J20/'表１'!D51*1000</f>
        <v>-0.9106577633095029</v>
      </c>
      <c r="L20" s="2">
        <v>-1272</v>
      </c>
      <c r="M20" s="2">
        <v>45324</v>
      </c>
      <c r="N20" s="7">
        <v>46596</v>
      </c>
      <c r="O20" s="7">
        <v>-18</v>
      </c>
      <c r="P20" s="79">
        <v>-135</v>
      </c>
      <c r="Q20" s="2">
        <v>-91</v>
      </c>
      <c r="R20" s="71">
        <v>-0.1</v>
      </c>
    </row>
    <row r="21" spans="3:18" ht="17.25" customHeight="1">
      <c r="C21" s="85">
        <v>52</v>
      </c>
      <c r="D21" s="2">
        <v>7655</v>
      </c>
      <c r="E21" s="69">
        <v>4.9</v>
      </c>
      <c r="F21" s="2">
        <v>10225</v>
      </c>
      <c r="G21" s="67">
        <v>6.5</v>
      </c>
      <c r="H21" s="11">
        <v>22108</v>
      </c>
      <c r="I21" s="78">
        <v>11883</v>
      </c>
      <c r="J21" s="2">
        <f t="shared" si="0"/>
        <v>-2550</v>
      </c>
      <c r="K21" s="67">
        <f>J21/'表１'!D52*1000</f>
        <v>-1.621628840319162</v>
      </c>
      <c r="L21" s="2">
        <v>-2228</v>
      </c>
      <c r="M21" s="2">
        <v>45615</v>
      </c>
      <c r="N21" s="7">
        <v>47843</v>
      </c>
      <c r="O21" s="7">
        <v>173</v>
      </c>
      <c r="P21" s="79">
        <v>-495</v>
      </c>
      <c r="Q21" s="2">
        <v>-20</v>
      </c>
      <c r="R21" s="72" t="s">
        <v>89</v>
      </c>
    </row>
    <row r="22" spans="3:18" ht="17.25" customHeight="1">
      <c r="C22" s="85">
        <v>53</v>
      </c>
      <c r="D22" s="2">
        <v>6096</v>
      </c>
      <c r="E22" s="69">
        <v>3.9</v>
      </c>
      <c r="F22" s="2">
        <v>9308</v>
      </c>
      <c r="G22" s="67">
        <v>5.9</v>
      </c>
      <c r="H22" s="11">
        <v>21103</v>
      </c>
      <c r="I22" s="78">
        <v>11795</v>
      </c>
      <c r="J22" s="2">
        <f t="shared" si="0"/>
        <v>-3130</v>
      </c>
      <c r="K22" s="67">
        <f>J22/'表１'!D53*1000</f>
        <v>-1.9814315178018644</v>
      </c>
      <c r="L22" s="2">
        <v>-3264</v>
      </c>
      <c r="M22" s="2">
        <v>44438</v>
      </c>
      <c r="N22" s="7">
        <v>47702</v>
      </c>
      <c r="O22" s="7">
        <v>377</v>
      </c>
      <c r="P22" s="79">
        <v>-243</v>
      </c>
      <c r="Q22" s="2">
        <v>-82</v>
      </c>
      <c r="R22" s="71">
        <v>-0.1</v>
      </c>
    </row>
    <row r="23" spans="3:18" ht="17.25" customHeight="1">
      <c r="C23" s="85">
        <v>54</v>
      </c>
      <c r="D23" s="2">
        <v>3009</v>
      </c>
      <c r="E23" s="69">
        <v>1.9</v>
      </c>
      <c r="F23" s="2">
        <v>8523</v>
      </c>
      <c r="G23" s="67">
        <v>5.4</v>
      </c>
      <c r="H23" s="11">
        <v>20261</v>
      </c>
      <c r="I23" s="78">
        <v>11738</v>
      </c>
      <c r="J23" s="2">
        <f t="shared" si="0"/>
        <v>-5599</v>
      </c>
      <c r="K23" s="67">
        <f>J23/'表１'!D54*1000</f>
        <v>-3.5376903980675705</v>
      </c>
      <c r="L23" s="2">
        <v>-5139</v>
      </c>
      <c r="M23" s="2">
        <v>43463</v>
      </c>
      <c r="N23" s="7">
        <v>48602</v>
      </c>
      <c r="O23" s="7">
        <v>123</v>
      </c>
      <c r="P23" s="79">
        <v>-583</v>
      </c>
      <c r="Q23" s="2">
        <v>85</v>
      </c>
      <c r="R23" s="71">
        <v>0.1</v>
      </c>
    </row>
    <row r="24" spans="3:18" ht="17.25" customHeight="1">
      <c r="C24" s="85">
        <v>55</v>
      </c>
      <c r="D24" s="2">
        <v>3196</v>
      </c>
      <c r="E24" s="69">
        <v>2</v>
      </c>
      <c r="F24" s="2">
        <v>7461</v>
      </c>
      <c r="G24" s="67">
        <v>4.7</v>
      </c>
      <c r="H24" s="11">
        <v>19760</v>
      </c>
      <c r="I24" s="78">
        <v>12299</v>
      </c>
      <c r="J24" s="2">
        <f t="shared" si="0"/>
        <v>-4219</v>
      </c>
      <c r="K24" s="67">
        <f>J24/'表１'!D55*1000</f>
        <v>-2.658342779407956</v>
      </c>
      <c r="L24" s="2">
        <v>-4018</v>
      </c>
      <c r="M24" s="2">
        <v>43139</v>
      </c>
      <c r="N24" s="7">
        <v>47157</v>
      </c>
      <c r="O24" s="7">
        <v>10</v>
      </c>
      <c r="P24" s="79">
        <v>-211</v>
      </c>
      <c r="Q24" s="2">
        <v>-46</v>
      </c>
      <c r="R24" s="72" t="s">
        <v>89</v>
      </c>
    </row>
    <row r="25" spans="3:18" ht="17.25" customHeight="1">
      <c r="C25" s="85">
        <v>56</v>
      </c>
      <c r="D25" s="2">
        <v>4300</v>
      </c>
      <c r="E25" s="69">
        <v>2.7</v>
      </c>
      <c r="F25" s="2">
        <v>7024</v>
      </c>
      <c r="G25" s="67">
        <v>4.4</v>
      </c>
      <c r="H25" s="11">
        <v>19092</v>
      </c>
      <c r="I25" s="78">
        <v>12068</v>
      </c>
      <c r="J25" s="2">
        <f t="shared" si="0"/>
        <v>-2744</v>
      </c>
      <c r="K25" s="67">
        <f>J25/'表１'!H22*1000</f>
        <v>-1.7233106656852673</v>
      </c>
      <c r="L25" s="2">
        <v>-2583</v>
      </c>
      <c r="M25" s="2">
        <v>44639</v>
      </c>
      <c r="N25" s="7">
        <v>47222</v>
      </c>
      <c r="O25" s="7">
        <v>2</v>
      </c>
      <c r="P25" s="79">
        <v>-163</v>
      </c>
      <c r="Q25" s="2">
        <v>20</v>
      </c>
      <c r="R25" s="73" t="s">
        <v>90</v>
      </c>
    </row>
    <row r="26" spans="3:18" ht="17.25" customHeight="1">
      <c r="C26" s="85">
        <v>57</v>
      </c>
      <c r="D26" s="2">
        <v>4514</v>
      </c>
      <c r="E26" s="69">
        <v>2.8</v>
      </c>
      <c r="F26" s="2">
        <v>7124</v>
      </c>
      <c r="G26" s="67">
        <v>4.5</v>
      </c>
      <c r="H26" s="11">
        <v>18820</v>
      </c>
      <c r="I26" s="78">
        <v>11696</v>
      </c>
      <c r="J26" s="2">
        <f t="shared" si="0"/>
        <v>-2567</v>
      </c>
      <c r="K26" s="67">
        <f>J26/'表１'!H23*1000</f>
        <v>-1.6062462769126034</v>
      </c>
      <c r="L26" s="2">
        <v>-2531</v>
      </c>
      <c r="M26" s="2">
        <v>44921</v>
      </c>
      <c r="N26" s="7">
        <v>47452</v>
      </c>
      <c r="O26" s="7">
        <v>149</v>
      </c>
      <c r="P26" s="79">
        <v>-185</v>
      </c>
      <c r="Q26" s="2">
        <v>-43</v>
      </c>
      <c r="R26" s="72" t="s">
        <v>89</v>
      </c>
    </row>
    <row r="27" spans="3:18" ht="17.25" customHeight="1">
      <c r="C27" s="85">
        <v>58</v>
      </c>
      <c r="D27" s="2">
        <v>694</v>
      </c>
      <c r="E27" s="69">
        <v>0.4</v>
      </c>
      <c r="F27" s="2">
        <v>6260</v>
      </c>
      <c r="G27" s="67">
        <v>3.9</v>
      </c>
      <c r="H27" s="11">
        <v>18597</v>
      </c>
      <c r="I27" s="78">
        <v>12337</v>
      </c>
      <c r="J27" s="2">
        <f t="shared" si="0"/>
        <v>-5645</v>
      </c>
      <c r="K27" s="67">
        <f>J27/'表１'!H24*1000</f>
        <v>-3.5286829729951052</v>
      </c>
      <c r="L27" s="2">
        <v>-5424</v>
      </c>
      <c r="M27" s="2">
        <v>40669</v>
      </c>
      <c r="N27" s="7">
        <v>46093</v>
      </c>
      <c r="O27" s="7">
        <v>52</v>
      </c>
      <c r="P27" s="79">
        <v>-273</v>
      </c>
      <c r="Q27" s="2">
        <v>79</v>
      </c>
      <c r="R27" s="73" t="s">
        <v>90</v>
      </c>
    </row>
    <row r="28" spans="3:18" ht="17.25" customHeight="1">
      <c r="C28" s="85">
        <v>59</v>
      </c>
      <c r="D28" s="2">
        <v>500</v>
      </c>
      <c r="E28" s="69">
        <v>0.3</v>
      </c>
      <c r="F28" s="2">
        <v>6476</v>
      </c>
      <c r="G28" s="67">
        <v>4</v>
      </c>
      <c r="H28" s="11">
        <v>18448</v>
      </c>
      <c r="I28" s="78">
        <v>11972</v>
      </c>
      <c r="J28" s="2">
        <f t="shared" si="0"/>
        <v>-6144</v>
      </c>
      <c r="K28" s="67">
        <f>J28/'表１'!H25*1000</f>
        <v>-3.8391697795351756</v>
      </c>
      <c r="L28" s="2">
        <v>-6084</v>
      </c>
      <c r="M28" s="2">
        <v>40531</v>
      </c>
      <c r="N28" s="7">
        <v>46615</v>
      </c>
      <c r="O28" s="7">
        <v>74</v>
      </c>
      <c r="P28" s="79">
        <v>-134</v>
      </c>
      <c r="Q28" s="2">
        <v>168</v>
      </c>
      <c r="R28" s="71">
        <v>0.1</v>
      </c>
    </row>
    <row r="29" spans="3:18" ht="17.25" customHeight="1">
      <c r="C29" s="85">
        <v>60</v>
      </c>
      <c r="D29" s="2">
        <v>688</v>
      </c>
      <c r="E29" s="69">
        <v>0.4</v>
      </c>
      <c r="F29" s="2">
        <v>5344</v>
      </c>
      <c r="G29" s="67">
        <v>3.3</v>
      </c>
      <c r="H29" s="11">
        <v>17624</v>
      </c>
      <c r="I29" s="78">
        <v>12280</v>
      </c>
      <c r="J29" s="2">
        <f t="shared" si="0"/>
        <v>-4438</v>
      </c>
      <c r="K29" s="67">
        <f>J29/'表１'!H26*1000</f>
        <v>-2.77093230820909</v>
      </c>
      <c r="L29" s="2">
        <v>-6040</v>
      </c>
      <c r="M29" s="2">
        <v>39697</v>
      </c>
      <c r="N29" s="7">
        <v>45737</v>
      </c>
      <c r="O29" s="7">
        <v>38</v>
      </c>
      <c r="P29" s="79">
        <v>1564</v>
      </c>
      <c r="Q29" s="2">
        <v>-218</v>
      </c>
      <c r="R29" s="71">
        <v>-0.1</v>
      </c>
    </row>
    <row r="30" spans="3:18" ht="17.25" customHeight="1">
      <c r="C30" s="85">
        <v>61</v>
      </c>
      <c r="D30" s="2">
        <v>-3477</v>
      </c>
      <c r="E30" s="69">
        <v>-2.2</v>
      </c>
      <c r="F30" s="2">
        <v>4473</v>
      </c>
      <c r="G30" s="67">
        <v>2.8</v>
      </c>
      <c r="H30" s="11">
        <v>16811</v>
      </c>
      <c r="I30" s="78">
        <v>12338</v>
      </c>
      <c r="J30" s="2">
        <f t="shared" si="0"/>
        <v>-7831</v>
      </c>
      <c r="K30" s="67">
        <f>J30/'表１'!H27*1000</f>
        <v>-4.899347838055626</v>
      </c>
      <c r="L30" s="2">
        <v>-8076</v>
      </c>
      <c r="M30" s="2">
        <v>38512</v>
      </c>
      <c r="N30" s="7">
        <v>46588</v>
      </c>
      <c r="O30" s="7">
        <v>34</v>
      </c>
      <c r="P30" s="79">
        <v>211</v>
      </c>
      <c r="Q30" s="2">
        <v>-119</v>
      </c>
      <c r="R30" s="71">
        <v>-0.1</v>
      </c>
    </row>
    <row r="31" spans="3:18" ht="17.25" customHeight="1">
      <c r="C31" s="85">
        <v>62</v>
      </c>
      <c r="D31" s="2">
        <v>-4279</v>
      </c>
      <c r="E31" s="69">
        <v>-2.7</v>
      </c>
      <c r="F31" s="2">
        <v>3815</v>
      </c>
      <c r="G31" s="67">
        <v>2.4</v>
      </c>
      <c r="H31" s="11">
        <v>16034</v>
      </c>
      <c r="I31" s="78">
        <v>12219</v>
      </c>
      <c r="J31" s="2">
        <f t="shared" si="0"/>
        <v>-7918</v>
      </c>
      <c r="K31" s="67">
        <f>J31/'表１'!H28*1000</f>
        <v>-4.969553794572529</v>
      </c>
      <c r="L31" s="2">
        <v>-7971</v>
      </c>
      <c r="M31" s="2">
        <v>38167</v>
      </c>
      <c r="N31" s="7">
        <v>46138</v>
      </c>
      <c r="O31" s="7">
        <v>94</v>
      </c>
      <c r="P31" s="79">
        <v>-41</v>
      </c>
      <c r="Q31" s="2">
        <v>-176</v>
      </c>
      <c r="R31" s="71">
        <v>-0.1</v>
      </c>
    </row>
    <row r="32" spans="3:18" ht="17.25" customHeight="1">
      <c r="C32" s="85">
        <v>63</v>
      </c>
      <c r="D32" s="2">
        <v>-4506</v>
      </c>
      <c r="E32" s="69">
        <v>-2.8</v>
      </c>
      <c r="F32" s="2">
        <v>2510</v>
      </c>
      <c r="G32" s="67">
        <v>1.6</v>
      </c>
      <c r="H32" s="11">
        <v>15244</v>
      </c>
      <c r="I32" s="78">
        <v>12734</v>
      </c>
      <c r="J32" s="2">
        <f t="shared" si="0"/>
        <v>-6850</v>
      </c>
      <c r="K32" s="67">
        <f>J32/'表１'!H29*1000</f>
        <v>-4.312686791279181</v>
      </c>
      <c r="L32" s="2">
        <v>-6936</v>
      </c>
      <c r="M32" s="2">
        <v>36928</v>
      </c>
      <c r="N32" s="7">
        <v>43864</v>
      </c>
      <c r="O32" s="7">
        <v>47</v>
      </c>
      <c r="P32" s="79">
        <v>39</v>
      </c>
      <c r="Q32" s="2">
        <v>-166</v>
      </c>
      <c r="R32" s="71">
        <v>-0.1</v>
      </c>
    </row>
    <row r="33" spans="3:18" ht="17.25" customHeight="1">
      <c r="C33" s="95" t="s">
        <v>6</v>
      </c>
      <c r="D33" s="2">
        <v>-5972</v>
      </c>
      <c r="E33" s="69">
        <v>-3.8</v>
      </c>
      <c r="F33" s="2">
        <v>1863</v>
      </c>
      <c r="G33" s="67">
        <v>1.2</v>
      </c>
      <c r="H33" s="11">
        <v>14502</v>
      </c>
      <c r="I33" s="78">
        <v>12639</v>
      </c>
      <c r="J33" s="2">
        <f t="shared" si="0"/>
        <v>-7789</v>
      </c>
      <c r="K33" s="67">
        <f>J33/'表１'!H30*1000</f>
        <v>-4.924242903185427</v>
      </c>
      <c r="L33" s="2">
        <v>-7821</v>
      </c>
      <c r="M33" s="2">
        <v>37142</v>
      </c>
      <c r="N33" s="7">
        <v>44963</v>
      </c>
      <c r="O33" s="7">
        <v>15</v>
      </c>
      <c r="P33" s="79">
        <v>17</v>
      </c>
      <c r="Q33" s="2">
        <v>-46</v>
      </c>
      <c r="R33" s="72" t="s">
        <v>89</v>
      </c>
    </row>
    <row r="34" spans="3:18" ht="17.25" customHeight="1">
      <c r="C34" s="85">
        <v>2</v>
      </c>
      <c r="D34" s="2">
        <v>-7286</v>
      </c>
      <c r="E34" s="69">
        <v>-4.6</v>
      </c>
      <c r="F34" s="2">
        <v>520</v>
      </c>
      <c r="G34" s="67">
        <v>0.3</v>
      </c>
      <c r="H34" s="11">
        <v>13784</v>
      </c>
      <c r="I34" s="78">
        <v>13264</v>
      </c>
      <c r="J34" s="2">
        <f t="shared" si="0"/>
        <v>-7851</v>
      </c>
      <c r="K34" s="67">
        <f>J34/'表１'!H31*1000</f>
        <v>-4.992318531669524</v>
      </c>
      <c r="L34" s="2">
        <v>-8065</v>
      </c>
      <c r="M34" s="2">
        <v>36941</v>
      </c>
      <c r="N34" s="7">
        <v>45006</v>
      </c>
      <c r="O34" s="7">
        <v>71</v>
      </c>
      <c r="P34" s="79">
        <v>143</v>
      </c>
      <c r="Q34" s="2">
        <v>45</v>
      </c>
      <c r="R34" s="73" t="s">
        <v>90</v>
      </c>
    </row>
    <row r="35" spans="3:18" ht="17.25" customHeight="1">
      <c r="C35" s="85">
        <v>3</v>
      </c>
      <c r="D35" s="2">
        <v>-4141</v>
      </c>
      <c r="E35" s="69">
        <v>-2.6</v>
      </c>
      <c r="F35" s="2">
        <v>722</v>
      </c>
      <c r="G35" s="67">
        <v>0.5</v>
      </c>
      <c r="H35" s="2">
        <v>13979</v>
      </c>
      <c r="I35" s="78">
        <v>13257</v>
      </c>
      <c r="J35" s="2">
        <f t="shared" si="0"/>
        <v>-5295</v>
      </c>
      <c r="K35" s="67">
        <f>J35/'表１'!H32*1000</f>
        <v>-3.378328802310662</v>
      </c>
      <c r="L35" s="2">
        <v>-5428</v>
      </c>
      <c r="M35" s="2">
        <v>38061</v>
      </c>
      <c r="N35" s="7">
        <v>43489</v>
      </c>
      <c r="O35" s="7">
        <v>-46</v>
      </c>
      <c r="P35" s="79">
        <v>179</v>
      </c>
      <c r="Q35" s="2">
        <v>432</v>
      </c>
      <c r="R35" s="71">
        <v>0.3</v>
      </c>
    </row>
    <row r="36" spans="3:18" ht="17.25" customHeight="1">
      <c r="C36" s="85">
        <v>4</v>
      </c>
      <c r="D36" s="2">
        <v>-3404</v>
      </c>
      <c r="E36" s="69">
        <v>-2.2</v>
      </c>
      <c r="F36" s="2">
        <v>-242</v>
      </c>
      <c r="G36" s="67">
        <v>-0.2</v>
      </c>
      <c r="H36" s="2">
        <v>13536</v>
      </c>
      <c r="I36" s="79">
        <v>13778</v>
      </c>
      <c r="J36" s="2">
        <f t="shared" si="0"/>
        <v>-3275</v>
      </c>
      <c r="K36" s="67">
        <f>J36/'表１'!H33*1000</f>
        <v>-2.0942040106404747</v>
      </c>
      <c r="L36" s="2">
        <v>-3672</v>
      </c>
      <c r="M36" s="2">
        <v>38109</v>
      </c>
      <c r="N36" s="7">
        <v>41781</v>
      </c>
      <c r="O36" s="7">
        <v>102</v>
      </c>
      <c r="P36" s="79">
        <v>295</v>
      </c>
      <c r="Q36" s="2">
        <v>113</v>
      </c>
      <c r="R36" s="71">
        <v>0.1</v>
      </c>
    </row>
    <row r="37" spans="3:18" ht="17.25" customHeight="1">
      <c r="C37" s="85">
        <v>5</v>
      </c>
      <c r="D37" s="2">
        <v>-3128</v>
      </c>
      <c r="E37" s="69">
        <v>-2</v>
      </c>
      <c r="F37" s="2">
        <v>-458</v>
      </c>
      <c r="G37" s="67">
        <v>-0.3</v>
      </c>
      <c r="H37" s="2">
        <v>13523</v>
      </c>
      <c r="I37" s="79">
        <v>13981</v>
      </c>
      <c r="J37" s="2">
        <f t="shared" si="0"/>
        <v>-2547</v>
      </c>
      <c r="K37" s="67">
        <f>J37/'表１'!H34*1000</f>
        <v>-1.6323344497552459</v>
      </c>
      <c r="L37" s="2">
        <v>-2799</v>
      </c>
      <c r="M37" s="2">
        <v>37471</v>
      </c>
      <c r="N37" s="7">
        <v>40270</v>
      </c>
      <c r="O37" s="7">
        <v>-75</v>
      </c>
      <c r="P37" s="79">
        <v>327</v>
      </c>
      <c r="Q37" s="2">
        <v>-123</v>
      </c>
      <c r="R37" s="71">
        <v>-0.1</v>
      </c>
    </row>
    <row r="38" spans="3:18" ht="17.25" customHeight="1">
      <c r="C38" s="85">
        <v>6</v>
      </c>
      <c r="D38" s="2">
        <v>-1493</v>
      </c>
      <c r="E38" s="69">
        <v>-1</v>
      </c>
      <c r="F38" s="2">
        <v>378</v>
      </c>
      <c r="G38" s="67">
        <v>0.2</v>
      </c>
      <c r="H38" s="2">
        <v>14065</v>
      </c>
      <c r="I38" s="79">
        <v>13687</v>
      </c>
      <c r="J38" s="2">
        <f t="shared" si="0"/>
        <v>-1583</v>
      </c>
      <c r="K38" s="67">
        <f>J38/'表１'!H35*1000</f>
        <v>-1.015615326231939</v>
      </c>
      <c r="L38" s="2">
        <v>-1853</v>
      </c>
      <c r="M38" s="2">
        <v>36167</v>
      </c>
      <c r="N38" s="7">
        <v>38020</v>
      </c>
      <c r="O38" s="7">
        <v>33</v>
      </c>
      <c r="P38" s="79">
        <v>237</v>
      </c>
      <c r="Q38" s="2">
        <v>-288</v>
      </c>
      <c r="R38" s="71">
        <v>-0.2</v>
      </c>
    </row>
    <row r="39" spans="3:18" ht="17.25" customHeight="1">
      <c r="C39" s="85">
        <v>7</v>
      </c>
      <c r="D39" s="2">
        <v>-3253</v>
      </c>
      <c r="E39" s="69">
        <v>-2.1</v>
      </c>
      <c r="F39" s="2">
        <v>-1249</v>
      </c>
      <c r="G39" s="67">
        <v>-0.8</v>
      </c>
      <c r="H39" s="2">
        <v>13295</v>
      </c>
      <c r="I39" s="79">
        <v>14544</v>
      </c>
      <c r="J39" s="2">
        <f t="shared" si="0"/>
        <v>-1535</v>
      </c>
      <c r="K39" s="67">
        <f>J39/'表１'!H36*1000</f>
        <v>-0.98679367912041</v>
      </c>
      <c r="L39" s="2">
        <v>-1905</v>
      </c>
      <c r="M39" s="2">
        <v>35808</v>
      </c>
      <c r="N39" s="7">
        <v>37713</v>
      </c>
      <c r="O39" s="7">
        <v>80</v>
      </c>
      <c r="P39" s="79">
        <v>290</v>
      </c>
      <c r="Q39" s="2">
        <v>-469</v>
      </c>
      <c r="R39" s="71">
        <v>-0.3</v>
      </c>
    </row>
    <row r="40" spans="3:18" ht="17.25" customHeight="1">
      <c r="C40" s="85">
        <v>8</v>
      </c>
      <c r="D40" s="2">
        <v>-3715</v>
      </c>
      <c r="E40" s="69">
        <v>-2.4</v>
      </c>
      <c r="F40" s="2">
        <v>-544</v>
      </c>
      <c r="G40" s="67">
        <v>-0.4</v>
      </c>
      <c r="H40" s="2">
        <v>13435</v>
      </c>
      <c r="I40" s="79">
        <v>13979</v>
      </c>
      <c r="J40" s="2">
        <f t="shared" si="0"/>
        <v>-3247</v>
      </c>
      <c r="K40" s="67">
        <f>J40/'表１'!H37*1000</f>
        <v>-2.0936865067159816</v>
      </c>
      <c r="L40" s="2">
        <v>-3456</v>
      </c>
      <c r="M40" s="2">
        <v>34795</v>
      </c>
      <c r="N40" s="7">
        <v>38251</v>
      </c>
      <c r="O40" s="7">
        <v>10</v>
      </c>
      <c r="P40" s="79">
        <v>199</v>
      </c>
      <c r="Q40" s="2">
        <v>76</v>
      </c>
      <c r="R40" s="73" t="s">
        <v>90</v>
      </c>
    </row>
    <row r="41" spans="3:18" ht="17.25" customHeight="1">
      <c r="C41" s="85">
        <v>9</v>
      </c>
      <c r="D41" s="2">
        <v>-3605</v>
      </c>
      <c r="E41" s="69">
        <v>-2.3</v>
      </c>
      <c r="F41" s="2">
        <v>-965</v>
      </c>
      <c r="G41" s="67">
        <v>-0.6</v>
      </c>
      <c r="H41" s="2">
        <v>13218</v>
      </c>
      <c r="I41" s="79">
        <v>14183</v>
      </c>
      <c r="J41" s="2">
        <f t="shared" si="0"/>
        <v>-2588</v>
      </c>
      <c r="K41" s="67">
        <f>J41/'表１'!H38*1000</f>
        <v>-1.6735849703274936</v>
      </c>
      <c r="L41" s="2">
        <v>-2759</v>
      </c>
      <c r="M41" s="2">
        <v>35008</v>
      </c>
      <c r="N41" s="7">
        <v>37767</v>
      </c>
      <c r="O41" s="7">
        <v>-20</v>
      </c>
      <c r="P41" s="79">
        <v>191</v>
      </c>
      <c r="Q41" s="2">
        <v>-52</v>
      </c>
      <c r="R41" s="72" t="s">
        <v>89</v>
      </c>
    </row>
    <row r="42" spans="3:18" ht="17.25" customHeight="1">
      <c r="C42" s="85">
        <v>10</v>
      </c>
      <c r="D42" s="2">
        <v>-3797</v>
      </c>
      <c r="E42" s="69">
        <v>-2.5</v>
      </c>
      <c r="F42" s="2">
        <v>-1530</v>
      </c>
      <c r="G42" s="67">
        <v>-1</v>
      </c>
      <c r="H42" s="2">
        <v>13304</v>
      </c>
      <c r="I42" s="79">
        <v>14834</v>
      </c>
      <c r="J42" s="2">
        <f t="shared" si="0"/>
        <v>-2341</v>
      </c>
      <c r="K42" s="67">
        <f>J42/'表１'!H39*1000</f>
        <v>-1.5185984523399456</v>
      </c>
      <c r="L42" s="2">
        <v>-2600</v>
      </c>
      <c r="M42" s="2">
        <v>35340</v>
      </c>
      <c r="N42" s="7">
        <v>37940</v>
      </c>
      <c r="O42" s="7">
        <v>61</v>
      </c>
      <c r="P42" s="79">
        <v>198</v>
      </c>
      <c r="Q42" s="2">
        <v>74</v>
      </c>
      <c r="R42" s="73" t="s">
        <v>90</v>
      </c>
    </row>
    <row r="43" spans="3:18" ht="17.25" customHeight="1">
      <c r="C43" s="85">
        <v>11</v>
      </c>
      <c r="D43" s="2">
        <v>-5349</v>
      </c>
      <c r="E43" s="69">
        <v>-3.5</v>
      </c>
      <c r="F43" s="2">
        <v>-2283</v>
      </c>
      <c r="G43" s="67">
        <v>-1.5</v>
      </c>
      <c r="H43" s="2">
        <v>13168</v>
      </c>
      <c r="I43" s="79">
        <v>15451</v>
      </c>
      <c r="J43" s="2">
        <f t="shared" si="0"/>
        <v>-3100</v>
      </c>
      <c r="K43" s="67">
        <f>J43/'表１'!H40*1000</f>
        <v>-2.0184722769343963</v>
      </c>
      <c r="L43" s="2">
        <v>-3383</v>
      </c>
      <c r="M43" s="2">
        <v>33629</v>
      </c>
      <c r="N43" s="7">
        <v>37012</v>
      </c>
      <c r="O43" s="7">
        <v>67</v>
      </c>
      <c r="P43" s="79">
        <v>216</v>
      </c>
      <c r="Q43" s="2">
        <v>34</v>
      </c>
      <c r="R43" s="73" t="s">
        <v>90</v>
      </c>
    </row>
    <row r="44" spans="3:18" ht="17.25" customHeight="1">
      <c r="C44" s="85">
        <v>12</v>
      </c>
      <c r="D44" s="7">
        <v>-6055</v>
      </c>
      <c r="E44" s="69">
        <v>-4</v>
      </c>
      <c r="F44" s="2">
        <v>-2000</v>
      </c>
      <c r="G44" s="70">
        <v>-1.3</v>
      </c>
      <c r="H44" s="2">
        <v>13131</v>
      </c>
      <c r="I44" s="79">
        <v>15131</v>
      </c>
      <c r="J44" s="2">
        <f t="shared" si="0"/>
        <v>-4048</v>
      </c>
      <c r="K44" s="67">
        <f>J44/'表１'!H41*1000</f>
        <v>-2.649277077208625</v>
      </c>
      <c r="L44" s="2">
        <v>-4234</v>
      </c>
      <c r="M44" s="2">
        <v>31612</v>
      </c>
      <c r="N44" s="7">
        <v>35846</v>
      </c>
      <c r="O44" s="7">
        <v>-22</v>
      </c>
      <c r="P44" s="79">
        <v>208</v>
      </c>
      <c r="Q44" s="2">
        <v>-7</v>
      </c>
      <c r="R44" s="72" t="s">
        <v>89</v>
      </c>
    </row>
    <row r="45" spans="3:18" ht="17.25" customHeight="1">
      <c r="C45" s="85">
        <v>13</v>
      </c>
      <c r="D45" s="7">
        <v>-5447</v>
      </c>
      <c r="E45" s="69">
        <v>-3.6</v>
      </c>
      <c r="F45" s="2">
        <v>-1945</v>
      </c>
      <c r="G45" s="67">
        <v>-1.3</v>
      </c>
      <c r="H45" s="2">
        <v>13032</v>
      </c>
      <c r="I45" s="79">
        <v>14977</v>
      </c>
      <c r="J45" s="2">
        <f t="shared" si="0"/>
        <v>-3592</v>
      </c>
      <c r="K45" s="67">
        <f>J45/'表１'!H42*1000</f>
        <v>-2.359965730564447</v>
      </c>
      <c r="L45" s="2">
        <v>-3919</v>
      </c>
      <c r="M45" s="2">
        <v>31765</v>
      </c>
      <c r="N45" s="7">
        <v>35684</v>
      </c>
      <c r="O45" s="7">
        <v>139</v>
      </c>
      <c r="P45" s="79">
        <v>188</v>
      </c>
      <c r="Q45" s="2">
        <v>90</v>
      </c>
      <c r="R45" s="71">
        <v>0.1</v>
      </c>
    </row>
    <row r="46" spans="3:18" ht="17.25" customHeight="1">
      <c r="C46" s="85">
        <v>14</v>
      </c>
      <c r="D46" s="7">
        <v>-5750</v>
      </c>
      <c r="E46" s="69">
        <v>-3.8</v>
      </c>
      <c r="F46" s="2">
        <v>-2457</v>
      </c>
      <c r="G46" s="67">
        <v>-1.6</v>
      </c>
      <c r="H46" s="2">
        <v>12599</v>
      </c>
      <c r="I46" s="79">
        <v>15056</v>
      </c>
      <c r="J46" s="2">
        <f t="shared" si="0"/>
        <v>-3581</v>
      </c>
      <c r="K46" s="67">
        <f>J46/'表１'!H43*1000</f>
        <v>-2.3624613403422106</v>
      </c>
      <c r="L46" s="2">
        <v>-3801</v>
      </c>
      <c r="M46" s="2">
        <v>30915</v>
      </c>
      <c r="N46" s="7">
        <v>34716</v>
      </c>
      <c r="O46" s="7">
        <v>32</v>
      </c>
      <c r="P46" s="79">
        <v>188</v>
      </c>
      <c r="Q46" s="2">
        <v>288</v>
      </c>
      <c r="R46" s="71">
        <v>0.2</v>
      </c>
    </row>
    <row r="47" spans="3:18" ht="17.25" customHeight="1">
      <c r="C47" s="85">
        <v>15</v>
      </c>
      <c r="D47" s="7">
        <v>-6292</v>
      </c>
      <c r="E47" s="69">
        <v>-4.2</v>
      </c>
      <c r="F47" s="2">
        <v>-3055</v>
      </c>
      <c r="G47" s="67">
        <v>-2</v>
      </c>
      <c r="H47" s="2">
        <v>12205</v>
      </c>
      <c r="I47" s="79">
        <v>15260</v>
      </c>
      <c r="J47" s="2">
        <f t="shared" si="0"/>
        <v>-3112</v>
      </c>
      <c r="K47" s="67">
        <f>J47/'表１'!H44*1000</f>
        <v>-2.0624651229990043</v>
      </c>
      <c r="L47" s="2">
        <v>-3512</v>
      </c>
      <c r="M47" s="2">
        <v>30601</v>
      </c>
      <c r="N47" s="7">
        <v>34113</v>
      </c>
      <c r="O47" s="7">
        <v>15</v>
      </c>
      <c r="P47" s="79">
        <v>385</v>
      </c>
      <c r="Q47" s="2">
        <v>-125</v>
      </c>
      <c r="R47" s="71">
        <v>-0.1</v>
      </c>
    </row>
    <row r="48" spans="3:18" ht="17.25" customHeight="1">
      <c r="C48" s="85">
        <v>16</v>
      </c>
      <c r="D48" s="7">
        <v>-6794</v>
      </c>
      <c r="E48" s="69">
        <v>-4.5</v>
      </c>
      <c r="F48" s="2">
        <v>-3710</v>
      </c>
      <c r="G48" s="67">
        <v>-2.5</v>
      </c>
      <c r="H48" s="2">
        <v>12058</v>
      </c>
      <c r="I48" s="79">
        <v>15768</v>
      </c>
      <c r="J48" s="2">
        <f t="shared" si="0"/>
        <v>-2889</v>
      </c>
      <c r="K48" s="67">
        <f>J48/'表１'!H45*1000</f>
        <v>-1.9240900199735065</v>
      </c>
      <c r="L48" s="2">
        <v>-3152</v>
      </c>
      <c r="M48" s="2">
        <v>29843</v>
      </c>
      <c r="N48" s="7">
        <v>32995</v>
      </c>
      <c r="O48" s="7">
        <v>31</v>
      </c>
      <c r="P48" s="79">
        <v>232</v>
      </c>
      <c r="Q48" s="2">
        <v>-195</v>
      </c>
      <c r="R48" s="71">
        <v>-0.1</v>
      </c>
    </row>
    <row r="49" spans="3:18" ht="17.25" customHeight="1">
      <c r="C49" s="85">
        <v>17</v>
      </c>
      <c r="D49" s="11">
        <v>-8198</v>
      </c>
      <c r="E49" s="81">
        <v>-5.5</v>
      </c>
      <c r="F49" s="7">
        <v>-4950</v>
      </c>
      <c r="G49" s="80">
        <v>-3.3</v>
      </c>
      <c r="H49" s="11">
        <v>11566</v>
      </c>
      <c r="I49" s="78">
        <v>16516</v>
      </c>
      <c r="J49" s="2">
        <f t="shared" si="0"/>
        <v>-3404</v>
      </c>
      <c r="K49" s="67">
        <f>J49/'表１'!H46*1000</f>
        <v>-2.280575047936294</v>
      </c>
      <c r="L49" s="7">
        <v>-3697</v>
      </c>
      <c r="M49" s="11">
        <v>28594</v>
      </c>
      <c r="N49" s="11">
        <v>32291</v>
      </c>
      <c r="O49" s="11">
        <v>33</v>
      </c>
      <c r="P49" s="78">
        <v>260</v>
      </c>
      <c r="Q49" s="11">
        <v>156</v>
      </c>
      <c r="R49" s="82">
        <v>0.1</v>
      </c>
    </row>
    <row r="50" spans="3:18" ht="17.25" customHeight="1">
      <c r="C50" s="85">
        <v>18</v>
      </c>
      <c r="D50" s="11">
        <v>-9248</v>
      </c>
      <c r="E50" s="81">
        <f>(D50/'表１'!$H$47)*1000</f>
        <v>-6.23082763959567</v>
      </c>
      <c r="F50" s="7">
        <f aca="true" t="shared" si="1" ref="F50:F55">H50-I50</f>
        <v>-4732</v>
      </c>
      <c r="G50" s="80">
        <f>(F50/'表１'!$H$47)*1000</f>
        <v>-3.1881786754505526</v>
      </c>
      <c r="H50" s="11">
        <v>11707</v>
      </c>
      <c r="I50" s="78">
        <v>16439</v>
      </c>
      <c r="J50" s="2">
        <f t="shared" si="0"/>
        <v>-4280</v>
      </c>
      <c r="K50" s="67">
        <f>J50/'表１'!H47*1000</f>
        <v>-2.8836442795706603</v>
      </c>
      <c r="L50" s="7">
        <v>-4403</v>
      </c>
      <c r="M50" s="11">
        <v>28315</v>
      </c>
      <c r="N50" s="11">
        <v>32718</v>
      </c>
      <c r="O50" s="11">
        <v>29</v>
      </c>
      <c r="P50" s="78">
        <v>94</v>
      </c>
      <c r="Q50" s="11">
        <v>-236</v>
      </c>
      <c r="R50" s="82">
        <f>(Q50/'表１'!$H$47)*1000</f>
        <v>-0.159004684574457</v>
      </c>
    </row>
    <row r="51" spans="3:18" ht="17.25" customHeight="1">
      <c r="C51" s="111">
        <v>19</v>
      </c>
      <c r="D51" s="127">
        <v>-9526</v>
      </c>
      <c r="E51" s="81">
        <f>(D51/'表１'!$H$48)*1000</f>
        <v>-6.456405369538725</v>
      </c>
      <c r="F51" s="7">
        <f t="shared" si="1"/>
        <v>-5004</v>
      </c>
      <c r="G51" s="80">
        <f>(F51/'表１'!$H$48)*1000</f>
        <v>-3.391544454038608</v>
      </c>
      <c r="H51" s="11">
        <v>11751</v>
      </c>
      <c r="I51" s="78">
        <v>16755</v>
      </c>
      <c r="J51" s="2">
        <f t="shared" si="0"/>
        <v>-4186</v>
      </c>
      <c r="K51" s="67">
        <f>J51/'表１'!H48*1000</f>
        <v>-2.8371313118716253</v>
      </c>
      <c r="L51" s="7">
        <v>-4303</v>
      </c>
      <c r="M51" s="11">
        <v>27869</v>
      </c>
      <c r="N51" s="11">
        <v>32172</v>
      </c>
      <c r="O51" s="11">
        <v>56</v>
      </c>
      <c r="P51" s="78">
        <v>61</v>
      </c>
      <c r="Q51" s="11">
        <v>-336</v>
      </c>
      <c r="R51" s="82">
        <f>(Q51/'表１'!$H$48)*1000</f>
        <v>-0.22772960362849168</v>
      </c>
    </row>
    <row r="52" spans="3:18" ht="17.25" customHeight="1">
      <c r="C52" s="111">
        <v>20</v>
      </c>
      <c r="D52" s="127">
        <v>-8812</v>
      </c>
      <c r="E52" s="81">
        <f>(D52/'表１'!$H$49)*1000</f>
        <v>-6.007901904570356</v>
      </c>
      <c r="F52" s="133">
        <f t="shared" si="1"/>
        <v>-5289</v>
      </c>
      <c r="G52" s="80">
        <f>(F52/'表１'!$H$49)*1000</f>
        <v>-3.605968358292398</v>
      </c>
      <c r="H52" s="11">
        <v>11534</v>
      </c>
      <c r="I52" s="78">
        <v>16823</v>
      </c>
      <c r="J52" s="2">
        <f t="shared" si="0"/>
        <v>-3705</v>
      </c>
      <c r="K52" s="67">
        <f>J52/'表１'!H49*1000</f>
        <v>-2.5260186741299555</v>
      </c>
      <c r="L52" s="7">
        <v>-3855</v>
      </c>
      <c r="M52" s="11">
        <v>26930</v>
      </c>
      <c r="N52" s="11">
        <v>30785</v>
      </c>
      <c r="O52" s="11">
        <v>41</v>
      </c>
      <c r="P52" s="78">
        <v>109</v>
      </c>
      <c r="Q52" s="11">
        <v>182</v>
      </c>
      <c r="R52" s="82">
        <f>(Q52/'表１'!$H$49)*1000</f>
        <v>0.12408512785199781</v>
      </c>
    </row>
    <row r="53" spans="3:18" ht="17.25" customHeight="1">
      <c r="C53" s="111">
        <v>21</v>
      </c>
      <c r="D53" s="127">
        <v>-8170</v>
      </c>
      <c r="E53" s="81">
        <f>(D53/'表１'!$H$50)*1000</f>
        <v>-5.597539001212685</v>
      </c>
      <c r="F53" s="133">
        <f t="shared" si="1"/>
        <v>-5699</v>
      </c>
      <c r="G53" s="80">
        <f>(F53/'表１'!$H$50)*1000</f>
        <v>-3.9045746349952384</v>
      </c>
      <c r="H53" s="11">
        <v>11388</v>
      </c>
      <c r="I53" s="78">
        <v>17087</v>
      </c>
      <c r="J53" s="2">
        <f t="shared" si="0"/>
        <v>-2276</v>
      </c>
      <c r="K53" s="67">
        <f>J53/'表１'!H50*1000</f>
        <v>-1.55936337414444</v>
      </c>
      <c r="L53" s="7">
        <v>-2418</v>
      </c>
      <c r="M53" s="11">
        <v>26024</v>
      </c>
      <c r="N53" s="11">
        <v>28442</v>
      </c>
      <c r="O53" s="11">
        <v>14</v>
      </c>
      <c r="P53" s="78">
        <v>128</v>
      </c>
      <c r="Q53" s="11">
        <v>-195</v>
      </c>
      <c r="R53" s="82">
        <f>(Q53/'表１'!$H$50)*1000</f>
        <v>-0.1336009920730078</v>
      </c>
    </row>
    <row r="54" spans="3:18" ht="17.25" customHeight="1">
      <c r="C54" s="111">
        <v>22</v>
      </c>
      <c r="D54" s="127">
        <v>-9192</v>
      </c>
      <c r="E54" s="81">
        <f>(D54/'表１'!$H$51)*1000</f>
        <v>-6.333466084399361</v>
      </c>
      <c r="F54" s="7">
        <f t="shared" si="1"/>
        <v>-6064</v>
      </c>
      <c r="G54" s="80">
        <f>(F54/'表１'!$H$51)*1000</f>
        <v>-4.178213483006715</v>
      </c>
      <c r="H54" s="11">
        <v>11579</v>
      </c>
      <c r="I54" s="78">
        <v>17643</v>
      </c>
      <c r="J54" s="2">
        <f t="shared" si="0"/>
        <v>-2632</v>
      </c>
      <c r="K54" s="67">
        <f>J54/'表１'!H51*1000</f>
        <v>-1.813498991964656</v>
      </c>
      <c r="L54" s="7">
        <v>-2710</v>
      </c>
      <c r="M54" s="11">
        <v>24213</v>
      </c>
      <c r="N54" s="11">
        <v>26923</v>
      </c>
      <c r="O54" s="11">
        <v>-21</v>
      </c>
      <c r="P54" s="78">
        <v>99</v>
      </c>
      <c r="Q54" s="11">
        <v>-496</v>
      </c>
      <c r="R54" s="82">
        <f>(Q54/'表１'!$H$51)*1000</f>
        <v>-0.3417536094279899</v>
      </c>
    </row>
    <row r="55" spans="3:18" ht="17.25" customHeight="1">
      <c r="C55" s="111">
        <v>23</v>
      </c>
      <c r="D55" s="127">
        <v>-9048</v>
      </c>
      <c r="E55" s="81">
        <f>(D55/'表１'!H52)*1000</f>
        <v>-6.272817651520299</v>
      </c>
      <c r="F55" s="133">
        <f t="shared" si="1"/>
        <v>-6659</v>
      </c>
      <c r="G55" s="80">
        <f>(F55/'表１'!H52)*1000</f>
        <v>-4.61656639494625</v>
      </c>
      <c r="H55" s="11">
        <v>11220</v>
      </c>
      <c r="I55" s="78">
        <v>17879</v>
      </c>
      <c r="J55" s="2">
        <f t="shared" si="0"/>
        <v>-2001</v>
      </c>
      <c r="K55" s="67">
        <f>J55/'表１'!H52*1000</f>
        <v>-1.3872577498554506</v>
      </c>
      <c r="L55" s="7">
        <v>-2053</v>
      </c>
      <c r="M55" s="11">
        <v>24389</v>
      </c>
      <c r="N55" s="11">
        <v>26442</v>
      </c>
      <c r="O55" s="11">
        <v>22</v>
      </c>
      <c r="P55" s="78">
        <v>30</v>
      </c>
      <c r="Q55" s="11">
        <v>-388</v>
      </c>
      <c r="R55" s="82">
        <f>(Q55/'表１'!H52)*1000</f>
        <v>-0.2689935067185981</v>
      </c>
    </row>
    <row r="56" spans="3:18" ht="17.25" customHeight="1">
      <c r="C56" s="85">
        <v>24</v>
      </c>
      <c r="D56" s="154">
        <v>-11390</v>
      </c>
      <c r="E56" s="166">
        <f>(D56/'表１'!H53)*1000</f>
        <v>-7.957833960038958</v>
      </c>
      <c r="F56" s="167">
        <f>H56-I56</f>
        <v>-7435</v>
      </c>
      <c r="G56" s="168">
        <f>(F56/'表１'!H53)*1000</f>
        <v>-5.194600131070207</v>
      </c>
      <c r="H56" s="155">
        <v>10884</v>
      </c>
      <c r="I56" s="169">
        <v>18319</v>
      </c>
      <c r="J56" s="170">
        <f>L56+O56+P56</f>
        <v>-3829</v>
      </c>
      <c r="K56" s="67">
        <f>J56/'表１'!H53*1000</f>
        <v>-2.675201600789216</v>
      </c>
      <c r="L56" s="176">
        <v>-3760</v>
      </c>
      <c r="M56" s="155">
        <v>24095</v>
      </c>
      <c r="N56" s="155">
        <v>27855</v>
      </c>
      <c r="O56" s="155">
        <v>-3</v>
      </c>
      <c r="P56" s="169">
        <v>-66</v>
      </c>
      <c r="Q56" s="11">
        <v>-126</v>
      </c>
      <c r="R56" s="165" t="s">
        <v>225</v>
      </c>
    </row>
    <row r="57" spans="3:18" ht="12" customHeight="1">
      <c r="C57" s="85"/>
      <c r="D57" s="183"/>
      <c r="E57" s="184"/>
      <c r="F57" s="183"/>
      <c r="G57" s="183"/>
      <c r="H57" s="183"/>
      <c r="I57" s="183"/>
      <c r="J57" s="185"/>
      <c r="K57" s="186"/>
      <c r="L57" s="186"/>
      <c r="M57" s="186"/>
      <c r="N57" s="186"/>
      <c r="O57" s="186"/>
      <c r="P57" s="187"/>
      <c r="Q57" s="189" t="s">
        <v>236</v>
      </c>
      <c r="R57" s="188" t="s">
        <v>239</v>
      </c>
    </row>
    <row r="58" spans="3:18" ht="12">
      <c r="C58" s="85">
        <v>25</v>
      </c>
      <c r="D58" s="154">
        <v>-11273</v>
      </c>
      <c r="E58" s="166">
        <f>(D58/'表１'!H54)*1000</f>
        <v>-7.938715622431784</v>
      </c>
      <c r="F58" s="167">
        <f>H58-I58</f>
        <v>-7807</v>
      </c>
      <c r="G58" s="168">
        <f>(F58/'表１'!H54)*1000</f>
        <v>-5.497875708713291</v>
      </c>
      <c r="H58" s="155">
        <v>10717</v>
      </c>
      <c r="I58" s="169">
        <v>18524</v>
      </c>
      <c r="J58" s="170">
        <f>L58+O58+P58</f>
        <v>-3466</v>
      </c>
      <c r="K58" s="70">
        <f>J58/'表１'!H54*1000</f>
        <v>-2.440839913718492</v>
      </c>
      <c r="L58" s="176">
        <f>M58-N58</f>
        <v>-2005</v>
      </c>
      <c r="M58" s="155">
        <v>25900</v>
      </c>
      <c r="N58" s="155">
        <v>27905</v>
      </c>
      <c r="O58" s="155">
        <v>-746</v>
      </c>
      <c r="P58" s="169">
        <v>-715</v>
      </c>
      <c r="Q58" s="11" t="s">
        <v>237</v>
      </c>
      <c r="R58" s="188" t="s">
        <v>238</v>
      </c>
    </row>
    <row r="59" spans="3:18" ht="12">
      <c r="C59" s="86">
        <v>26</v>
      </c>
      <c r="D59" s="190">
        <v>-11545</v>
      </c>
      <c r="E59" s="191">
        <f>(D59/'表１'!H55)*1000</f>
        <v>-8.194115000092268</v>
      </c>
      <c r="F59" s="171">
        <f>H59-I59</f>
        <v>-7770</v>
      </c>
      <c r="G59" s="172">
        <f>(F59/'表１'!H55)*1000</f>
        <v>-5.514791992266515</v>
      </c>
      <c r="H59" s="173">
        <v>10228</v>
      </c>
      <c r="I59" s="174">
        <v>17998</v>
      </c>
      <c r="J59" s="175">
        <f>L59+O59+P59</f>
        <v>-3775</v>
      </c>
      <c r="K59" s="68">
        <f>J59/'表１'!H55*1000</f>
        <v>-2.6793230078257526</v>
      </c>
      <c r="L59" s="177">
        <f>M59-N59</f>
        <v>-3027</v>
      </c>
      <c r="M59" s="173">
        <v>25424</v>
      </c>
      <c r="N59" s="173">
        <v>28451</v>
      </c>
      <c r="O59" s="173">
        <v>59</v>
      </c>
      <c r="P59" s="174">
        <v>-807</v>
      </c>
      <c r="Q59" s="195" t="s">
        <v>241</v>
      </c>
      <c r="R59" s="159" t="s">
        <v>242</v>
      </c>
    </row>
  </sheetData>
  <sheetProtection/>
  <mergeCells count="14">
    <mergeCell ref="F9:F10"/>
    <mergeCell ref="J9:J10"/>
    <mergeCell ref="Q9:Q10"/>
    <mergeCell ref="D9:D10"/>
    <mergeCell ref="C8:C10"/>
    <mergeCell ref="D8:E8"/>
    <mergeCell ref="F8:G8"/>
    <mergeCell ref="Q8:R8"/>
    <mergeCell ref="H8:H10"/>
    <mergeCell ref="L9:N9"/>
    <mergeCell ref="J8:P8"/>
    <mergeCell ref="O9:O10"/>
    <mergeCell ref="P9:P10"/>
    <mergeCell ref="I8:I10"/>
  </mergeCells>
  <printOptions/>
  <pageMargins left="0.5905511811023623" right="0.4330708661417323" top="0.63" bottom="0.6299212598425197" header="0.5118110236220472" footer="0.5118110236220472"/>
  <pageSetup fitToHeight="1" fitToWidth="1" horizontalDpi="600" verticalDpi="600" orientation="portrait" paperSize="9" scale="77" r:id="rId2"/>
  <headerFooter alignWithMargins="0">
    <oddFooter>&amp;C&amp;[- 2 -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7:W50"/>
  <sheetViews>
    <sheetView zoomScalePageLayoutView="0" workbookViewId="0" topLeftCell="A16">
      <selection activeCell="A1" sqref="A1"/>
    </sheetView>
  </sheetViews>
  <sheetFormatPr defaultColWidth="9.00390625" defaultRowHeight="13.5"/>
  <cols>
    <col min="1" max="2" width="2.375" style="5" customWidth="1"/>
    <col min="3" max="3" width="3.75390625" style="5" customWidth="1"/>
    <col min="4" max="4" width="3.875" style="5" customWidth="1"/>
    <col min="5" max="5" width="4.625" style="5" customWidth="1"/>
    <col min="6" max="6" width="4.00390625" style="5" customWidth="1"/>
    <col min="7" max="7" width="5.125" style="5" customWidth="1"/>
    <col min="8" max="8" width="3.875" style="5" customWidth="1"/>
    <col min="9" max="9" width="5.125" style="5" customWidth="1"/>
    <col min="10" max="10" width="3.875" style="5" customWidth="1"/>
    <col min="11" max="11" width="4.875" style="5" customWidth="1"/>
    <col min="12" max="12" width="5.125" style="5" customWidth="1"/>
    <col min="13" max="13" width="3.875" style="5" customWidth="1"/>
    <col min="14" max="14" width="4.00390625" style="5" customWidth="1"/>
    <col min="15" max="15" width="4.25390625" style="5" customWidth="1"/>
    <col min="16" max="17" width="4.625" style="5" customWidth="1"/>
    <col min="18" max="18" width="4.00390625" style="5" customWidth="1"/>
    <col min="19" max="19" width="5.125" style="5" customWidth="1"/>
    <col min="20" max="20" width="5.50390625" style="5" customWidth="1"/>
    <col min="21" max="21" width="2.00390625" style="5" customWidth="1"/>
    <col min="22" max="22" width="5.125" style="5" customWidth="1"/>
    <col min="23" max="16384" width="9.00390625" style="5" customWidth="1"/>
  </cols>
  <sheetData>
    <row r="1" ht="12"/>
    <row r="2" ht="12"/>
    <row r="3" ht="12"/>
    <row r="4" ht="12"/>
    <row r="5" ht="12"/>
    <row r="7" ht="12">
      <c r="B7" s="6" t="s">
        <v>13</v>
      </c>
    </row>
    <row r="9" spans="3:4" ht="12">
      <c r="C9" s="17"/>
      <c r="D9" s="17"/>
    </row>
    <row r="10" ht="12"/>
    <row r="11" ht="12"/>
    <row r="12" spans="3:18" ht="12">
      <c r="C12" s="6" t="s">
        <v>20</v>
      </c>
      <c r="R12" s="5" t="s">
        <v>162</v>
      </c>
    </row>
    <row r="13" spans="3:20" ht="19.5" customHeight="1">
      <c r="C13" s="228" t="s">
        <v>83</v>
      </c>
      <c r="D13" s="232"/>
      <c r="E13" s="228" t="s">
        <v>78</v>
      </c>
      <c r="F13" s="228"/>
      <c r="G13" s="97"/>
      <c r="H13" s="97"/>
      <c r="I13" s="97"/>
      <c r="J13" s="97"/>
      <c r="K13" s="267" t="s">
        <v>156</v>
      </c>
      <c r="L13" s="227" t="s">
        <v>84</v>
      </c>
      <c r="M13" s="232"/>
      <c r="N13" s="228" t="s">
        <v>78</v>
      </c>
      <c r="O13" s="228"/>
      <c r="P13" s="97"/>
      <c r="Q13" s="97"/>
      <c r="R13" s="97"/>
      <c r="S13" s="97"/>
      <c r="T13" s="270" t="s">
        <v>156</v>
      </c>
    </row>
    <row r="14" spans="3:20" ht="19.5" customHeight="1">
      <c r="C14" s="259"/>
      <c r="D14" s="253"/>
      <c r="E14" s="259"/>
      <c r="F14" s="259"/>
      <c r="G14" s="231" t="s">
        <v>21</v>
      </c>
      <c r="H14" s="231"/>
      <c r="I14" s="231" t="s">
        <v>22</v>
      </c>
      <c r="J14" s="249"/>
      <c r="K14" s="268"/>
      <c r="L14" s="252"/>
      <c r="M14" s="253"/>
      <c r="N14" s="259"/>
      <c r="O14" s="259"/>
      <c r="P14" s="231" t="s">
        <v>21</v>
      </c>
      <c r="Q14" s="231"/>
      <c r="R14" s="231" t="s">
        <v>22</v>
      </c>
      <c r="S14" s="249"/>
      <c r="T14" s="271"/>
    </row>
    <row r="15" spans="3:20" ht="19.5" customHeight="1">
      <c r="C15" s="263"/>
      <c r="D15" s="255"/>
      <c r="E15" s="263"/>
      <c r="F15" s="263"/>
      <c r="G15" s="231"/>
      <c r="H15" s="231"/>
      <c r="I15" s="231"/>
      <c r="J15" s="249"/>
      <c r="K15" s="269"/>
      <c r="L15" s="254"/>
      <c r="M15" s="255"/>
      <c r="N15" s="263"/>
      <c r="O15" s="263"/>
      <c r="P15" s="231"/>
      <c r="Q15" s="231"/>
      <c r="R15" s="231"/>
      <c r="S15" s="249"/>
      <c r="T15" s="272"/>
    </row>
    <row r="16" spans="3:20" ht="18" customHeight="1">
      <c r="C16" s="228" t="s">
        <v>118</v>
      </c>
      <c r="D16" s="232"/>
      <c r="E16" s="247">
        <v>1543573</v>
      </c>
      <c r="F16" s="248"/>
      <c r="G16" s="246">
        <v>740934</v>
      </c>
      <c r="H16" s="246"/>
      <c r="I16" s="246">
        <v>802639</v>
      </c>
      <c r="J16" s="246"/>
      <c r="K16" s="62">
        <v>92.3</v>
      </c>
      <c r="L16" s="227" t="s">
        <v>149</v>
      </c>
      <c r="M16" s="232"/>
      <c r="N16" s="247">
        <v>1527964</v>
      </c>
      <c r="O16" s="248"/>
      <c r="P16" s="248">
        <v>722683</v>
      </c>
      <c r="Q16" s="248"/>
      <c r="R16" s="248">
        <v>805281</v>
      </c>
      <c r="S16" s="248"/>
      <c r="T16" s="63">
        <f aca="true" t="shared" si="0" ref="T16:T21">P16/R16*100</f>
        <v>89.74295928998698</v>
      </c>
    </row>
    <row r="17" spans="3:20" ht="18" customHeight="1">
      <c r="C17" s="243" t="s">
        <v>14</v>
      </c>
      <c r="D17" s="244"/>
      <c r="E17" s="245">
        <v>1511448</v>
      </c>
      <c r="F17" s="246"/>
      <c r="G17" s="246">
        <v>719147</v>
      </c>
      <c r="H17" s="246"/>
      <c r="I17" s="246">
        <v>792301</v>
      </c>
      <c r="J17" s="246"/>
      <c r="K17" s="65">
        <v>90.8</v>
      </c>
      <c r="L17" s="258" t="s">
        <v>27</v>
      </c>
      <c r="M17" s="244"/>
      <c r="N17" s="245">
        <v>1492606</v>
      </c>
      <c r="O17" s="246"/>
      <c r="P17" s="246">
        <v>703721</v>
      </c>
      <c r="Q17" s="246"/>
      <c r="R17" s="246">
        <v>788885</v>
      </c>
      <c r="S17" s="246"/>
      <c r="T17" s="63">
        <f t="shared" si="0"/>
        <v>89.20451016307827</v>
      </c>
    </row>
    <row r="18" spans="3:23" ht="18" customHeight="1">
      <c r="C18" s="243" t="s">
        <v>15</v>
      </c>
      <c r="D18" s="244"/>
      <c r="E18" s="245">
        <v>1555218</v>
      </c>
      <c r="F18" s="246"/>
      <c r="G18" s="246">
        <v>743833</v>
      </c>
      <c r="H18" s="246"/>
      <c r="I18" s="246">
        <v>811385</v>
      </c>
      <c r="J18" s="246"/>
      <c r="K18" s="65">
        <v>91.7</v>
      </c>
      <c r="L18" s="258" t="s">
        <v>150</v>
      </c>
      <c r="M18" s="244"/>
      <c r="N18" s="265">
        <v>1451338</v>
      </c>
      <c r="O18" s="266"/>
      <c r="P18" s="266">
        <v>684176</v>
      </c>
      <c r="Q18" s="266"/>
      <c r="R18" s="266">
        <v>767162</v>
      </c>
      <c r="S18" s="266"/>
      <c r="T18" s="63">
        <f t="shared" si="0"/>
        <v>89.18272802876055</v>
      </c>
      <c r="W18" s="196"/>
    </row>
    <row r="19" spans="3:23" ht="18" customHeight="1">
      <c r="C19" s="243" t="s">
        <v>16</v>
      </c>
      <c r="D19" s="244"/>
      <c r="E19" s="245">
        <v>1587079</v>
      </c>
      <c r="F19" s="246"/>
      <c r="G19" s="246">
        <v>759255</v>
      </c>
      <c r="H19" s="246"/>
      <c r="I19" s="246">
        <v>927824</v>
      </c>
      <c r="J19" s="246"/>
      <c r="K19" s="65">
        <v>91.7</v>
      </c>
      <c r="L19" s="258" t="s">
        <v>164</v>
      </c>
      <c r="M19" s="244"/>
      <c r="N19" s="245">
        <v>1442414</v>
      </c>
      <c r="O19" s="246"/>
      <c r="P19" s="246">
        <v>680047</v>
      </c>
      <c r="Q19" s="246"/>
      <c r="R19" s="246">
        <v>762367</v>
      </c>
      <c r="S19" s="246"/>
      <c r="T19" s="63">
        <f t="shared" si="0"/>
        <v>89.20205098069565</v>
      </c>
      <c r="W19" s="56"/>
    </row>
    <row r="20" spans="3:20" ht="18" customHeight="1">
      <c r="C20" s="243" t="s">
        <v>17</v>
      </c>
      <c r="D20" s="244"/>
      <c r="E20" s="245">
        <v>1601627</v>
      </c>
      <c r="F20" s="246"/>
      <c r="G20" s="246">
        <v>763803</v>
      </c>
      <c r="H20" s="246"/>
      <c r="I20" s="246">
        <v>837824</v>
      </c>
      <c r="J20" s="246"/>
      <c r="K20" s="65">
        <v>91.2</v>
      </c>
      <c r="L20" s="258" t="s">
        <v>173</v>
      </c>
      <c r="M20" s="244"/>
      <c r="N20" s="245">
        <v>1431294</v>
      </c>
      <c r="O20" s="246"/>
      <c r="P20" s="246">
        <v>674891</v>
      </c>
      <c r="Q20" s="246"/>
      <c r="R20" s="246">
        <v>756403</v>
      </c>
      <c r="S20" s="246"/>
      <c r="T20" s="63">
        <f t="shared" si="0"/>
        <v>89.22373390904055</v>
      </c>
    </row>
    <row r="21" spans="3:20" ht="18" customHeight="1">
      <c r="C21" s="259" t="s">
        <v>119</v>
      </c>
      <c r="D21" s="253"/>
      <c r="E21" s="245">
        <v>1572616</v>
      </c>
      <c r="F21" s="246"/>
      <c r="G21" s="246">
        <v>744844</v>
      </c>
      <c r="H21" s="246"/>
      <c r="I21" s="246">
        <v>827772</v>
      </c>
      <c r="J21" s="246"/>
      <c r="K21" s="65">
        <v>90</v>
      </c>
      <c r="L21" s="258" t="s">
        <v>231</v>
      </c>
      <c r="M21" s="244"/>
      <c r="N21" s="246">
        <v>1420003</v>
      </c>
      <c r="O21" s="246"/>
      <c r="P21" s="246">
        <v>669793</v>
      </c>
      <c r="Q21" s="246"/>
      <c r="R21" s="246">
        <v>750210</v>
      </c>
      <c r="S21" s="246"/>
      <c r="T21" s="63">
        <f t="shared" si="0"/>
        <v>89.2807347276096</v>
      </c>
    </row>
    <row r="22" spans="3:20" ht="18" customHeight="1">
      <c r="C22" s="273" t="s">
        <v>170</v>
      </c>
      <c r="D22" s="255"/>
      <c r="E22" s="251">
        <v>1555543</v>
      </c>
      <c r="F22" s="251"/>
      <c r="G22" s="251">
        <v>736555</v>
      </c>
      <c r="H22" s="251"/>
      <c r="I22" s="251">
        <v>818988</v>
      </c>
      <c r="J22" s="251"/>
      <c r="K22" s="66">
        <v>89.9</v>
      </c>
      <c r="L22" s="260" t="s">
        <v>243</v>
      </c>
      <c r="M22" s="261"/>
      <c r="N22" s="250">
        <v>1408938</v>
      </c>
      <c r="O22" s="251"/>
      <c r="P22" s="251">
        <v>665034</v>
      </c>
      <c r="Q22" s="251"/>
      <c r="R22" s="251">
        <v>743904</v>
      </c>
      <c r="S22" s="251"/>
      <c r="T22" s="129">
        <f>P22/R22*100</f>
        <v>89.39782552587431</v>
      </c>
    </row>
    <row r="23" spans="13:19" ht="12">
      <c r="M23" s="128"/>
      <c r="O23" s="128"/>
      <c r="P23" s="128"/>
      <c r="Q23" s="128"/>
      <c r="R23" s="134"/>
      <c r="S23" s="128"/>
    </row>
    <row r="24" ht="12"/>
    <row r="25" ht="12"/>
    <row r="26" ht="12"/>
    <row r="29" ht="12">
      <c r="B29" s="6" t="s">
        <v>18</v>
      </c>
    </row>
    <row r="31" spans="3:4" ht="12">
      <c r="C31" s="17"/>
      <c r="D31" s="17"/>
    </row>
    <row r="32" ht="12"/>
    <row r="33" ht="12"/>
    <row r="34" spans="3:20" ht="12">
      <c r="C34" s="6" t="s">
        <v>19</v>
      </c>
      <c r="T34" s="5" t="s">
        <v>163</v>
      </c>
    </row>
    <row r="35" spans="3:22" ht="19.5" customHeight="1">
      <c r="C35" s="228" t="s">
        <v>84</v>
      </c>
      <c r="D35" s="232"/>
      <c r="E35" s="227" t="s">
        <v>78</v>
      </c>
      <c r="F35" s="232"/>
      <c r="G35" s="231"/>
      <c r="H35" s="231"/>
      <c r="I35" s="231"/>
      <c r="J35" s="231"/>
      <c r="K35" s="231"/>
      <c r="L35" s="231"/>
      <c r="M35" s="227" t="s">
        <v>84</v>
      </c>
      <c r="N35" s="232"/>
      <c r="O35" s="227" t="s">
        <v>78</v>
      </c>
      <c r="P35" s="232"/>
      <c r="Q35" s="231"/>
      <c r="R35" s="231"/>
      <c r="S35" s="231"/>
      <c r="T35" s="231"/>
      <c r="U35" s="231"/>
      <c r="V35" s="249"/>
    </row>
    <row r="36" spans="3:22" ht="19.5" customHeight="1">
      <c r="C36" s="259"/>
      <c r="D36" s="253"/>
      <c r="E36" s="252"/>
      <c r="F36" s="253"/>
      <c r="G36" s="237" t="s">
        <v>10</v>
      </c>
      <c r="H36" s="237"/>
      <c r="I36" s="249"/>
      <c r="J36" s="237" t="s">
        <v>11</v>
      </c>
      <c r="K36" s="237"/>
      <c r="L36" s="231"/>
      <c r="M36" s="252"/>
      <c r="N36" s="253"/>
      <c r="O36" s="252"/>
      <c r="P36" s="253"/>
      <c r="Q36" s="237" t="s">
        <v>10</v>
      </c>
      <c r="R36" s="237"/>
      <c r="S36" s="249"/>
      <c r="T36" s="237" t="s">
        <v>11</v>
      </c>
      <c r="U36" s="237"/>
      <c r="V36" s="249"/>
    </row>
    <row r="37" spans="3:22" ht="19.5" customHeight="1">
      <c r="C37" s="263"/>
      <c r="D37" s="255"/>
      <c r="E37" s="254"/>
      <c r="F37" s="255"/>
      <c r="G37" s="254"/>
      <c r="H37" s="255"/>
      <c r="I37" s="92" t="s">
        <v>12</v>
      </c>
      <c r="J37" s="254"/>
      <c r="K37" s="255"/>
      <c r="L37" s="93" t="s">
        <v>12</v>
      </c>
      <c r="M37" s="254"/>
      <c r="N37" s="255"/>
      <c r="O37" s="254"/>
      <c r="P37" s="255"/>
      <c r="Q37" s="254"/>
      <c r="R37" s="255"/>
      <c r="S37" s="92" t="s">
        <v>12</v>
      </c>
      <c r="T37" s="254"/>
      <c r="U37" s="255"/>
      <c r="V37" s="92" t="s">
        <v>12</v>
      </c>
    </row>
    <row r="38" spans="3:22" ht="18" customHeight="1">
      <c r="C38" s="228" t="s">
        <v>118</v>
      </c>
      <c r="D38" s="232"/>
      <c r="E38" s="247">
        <f>E16</f>
        <v>1543573</v>
      </c>
      <c r="F38" s="264"/>
      <c r="G38" s="247">
        <v>1446933</v>
      </c>
      <c r="H38" s="248"/>
      <c r="I38" s="62">
        <f aca="true" t="shared" si="1" ref="I38:I44">G38/E38*100</f>
        <v>93.73920119100295</v>
      </c>
      <c r="J38" s="247">
        <v>96640</v>
      </c>
      <c r="K38" s="248"/>
      <c r="L38" s="65">
        <f aca="true" t="shared" si="2" ref="L38:L44">J38/E38*100</f>
        <v>6.260798808997048</v>
      </c>
      <c r="M38" s="256" t="s">
        <v>172</v>
      </c>
      <c r="N38" s="257"/>
      <c r="O38" s="247">
        <f>N16</f>
        <v>1527964</v>
      </c>
      <c r="P38" s="264"/>
      <c r="Q38" s="247">
        <v>1458560</v>
      </c>
      <c r="R38" s="248"/>
      <c r="S38" s="62">
        <f aca="true" t="shared" si="3" ref="S38:S43">Q38/O38*100</f>
        <v>95.45774638669498</v>
      </c>
      <c r="T38" s="247">
        <v>69404</v>
      </c>
      <c r="U38" s="248"/>
      <c r="V38" s="63">
        <f aca="true" t="shared" si="4" ref="V38:V43">T38/O38*100</f>
        <v>4.542253613305026</v>
      </c>
    </row>
    <row r="39" spans="3:22" ht="18" customHeight="1">
      <c r="C39" s="244" t="s">
        <v>28</v>
      </c>
      <c r="D39" s="243"/>
      <c r="E39" s="245">
        <f aca="true" t="shared" si="5" ref="E39:E44">E17</f>
        <v>1511448</v>
      </c>
      <c r="F39" s="262"/>
      <c r="G39" s="245">
        <v>1422702</v>
      </c>
      <c r="H39" s="246"/>
      <c r="I39" s="62">
        <f t="shared" si="1"/>
        <v>94.12841195992188</v>
      </c>
      <c r="J39" s="245">
        <v>88746</v>
      </c>
      <c r="K39" s="246"/>
      <c r="L39" s="65">
        <f t="shared" si="2"/>
        <v>5.871588040078124</v>
      </c>
      <c r="M39" s="258" t="s">
        <v>27</v>
      </c>
      <c r="N39" s="244"/>
      <c r="O39" s="245">
        <f>N17</f>
        <v>1492606</v>
      </c>
      <c r="P39" s="262"/>
      <c r="Q39" s="265">
        <v>1426476</v>
      </c>
      <c r="R39" s="266"/>
      <c r="S39" s="62">
        <f t="shared" si="3"/>
        <v>95.5694938918911</v>
      </c>
      <c r="T39" s="265">
        <v>66130</v>
      </c>
      <c r="U39" s="266"/>
      <c r="V39" s="63">
        <f t="shared" si="4"/>
        <v>4.430506108108904</v>
      </c>
    </row>
    <row r="40" spans="3:22" ht="18" customHeight="1">
      <c r="C40" s="244" t="s">
        <v>29</v>
      </c>
      <c r="D40" s="243"/>
      <c r="E40" s="245">
        <f t="shared" si="5"/>
        <v>1555218</v>
      </c>
      <c r="F40" s="262"/>
      <c r="G40" s="245">
        <v>1468945</v>
      </c>
      <c r="H40" s="246"/>
      <c r="I40" s="62">
        <f t="shared" si="1"/>
        <v>94.45267480186057</v>
      </c>
      <c r="J40" s="245">
        <v>86273</v>
      </c>
      <c r="K40" s="246"/>
      <c r="L40" s="65">
        <f t="shared" si="2"/>
        <v>5.547325198139425</v>
      </c>
      <c r="M40" s="258" t="s">
        <v>150</v>
      </c>
      <c r="N40" s="244"/>
      <c r="O40" s="265">
        <v>1451338</v>
      </c>
      <c r="P40" s="275"/>
      <c r="Q40" s="265">
        <v>1389324</v>
      </c>
      <c r="R40" s="266"/>
      <c r="S40" s="140">
        <f t="shared" si="3"/>
        <v>95.72711525502675</v>
      </c>
      <c r="T40" s="265">
        <v>62014</v>
      </c>
      <c r="U40" s="266"/>
      <c r="V40" s="63">
        <f t="shared" si="4"/>
        <v>4.272884744973259</v>
      </c>
    </row>
    <row r="41" spans="3:22" ht="18" customHeight="1">
      <c r="C41" s="244" t="s">
        <v>30</v>
      </c>
      <c r="D41" s="243"/>
      <c r="E41" s="245">
        <f t="shared" si="5"/>
        <v>1587079</v>
      </c>
      <c r="F41" s="262"/>
      <c r="G41" s="245">
        <v>1500743</v>
      </c>
      <c r="H41" s="246"/>
      <c r="I41" s="62">
        <f t="shared" si="1"/>
        <v>94.5600691584981</v>
      </c>
      <c r="J41" s="245">
        <v>86336</v>
      </c>
      <c r="K41" s="246"/>
      <c r="L41" s="65">
        <f t="shared" si="2"/>
        <v>5.439930841501904</v>
      </c>
      <c r="M41" s="258" t="s">
        <v>164</v>
      </c>
      <c r="N41" s="244"/>
      <c r="O41" s="245">
        <v>1442414</v>
      </c>
      <c r="P41" s="262"/>
      <c r="Q41" s="245">
        <v>1381190</v>
      </c>
      <c r="R41" s="246"/>
      <c r="S41" s="140">
        <f t="shared" si="3"/>
        <v>95.75544885171664</v>
      </c>
      <c r="T41" s="245">
        <v>61224</v>
      </c>
      <c r="U41" s="246"/>
      <c r="V41" s="63">
        <f t="shared" si="4"/>
        <v>4.244551148283364</v>
      </c>
    </row>
    <row r="42" spans="3:22" ht="18" customHeight="1">
      <c r="C42" s="244" t="s">
        <v>31</v>
      </c>
      <c r="D42" s="243"/>
      <c r="E42" s="245">
        <f t="shared" si="5"/>
        <v>1601627</v>
      </c>
      <c r="F42" s="262"/>
      <c r="G42" s="245">
        <v>1520631</v>
      </c>
      <c r="H42" s="246"/>
      <c r="I42" s="63">
        <f t="shared" si="1"/>
        <v>94.94289244624372</v>
      </c>
      <c r="J42" s="245">
        <v>80996</v>
      </c>
      <c r="K42" s="246"/>
      <c r="L42" s="65">
        <f t="shared" si="2"/>
        <v>5.057107553756274</v>
      </c>
      <c r="M42" s="258" t="s">
        <v>173</v>
      </c>
      <c r="N42" s="244"/>
      <c r="O42" s="245">
        <v>1431294</v>
      </c>
      <c r="P42" s="262"/>
      <c r="Q42" s="245">
        <v>1370921</v>
      </c>
      <c r="R42" s="246"/>
      <c r="S42" s="135">
        <f t="shared" si="3"/>
        <v>95.78192880009279</v>
      </c>
      <c r="T42" s="245">
        <v>60373</v>
      </c>
      <c r="U42" s="246"/>
      <c r="V42" s="63">
        <f t="shared" si="4"/>
        <v>4.218071199907217</v>
      </c>
    </row>
    <row r="43" spans="3:22" ht="18" customHeight="1">
      <c r="C43" s="259" t="s">
        <v>119</v>
      </c>
      <c r="D43" s="253"/>
      <c r="E43" s="245">
        <f t="shared" si="5"/>
        <v>1572616</v>
      </c>
      <c r="F43" s="262"/>
      <c r="G43" s="245">
        <v>1496069</v>
      </c>
      <c r="H43" s="246"/>
      <c r="I43" s="135">
        <f t="shared" si="1"/>
        <v>95.13250532870072</v>
      </c>
      <c r="J43" s="245">
        <v>76547</v>
      </c>
      <c r="K43" s="246"/>
      <c r="L43" s="65">
        <f t="shared" si="2"/>
        <v>4.867494671299287</v>
      </c>
      <c r="M43" s="258" t="s">
        <v>231</v>
      </c>
      <c r="N43" s="244"/>
      <c r="O43" s="245">
        <v>1420003</v>
      </c>
      <c r="P43" s="262"/>
      <c r="Q43" s="246">
        <v>1360540</v>
      </c>
      <c r="R43" s="246"/>
      <c r="S43" s="135">
        <f t="shared" si="3"/>
        <v>95.81247363561907</v>
      </c>
      <c r="T43" s="245">
        <v>59463</v>
      </c>
      <c r="U43" s="246"/>
      <c r="V43" s="63">
        <f t="shared" si="4"/>
        <v>4.18752636438092</v>
      </c>
    </row>
    <row r="44" spans="3:22" ht="18" customHeight="1">
      <c r="C44" s="273" t="s">
        <v>171</v>
      </c>
      <c r="D44" s="255"/>
      <c r="E44" s="250">
        <f t="shared" si="5"/>
        <v>1555543</v>
      </c>
      <c r="F44" s="274"/>
      <c r="G44" s="250">
        <v>1483213</v>
      </c>
      <c r="H44" s="251"/>
      <c r="I44" s="64">
        <f t="shared" si="1"/>
        <v>95.35017675499809</v>
      </c>
      <c r="J44" s="250">
        <v>72330</v>
      </c>
      <c r="K44" s="251"/>
      <c r="L44" s="66">
        <f t="shared" si="2"/>
        <v>4.649823245001906</v>
      </c>
      <c r="M44" s="260" t="s">
        <v>244</v>
      </c>
      <c r="N44" s="261"/>
      <c r="O44" s="250">
        <v>1408938</v>
      </c>
      <c r="P44" s="274"/>
      <c r="Q44" s="251">
        <v>1350458</v>
      </c>
      <c r="R44" s="251"/>
      <c r="S44" s="64">
        <f>Q44/O44*100</f>
        <v>95.84935603979736</v>
      </c>
      <c r="T44" s="250">
        <v>58480</v>
      </c>
      <c r="U44" s="251"/>
      <c r="V44" s="129">
        <f>T44/O44*100</f>
        <v>4.150643960202649</v>
      </c>
    </row>
    <row r="45" spans="3:19" ht="12">
      <c r="C45" s="16"/>
      <c r="D45" s="16"/>
      <c r="S45" s="54"/>
    </row>
    <row r="46" spans="3:4" ht="12">
      <c r="C46" s="16"/>
      <c r="D46" s="16"/>
    </row>
    <row r="47" spans="3:4" ht="12">
      <c r="C47" s="16"/>
      <c r="D47" s="16"/>
    </row>
    <row r="48" spans="3:4" ht="12">
      <c r="C48" s="16"/>
      <c r="D48" s="16"/>
    </row>
    <row r="49" spans="3:4" ht="12">
      <c r="C49" s="16"/>
      <c r="D49" s="16"/>
    </row>
    <row r="50" spans="3:4" ht="12">
      <c r="C50" s="16"/>
      <c r="D50" s="16"/>
    </row>
  </sheetData>
  <sheetProtection/>
  <mergeCells count="136">
    <mergeCell ref="C44:D44"/>
    <mergeCell ref="E44:F44"/>
    <mergeCell ref="G44:H44"/>
    <mergeCell ref="J44:K44"/>
    <mergeCell ref="M44:N44"/>
    <mergeCell ref="M42:N42"/>
    <mergeCell ref="G43:H43"/>
    <mergeCell ref="M43:N43"/>
    <mergeCell ref="E43:F43"/>
    <mergeCell ref="J42:K42"/>
    <mergeCell ref="R22:S22"/>
    <mergeCell ref="P22:Q22"/>
    <mergeCell ref="R21:S21"/>
    <mergeCell ref="P21:Q21"/>
    <mergeCell ref="R19:S19"/>
    <mergeCell ref="P19:Q19"/>
    <mergeCell ref="O44:P44"/>
    <mergeCell ref="Q44:R44"/>
    <mergeCell ref="O42:P42"/>
    <mergeCell ref="O43:P43"/>
    <mergeCell ref="O38:P38"/>
    <mergeCell ref="O39:P39"/>
    <mergeCell ref="O40:P40"/>
    <mergeCell ref="O41:P41"/>
    <mergeCell ref="Q42:R42"/>
    <mergeCell ref="Q43:R43"/>
    <mergeCell ref="P18:Q18"/>
    <mergeCell ref="N17:O17"/>
    <mergeCell ref="C22:D22"/>
    <mergeCell ref="E22:F22"/>
    <mergeCell ref="G22:H22"/>
    <mergeCell ref="I22:J22"/>
    <mergeCell ref="N21:O21"/>
    <mergeCell ref="L21:M21"/>
    <mergeCell ref="L19:M19"/>
    <mergeCell ref="N22:O22"/>
    <mergeCell ref="T13:T15"/>
    <mergeCell ref="P14:Q15"/>
    <mergeCell ref="N18:O18"/>
    <mergeCell ref="L17:M17"/>
    <mergeCell ref="L18:M18"/>
    <mergeCell ref="P20:Q20"/>
    <mergeCell ref="R20:S20"/>
    <mergeCell ref="P17:Q17"/>
    <mergeCell ref="R17:S17"/>
    <mergeCell ref="R18:S18"/>
    <mergeCell ref="R14:S15"/>
    <mergeCell ref="P16:Q16"/>
    <mergeCell ref="R16:S16"/>
    <mergeCell ref="N16:O16"/>
    <mergeCell ref="I14:J15"/>
    <mergeCell ref="K13:K15"/>
    <mergeCell ref="L13:M15"/>
    <mergeCell ref="N13:O15"/>
    <mergeCell ref="L16:M16"/>
    <mergeCell ref="T39:U39"/>
    <mergeCell ref="T40:U40"/>
    <mergeCell ref="T41:U41"/>
    <mergeCell ref="C13:D15"/>
    <mergeCell ref="E13:F15"/>
    <mergeCell ref="N19:O19"/>
    <mergeCell ref="L20:M20"/>
    <mergeCell ref="G16:H16"/>
    <mergeCell ref="I16:J16"/>
    <mergeCell ref="G14:H15"/>
    <mergeCell ref="Q39:R39"/>
    <mergeCell ref="Q40:R40"/>
    <mergeCell ref="Q41:R41"/>
    <mergeCell ref="G39:H39"/>
    <mergeCell ref="G40:H40"/>
    <mergeCell ref="G41:H41"/>
    <mergeCell ref="M41:N41"/>
    <mergeCell ref="J40:K40"/>
    <mergeCell ref="J41:K41"/>
    <mergeCell ref="C39:D39"/>
    <mergeCell ref="C40:D40"/>
    <mergeCell ref="C41:D41"/>
    <mergeCell ref="C42:D42"/>
    <mergeCell ref="C43:D43"/>
    <mergeCell ref="J39:K39"/>
    <mergeCell ref="E41:F41"/>
    <mergeCell ref="J43:K43"/>
    <mergeCell ref="G42:H42"/>
    <mergeCell ref="E42:F42"/>
    <mergeCell ref="C16:D16"/>
    <mergeCell ref="E39:F39"/>
    <mergeCell ref="E40:F40"/>
    <mergeCell ref="C35:D37"/>
    <mergeCell ref="E35:F37"/>
    <mergeCell ref="I17:J17"/>
    <mergeCell ref="J37:K37"/>
    <mergeCell ref="G36:I36"/>
    <mergeCell ref="J36:L36"/>
    <mergeCell ref="E38:F38"/>
    <mergeCell ref="N20:O20"/>
    <mergeCell ref="I20:J20"/>
    <mergeCell ref="C38:D38"/>
    <mergeCell ref="C19:D19"/>
    <mergeCell ref="C20:D20"/>
    <mergeCell ref="C21:D21"/>
    <mergeCell ref="E21:F21"/>
    <mergeCell ref="G35:L35"/>
    <mergeCell ref="G38:H38"/>
    <mergeCell ref="L22:M22"/>
    <mergeCell ref="T37:U37"/>
    <mergeCell ref="Q36:S36"/>
    <mergeCell ref="T36:V36"/>
    <mergeCell ref="G37:H37"/>
    <mergeCell ref="T38:U38"/>
    <mergeCell ref="J38:K38"/>
    <mergeCell ref="Q38:R38"/>
    <mergeCell ref="Q35:V35"/>
    <mergeCell ref="T44:U44"/>
    <mergeCell ref="M35:N37"/>
    <mergeCell ref="O35:P37"/>
    <mergeCell ref="M38:N38"/>
    <mergeCell ref="M39:N39"/>
    <mergeCell ref="M40:N40"/>
    <mergeCell ref="Q37:R37"/>
    <mergeCell ref="T42:U42"/>
    <mergeCell ref="T43:U43"/>
    <mergeCell ref="E16:F16"/>
    <mergeCell ref="E17:F17"/>
    <mergeCell ref="E18:F18"/>
    <mergeCell ref="I18:J18"/>
    <mergeCell ref="G18:H18"/>
    <mergeCell ref="G19:H19"/>
    <mergeCell ref="I19:J19"/>
    <mergeCell ref="G17:H17"/>
    <mergeCell ref="C17:D17"/>
    <mergeCell ref="C18:D18"/>
    <mergeCell ref="E19:F19"/>
    <mergeCell ref="E20:F20"/>
    <mergeCell ref="G21:H21"/>
    <mergeCell ref="I21:J21"/>
    <mergeCell ref="G20:H20"/>
  </mergeCells>
  <printOptions/>
  <pageMargins left="0.61" right="0.42" top="0.61" bottom="0.984" header="0.512" footer="0.512"/>
  <pageSetup fitToHeight="1" fitToWidth="1" horizontalDpi="600" verticalDpi="600" orientation="portrait" paperSize="9" r:id="rId2"/>
  <headerFooter alignWithMargins="0">
    <oddFooter>&amp;C&amp;9&amp;[- 3 -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6:W65"/>
  <sheetViews>
    <sheetView zoomScalePageLayoutView="0" workbookViewId="0" topLeftCell="A36">
      <selection activeCell="A1" sqref="A1"/>
    </sheetView>
  </sheetViews>
  <sheetFormatPr defaultColWidth="9.00390625" defaultRowHeight="13.5"/>
  <cols>
    <col min="1" max="2" width="2.375" style="5" customWidth="1"/>
    <col min="3" max="3" width="12.00390625" style="5" customWidth="1"/>
    <col min="4" max="4" width="8.625" style="5" customWidth="1"/>
    <col min="5" max="12" width="8.125" style="5" customWidth="1"/>
    <col min="13" max="16384" width="9.00390625" style="5" customWidth="1"/>
  </cols>
  <sheetData>
    <row r="1" ht="12"/>
    <row r="2" ht="12"/>
    <row r="3" ht="12"/>
    <row r="4" ht="12"/>
    <row r="6" ht="12">
      <c r="B6" s="6" t="s">
        <v>113</v>
      </c>
    </row>
    <row r="7" ht="12"/>
    <row r="8" ht="12"/>
    <row r="9" ht="12"/>
    <row r="10" ht="12"/>
    <row r="11" ht="12"/>
    <row r="12" spans="3:14" ht="13.5">
      <c r="C12" s="6" t="s">
        <v>117</v>
      </c>
      <c r="D12"/>
      <c r="E12"/>
      <c r="F12"/>
      <c r="G12"/>
      <c r="H12" s="1"/>
      <c r="I12"/>
      <c r="J12"/>
      <c r="K12"/>
      <c r="N12" s="5" t="s">
        <v>39</v>
      </c>
    </row>
    <row r="13" spans="3:23" ht="9.75" customHeight="1">
      <c r="C13" s="230" t="s">
        <v>85</v>
      </c>
      <c r="D13" s="227" t="s">
        <v>78</v>
      </c>
      <c r="E13" s="281"/>
      <c r="F13" s="281"/>
      <c r="G13" s="281"/>
      <c r="H13" s="281"/>
      <c r="I13" s="281"/>
      <c r="J13" s="281"/>
      <c r="K13" s="281"/>
      <c r="L13" s="281"/>
      <c r="N13" s="280" t="s">
        <v>2</v>
      </c>
      <c r="O13" s="278" t="s">
        <v>3</v>
      </c>
      <c r="P13" s="22"/>
      <c r="Q13" s="22"/>
      <c r="R13" s="22"/>
      <c r="S13" s="23"/>
      <c r="T13" s="23"/>
      <c r="U13" s="22"/>
      <c r="V13" s="24"/>
      <c r="W13" s="25"/>
    </row>
    <row r="14" spans="3:23" ht="31.5" customHeight="1">
      <c r="C14" s="230"/>
      <c r="D14" s="254"/>
      <c r="E14" s="91" t="s">
        <v>33</v>
      </c>
      <c r="F14" s="98" t="s">
        <v>34</v>
      </c>
      <c r="G14" s="98" t="s">
        <v>35</v>
      </c>
      <c r="H14" s="98" t="s">
        <v>23</v>
      </c>
      <c r="I14" s="98" t="s">
        <v>24</v>
      </c>
      <c r="J14" s="98" t="s">
        <v>36</v>
      </c>
      <c r="K14" s="98" t="s">
        <v>37</v>
      </c>
      <c r="L14" s="99" t="s">
        <v>25</v>
      </c>
      <c r="N14" s="280"/>
      <c r="O14" s="279"/>
      <c r="P14" s="26" t="s">
        <v>33</v>
      </c>
      <c r="Q14" s="27" t="s">
        <v>34</v>
      </c>
      <c r="R14" s="27" t="s">
        <v>35</v>
      </c>
      <c r="S14" s="27" t="s">
        <v>23</v>
      </c>
      <c r="T14" s="27" t="s">
        <v>24</v>
      </c>
      <c r="U14" s="27" t="s">
        <v>36</v>
      </c>
      <c r="V14" s="27" t="s">
        <v>37</v>
      </c>
      <c r="W14" s="27" t="s">
        <v>25</v>
      </c>
    </row>
    <row r="15" spans="3:23" ht="15.75" customHeight="1">
      <c r="C15" s="87"/>
      <c r="D15" s="18"/>
      <c r="E15" s="277" t="s">
        <v>86</v>
      </c>
      <c r="F15" s="277"/>
      <c r="G15" s="277"/>
      <c r="H15" s="20"/>
      <c r="I15" s="277" t="s">
        <v>9</v>
      </c>
      <c r="J15" s="277"/>
      <c r="K15" s="277"/>
      <c r="L15" s="19"/>
      <c r="N15" s="28" t="s">
        <v>38</v>
      </c>
      <c r="O15" s="29">
        <v>1602207</v>
      </c>
      <c r="P15" s="29">
        <v>171125</v>
      </c>
      <c r="Q15" s="29">
        <v>121488</v>
      </c>
      <c r="R15" s="29">
        <v>238843</v>
      </c>
      <c r="S15" s="29">
        <v>287247</v>
      </c>
      <c r="T15" s="29">
        <v>300353</v>
      </c>
      <c r="U15" s="29">
        <v>317029</v>
      </c>
      <c r="V15" s="29">
        <v>62866</v>
      </c>
      <c r="W15" s="29">
        <v>103256</v>
      </c>
    </row>
    <row r="16" spans="3:12" ht="15.75" customHeight="1">
      <c r="C16" s="100" t="s">
        <v>120</v>
      </c>
      <c r="D16" s="60">
        <v>1543573</v>
      </c>
      <c r="E16" s="2">
        <v>169042</v>
      </c>
      <c r="F16" s="2">
        <v>110718</v>
      </c>
      <c r="G16" s="2">
        <v>250179</v>
      </c>
      <c r="H16" s="2">
        <v>256561</v>
      </c>
      <c r="I16" s="2">
        <v>289615</v>
      </c>
      <c r="J16" s="2">
        <v>317146</v>
      </c>
      <c r="K16" s="2">
        <v>57669</v>
      </c>
      <c r="L16" s="2">
        <v>92643</v>
      </c>
    </row>
    <row r="17" spans="3:12" ht="15.75" customHeight="1">
      <c r="C17" s="85">
        <v>45</v>
      </c>
      <c r="D17" s="60">
        <v>1511448</v>
      </c>
      <c r="E17" s="2">
        <v>165078</v>
      </c>
      <c r="F17" s="2">
        <v>101891</v>
      </c>
      <c r="G17" s="2">
        <v>263384</v>
      </c>
      <c r="H17" s="2">
        <v>257356</v>
      </c>
      <c r="I17" s="2">
        <v>269518</v>
      </c>
      <c r="J17" s="2">
        <v>315603</v>
      </c>
      <c r="K17" s="2">
        <v>53247</v>
      </c>
      <c r="L17" s="2">
        <v>85371</v>
      </c>
    </row>
    <row r="18" spans="3:12" ht="15.75" customHeight="1">
      <c r="C18" s="85">
        <v>50</v>
      </c>
      <c r="D18" s="60">
        <v>1555218</v>
      </c>
      <c r="E18" s="2">
        <v>169125</v>
      </c>
      <c r="F18" s="2">
        <v>98962</v>
      </c>
      <c r="G18" s="2">
        <v>286706</v>
      </c>
      <c r="H18" s="2">
        <v>270010</v>
      </c>
      <c r="I18" s="2">
        <v>274640</v>
      </c>
      <c r="J18" s="2">
        <v>322300</v>
      </c>
      <c r="K18" s="2">
        <v>51421</v>
      </c>
      <c r="L18" s="2">
        <v>82054</v>
      </c>
    </row>
    <row r="19" spans="3:12" ht="15.75" customHeight="1">
      <c r="C19" s="85">
        <v>55</v>
      </c>
      <c r="D19" s="60">
        <v>1587079</v>
      </c>
      <c r="E19" s="2">
        <v>171208</v>
      </c>
      <c r="F19" s="2">
        <v>95824</v>
      </c>
      <c r="G19" s="2">
        <v>295662</v>
      </c>
      <c r="H19" s="2">
        <v>285058</v>
      </c>
      <c r="I19" s="2">
        <v>281839</v>
      </c>
      <c r="J19" s="2">
        <v>325478</v>
      </c>
      <c r="K19" s="2">
        <v>50892</v>
      </c>
      <c r="L19" s="2">
        <v>81118</v>
      </c>
    </row>
    <row r="20" spans="3:12" ht="15.75" customHeight="1">
      <c r="C20" s="85">
        <v>60</v>
      </c>
      <c r="D20" s="60">
        <v>1601627</v>
      </c>
      <c r="E20" s="2">
        <v>169010</v>
      </c>
      <c r="F20" s="2">
        <v>92732</v>
      </c>
      <c r="G20" s="2">
        <v>296715</v>
      </c>
      <c r="H20" s="2">
        <v>301216</v>
      </c>
      <c r="I20" s="2">
        <v>288368</v>
      </c>
      <c r="J20" s="2">
        <v>324585</v>
      </c>
      <c r="K20" s="2">
        <v>50259</v>
      </c>
      <c r="L20" s="2">
        <v>78742</v>
      </c>
    </row>
    <row r="21" spans="3:12" ht="15.75" customHeight="1">
      <c r="C21" s="95" t="s">
        <v>122</v>
      </c>
      <c r="D21" s="60">
        <v>1572616</v>
      </c>
      <c r="E21" s="2">
        <v>165379</v>
      </c>
      <c r="F21" s="2">
        <v>87914</v>
      </c>
      <c r="G21" s="2">
        <v>290602</v>
      </c>
      <c r="H21" s="2">
        <v>305427</v>
      </c>
      <c r="I21" s="2">
        <v>285539</v>
      </c>
      <c r="J21" s="2">
        <v>315643</v>
      </c>
      <c r="K21" s="2">
        <v>47656</v>
      </c>
      <c r="L21" s="2">
        <v>74456</v>
      </c>
    </row>
    <row r="22" spans="3:12" ht="15.75" customHeight="1">
      <c r="C22" s="96" t="s">
        <v>88</v>
      </c>
      <c r="D22" s="60">
        <v>1555543</v>
      </c>
      <c r="E22" s="2">
        <v>163306</v>
      </c>
      <c r="F22" s="2">
        <v>83221</v>
      </c>
      <c r="G22" s="2">
        <v>286644</v>
      </c>
      <c r="H22" s="2">
        <v>311975</v>
      </c>
      <c r="I22" s="2">
        <v>283912</v>
      </c>
      <c r="J22" s="2">
        <v>310717</v>
      </c>
      <c r="K22" s="2">
        <v>45565</v>
      </c>
      <c r="L22" s="2">
        <v>70203</v>
      </c>
    </row>
    <row r="23" spans="3:12" ht="15.75" customHeight="1">
      <c r="C23" s="85">
        <v>12</v>
      </c>
      <c r="D23" s="58">
        <v>1527964</v>
      </c>
      <c r="E23" s="2">
        <v>160717</v>
      </c>
      <c r="F23" s="2">
        <v>79151</v>
      </c>
      <c r="G23" s="2">
        <v>281381</v>
      </c>
      <c r="H23" s="2">
        <v>314839</v>
      </c>
      <c r="I23" s="2">
        <v>281006</v>
      </c>
      <c r="J23" s="2">
        <v>301097</v>
      </c>
      <c r="K23" s="2">
        <v>43473</v>
      </c>
      <c r="L23" s="2">
        <v>66300</v>
      </c>
    </row>
    <row r="24" spans="3:14" ht="15.75" customHeight="1">
      <c r="C24" s="85">
        <v>17</v>
      </c>
      <c r="D24" s="59">
        <f>SUM(E24:L24)</f>
        <v>1492606</v>
      </c>
      <c r="E24" s="55">
        <v>156143</v>
      </c>
      <c r="F24" s="55">
        <v>75228</v>
      </c>
      <c r="G24" s="55">
        <v>276154</v>
      </c>
      <c r="H24" s="55">
        <v>316115</v>
      </c>
      <c r="I24" s="55">
        <v>275055</v>
      </c>
      <c r="J24" s="55">
        <v>290693</v>
      </c>
      <c r="K24" s="55">
        <v>41127</v>
      </c>
      <c r="L24" s="55">
        <v>62091</v>
      </c>
      <c r="N24" s="56"/>
    </row>
    <row r="25" spans="3:14" ht="15.75" customHeight="1">
      <c r="C25" s="85">
        <v>22</v>
      </c>
      <c r="D25" s="59">
        <f>SUM(E25:L25)</f>
        <v>1451338</v>
      </c>
      <c r="E25" s="55">
        <v>150235</v>
      </c>
      <c r="F25" s="55">
        <v>70637</v>
      </c>
      <c r="G25" s="55">
        <v>273489</v>
      </c>
      <c r="H25" s="55">
        <v>313239</v>
      </c>
      <c r="I25" s="55">
        <v>266952</v>
      </c>
      <c r="J25" s="55">
        <v>280947</v>
      </c>
      <c r="K25" s="55">
        <v>38349</v>
      </c>
      <c r="L25" s="55">
        <v>57490</v>
      </c>
      <c r="N25" s="56"/>
    </row>
    <row r="26" spans="3:14" ht="15.75" customHeight="1">
      <c r="C26" s="85">
        <v>23</v>
      </c>
      <c r="D26" s="59">
        <v>1442414</v>
      </c>
      <c r="E26" s="55">
        <v>148892</v>
      </c>
      <c r="F26" s="55">
        <v>69790</v>
      </c>
      <c r="G26" s="55">
        <v>272683</v>
      </c>
      <c r="H26" s="55">
        <v>312808</v>
      </c>
      <c r="I26" s="55">
        <v>265478</v>
      </c>
      <c r="J26" s="55">
        <v>278619</v>
      </c>
      <c r="K26" s="55">
        <v>37640</v>
      </c>
      <c r="L26" s="55">
        <v>56504</v>
      </c>
      <c r="N26" s="56"/>
    </row>
    <row r="27" spans="3:14" ht="15.75" customHeight="1">
      <c r="C27" s="85">
        <v>24</v>
      </c>
      <c r="D27" s="59">
        <v>1431294</v>
      </c>
      <c r="E27" s="55">
        <v>147389</v>
      </c>
      <c r="F27" s="55">
        <v>68746</v>
      </c>
      <c r="G27" s="55">
        <v>271023</v>
      </c>
      <c r="H27" s="55">
        <v>311835</v>
      </c>
      <c r="I27" s="55">
        <v>263696</v>
      </c>
      <c r="J27" s="55">
        <v>276183</v>
      </c>
      <c r="K27" s="55">
        <v>37034</v>
      </c>
      <c r="L27" s="55">
        <v>55388</v>
      </c>
      <c r="N27" s="56"/>
    </row>
    <row r="28" spans="3:12" ht="15.75" customHeight="1">
      <c r="C28" s="85">
        <v>25</v>
      </c>
      <c r="D28" s="11">
        <v>1420003</v>
      </c>
      <c r="E28" s="55">
        <v>145964</v>
      </c>
      <c r="F28" s="55">
        <v>67547</v>
      </c>
      <c r="G28" s="55">
        <v>269257</v>
      </c>
      <c r="H28" s="55">
        <v>311237</v>
      </c>
      <c r="I28" s="55">
        <v>261785</v>
      </c>
      <c r="J28" s="55">
        <v>273488</v>
      </c>
      <c r="K28" s="55">
        <v>36313</v>
      </c>
      <c r="L28" s="55">
        <v>54412</v>
      </c>
    </row>
    <row r="29" spans="3:14" ht="15.75" customHeight="1">
      <c r="C29" s="85">
        <v>26</v>
      </c>
      <c r="D29" s="11">
        <v>1408938</v>
      </c>
      <c r="E29" s="55">
        <v>144239</v>
      </c>
      <c r="F29" s="55">
        <v>66475</v>
      </c>
      <c r="G29" s="55">
        <v>267454</v>
      </c>
      <c r="H29" s="55">
        <v>311066</v>
      </c>
      <c r="I29" s="55">
        <v>259509</v>
      </c>
      <c r="J29" s="55">
        <v>270943</v>
      </c>
      <c r="K29" s="55">
        <v>35731</v>
      </c>
      <c r="L29" s="55">
        <v>53521</v>
      </c>
      <c r="N29" s="197"/>
    </row>
    <row r="30" spans="3:12" ht="15.75" customHeight="1">
      <c r="C30" s="85"/>
      <c r="D30" s="18"/>
      <c r="E30" s="276" t="s">
        <v>32</v>
      </c>
      <c r="F30" s="276"/>
      <c r="G30" s="276"/>
      <c r="H30" s="19"/>
      <c r="I30" s="276" t="s">
        <v>26</v>
      </c>
      <c r="J30" s="276"/>
      <c r="K30" s="276"/>
      <c r="L30" s="19"/>
    </row>
    <row r="31" spans="3:12" ht="15.75" customHeight="1">
      <c r="C31" s="100" t="s">
        <v>120</v>
      </c>
      <c r="D31" s="4">
        <f>(D16-O15)/O15*100</f>
        <v>-3.659577070877858</v>
      </c>
      <c r="E31" s="4">
        <f aca="true" t="shared" si="0" ref="E31:L31">(E16-P15)/P15*100</f>
        <v>-1.2172388604821038</v>
      </c>
      <c r="F31" s="4">
        <f t="shared" si="0"/>
        <v>-8.865073093638879</v>
      </c>
      <c r="G31" s="4">
        <f t="shared" si="0"/>
        <v>4.746214040185394</v>
      </c>
      <c r="H31" s="4">
        <f t="shared" si="0"/>
        <v>-10.682792161449902</v>
      </c>
      <c r="I31" s="4">
        <f t="shared" si="0"/>
        <v>-3.5751266010327845</v>
      </c>
      <c r="J31" s="4">
        <f t="shared" si="0"/>
        <v>0.036905141170050684</v>
      </c>
      <c r="K31" s="4">
        <f t="shared" si="0"/>
        <v>-8.266789679636052</v>
      </c>
      <c r="L31" s="4">
        <f t="shared" si="0"/>
        <v>-10.278337336329123</v>
      </c>
    </row>
    <row r="32" spans="3:12" ht="15.75" customHeight="1">
      <c r="C32" s="85">
        <v>45</v>
      </c>
      <c r="D32" s="4">
        <f>(D17-D16)/D16*100</f>
        <v>-2.0812102828955936</v>
      </c>
      <c r="E32" s="4">
        <f aca="true" t="shared" si="1" ref="E32:L32">(E17-E16)/E16*100</f>
        <v>-2.344979354243324</v>
      </c>
      <c r="F32" s="4">
        <f t="shared" si="1"/>
        <v>-7.972506728806518</v>
      </c>
      <c r="G32" s="4">
        <f t="shared" si="1"/>
        <v>5.27822079391156</v>
      </c>
      <c r="H32" s="4">
        <f t="shared" si="1"/>
        <v>0.3098678287035052</v>
      </c>
      <c r="I32" s="4">
        <f t="shared" si="1"/>
        <v>-6.9392124026725135</v>
      </c>
      <c r="J32" s="4">
        <f t="shared" si="1"/>
        <v>-0.4865267100956657</v>
      </c>
      <c r="K32" s="4">
        <f t="shared" si="1"/>
        <v>-7.667897830723612</v>
      </c>
      <c r="L32" s="4">
        <f t="shared" si="1"/>
        <v>-7.849486739419061</v>
      </c>
    </row>
    <row r="33" spans="3:12" ht="15.75" customHeight="1">
      <c r="C33" s="85">
        <v>50</v>
      </c>
      <c r="D33" s="4">
        <f aca="true" t="shared" si="2" ref="D33:L33">(D18-D17)/D17*100</f>
        <v>2.8958985026279436</v>
      </c>
      <c r="E33" s="4">
        <f t="shared" si="2"/>
        <v>2.4515683495075056</v>
      </c>
      <c r="F33" s="4">
        <f t="shared" si="2"/>
        <v>-2.8746405472514747</v>
      </c>
      <c r="G33" s="4">
        <f t="shared" si="2"/>
        <v>8.854751997084104</v>
      </c>
      <c r="H33" s="4">
        <f t="shared" si="2"/>
        <v>4.916924415984084</v>
      </c>
      <c r="I33" s="4">
        <f t="shared" si="2"/>
        <v>1.9004296559042437</v>
      </c>
      <c r="J33" s="4">
        <f t="shared" si="2"/>
        <v>2.1219696897684748</v>
      </c>
      <c r="K33" s="4">
        <f t="shared" si="2"/>
        <v>-3.429301181287209</v>
      </c>
      <c r="L33" s="4">
        <f t="shared" si="2"/>
        <v>-3.885394337655644</v>
      </c>
    </row>
    <row r="34" spans="3:12" ht="15.75" customHeight="1">
      <c r="C34" s="85">
        <v>55</v>
      </c>
      <c r="D34" s="4">
        <f aca="true" t="shared" si="3" ref="D34:L34">(D19-D18)/D18*100</f>
        <v>2.048651700276103</v>
      </c>
      <c r="E34" s="4">
        <f t="shared" si="3"/>
        <v>1.2316334072431634</v>
      </c>
      <c r="F34" s="4">
        <f t="shared" si="3"/>
        <v>-3.1709140882358886</v>
      </c>
      <c r="G34" s="4">
        <f t="shared" si="3"/>
        <v>3.1237574379329347</v>
      </c>
      <c r="H34" s="4">
        <f t="shared" si="3"/>
        <v>5.57312692122514</v>
      </c>
      <c r="I34" s="4">
        <f t="shared" si="3"/>
        <v>2.6212496358869792</v>
      </c>
      <c r="J34" s="4">
        <f t="shared" si="3"/>
        <v>0.9860378529320509</v>
      </c>
      <c r="K34" s="4">
        <f t="shared" si="3"/>
        <v>-1.028762567822485</v>
      </c>
      <c r="L34" s="4">
        <f t="shared" si="3"/>
        <v>-1.1407122139079142</v>
      </c>
    </row>
    <row r="35" spans="3:12" ht="15.75" customHeight="1">
      <c r="C35" s="85">
        <v>60</v>
      </c>
      <c r="D35" s="4">
        <f aca="true" t="shared" si="4" ref="D35:L35">(D20-D19)/D19*100</f>
        <v>0.9166525421859908</v>
      </c>
      <c r="E35" s="4">
        <f t="shared" si="4"/>
        <v>-1.2838185131535909</v>
      </c>
      <c r="F35" s="4">
        <f t="shared" si="4"/>
        <v>-3.226749039906495</v>
      </c>
      <c r="G35" s="4">
        <f t="shared" si="4"/>
        <v>0.35614992795827666</v>
      </c>
      <c r="H35" s="4">
        <f t="shared" si="4"/>
        <v>5.668320131341692</v>
      </c>
      <c r="I35" s="4">
        <f t="shared" si="4"/>
        <v>2.31657080815643</v>
      </c>
      <c r="J35" s="4">
        <f t="shared" si="4"/>
        <v>-0.2743657021365499</v>
      </c>
      <c r="K35" s="4">
        <f t="shared" si="4"/>
        <v>-1.2438104220702664</v>
      </c>
      <c r="L35" s="4">
        <f t="shared" si="4"/>
        <v>-2.929066298478759</v>
      </c>
    </row>
    <row r="36" spans="3:12" ht="15.75" customHeight="1">
      <c r="C36" s="95" t="s">
        <v>121</v>
      </c>
      <c r="D36" s="4">
        <f aca="true" t="shared" si="5" ref="D36:L36">(D21-D20)/D20*100</f>
        <v>-1.811345587955248</v>
      </c>
      <c r="E36" s="4">
        <f t="shared" si="5"/>
        <v>-2.148393586178333</v>
      </c>
      <c r="F36" s="4">
        <f t="shared" si="5"/>
        <v>-5.1956174783246345</v>
      </c>
      <c r="G36" s="4">
        <f t="shared" si="5"/>
        <v>-2.0602261429317696</v>
      </c>
      <c r="H36" s="4">
        <f t="shared" si="5"/>
        <v>1.3980001062360565</v>
      </c>
      <c r="I36" s="4">
        <f t="shared" si="5"/>
        <v>-0.9810381179603839</v>
      </c>
      <c r="J36" s="4">
        <f t="shared" si="5"/>
        <v>-2.7549024138515334</v>
      </c>
      <c r="K36" s="4">
        <f t="shared" si="5"/>
        <v>-5.179171889611811</v>
      </c>
      <c r="L36" s="4">
        <f t="shared" si="5"/>
        <v>-5.44309263163242</v>
      </c>
    </row>
    <row r="37" spans="3:12" ht="15.75" customHeight="1">
      <c r="C37" s="96" t="s">
        <v>88</v>
      </c>
      <c r="D37" s="4">
        <f aca="true" t="shared" si="6" ref="D37:L37">(D22-D21)/D21*100</f>
        <v>-1.085643284819689</v>
      </c>
      <c r="E37" s="4">
        <f t="shared" si="6"/>
        <v>-1.253484420633817</v>
      </c>
      <c r="F37" s="4">
        <f t="shared" si="6"/>
        <v>-5.338171394772163</v>
      </c>
      <c r="G37" s="4">
        <f t="shared" si="6"/>
        <v>-1.3620002615260733</v>
      </c>
      <c r="H37" s="4">
        <f t="shared" si="6"/>
        <v>2.1438838085696417</v>
      </c>
      <c r="I37" s="4">
        <f t="shared" si="6"/>
        <v>-0.5697995720374449</v>
      </c>
      <c r="J37" s="4">
        <f t="shared" si="6"/>
        <v>-1.56062386937141</v>
      </c>
      <c r="K37" s="4">
        <f t="shared" si="6"/>
        <v>-4.387695148564714</v>
      </c>
      <c r="L37" s="4">
        <f t="shared" si="6"/>
        <v>-5.712098420543677</v>
      </c>
    </row>
    <row r="38" spans="3:12" ht="15.75" customHeight="1">
      <c r="C38" s="85">
        <v>12</v>
      </c>
      <c r="D38" s="4">
        <f aca="true" t="shared" si="7" ref="D38:L38">(D23-D22)/D22*100</f>
        <v>-1.7729500245251981</v>
      </c>
      <c r="E38" s="4">
        <f t="shared" si="7"/>
        <v>-1.5853673471887133</v>
      </c>
      <c r="F38" s="4">
        <f t="shared" si="7"/>
        <v>-4.890592518715228</v>
      </c>
      <c r="G38" s="4">
        <f t="shared" si="7"/>
        <v>-1.8360754106138626</v>
      </c>
      <c r="H38" s="4">
        <f t="shared" si="7"/>
        <v>0.9180222774260758</v>
      </c>
      <c r="I38" s="4">
        <f t="shared" si="7"/>
        <v>-1.023556595001268</v>
      </c>
      <c r="J38" s="4">
        <f t="shared" si="7"/>
        <v>-3.0960649079387355</v>
      </c>
      <c r="K38" s="4">
        <f t="shared" si="7"/>
        <v>-4.5912432788324375</v>
      </c>
      <c r="L38" s="4">
        <f t="shared" si="7"/>
        <v>-5.5595914704499805</v>
      </c>
    </row>
    <row r="39" spans="3:14" ht="15.75" customHeight="1">
      <c r="C39" s="85">
        <v>17</v>
      </c>
      <c r="D39" s="4">
        <f aca="true" t="shared" si="8" ref="D39:D44">(D24-D23)/D23*100</f>
        <v>-2.31405975533455</v>
      </c>
      <c r="E39" s="4">
        <f aca="true" t="shared" si="9" ref="E39:L40">(E24-E23)/E23*100</f>
        <v>-2.845996378727826</v>
      </c>
      <c r="F39" s="4">
        <f>(F24-F23)/F23*100</f>
        <v>-4.956349256484441</v>
      </c>
      <c r="G39" s="4">
        <f t="shared" si="9"/>
        <v>-1.857623649073676</v>
      </c>
      <c r="H39" s="4">
        <f t="shared" si="9"/>
        <v>0.40528651151858563</v>
      </c>
      <c r="I39" s="4">
        <f t="shared" si="9"/>
        <v>-2.117748375479527</v>
      </c>
      <c r="J39" s="4">
        <f t="shared" si="9"/>
        <v>-3.455364882413309</v>
      </c>
      <c r="K39" s="4">
        <f t="shared" si="9"/>
        <v>-5.3964529708094675</v>
      </c>
      <c r="L39" s="4">
        <f t="shared" si="9"/>
        <v>-6.348416289592761</v>
      </c>
      <c r="N39" s="56"/>
    </row>
    <row r="40" spans="3:14" ht="15.75" customHeight="1">
      <c r="C40" s="85">
        <v>22</v>
      </c>
      <c r="D40" s="141">
        <f t="shared" si="8"/>
        <v>-2.764828762580346</v>
      </c>
      <c r="E40" s="141">
        <f t="shared" si="9"/>
        <v>-3.783711085351248</v>
      </c>
      <c r="F40" s="141">
        <f>(F25-F24)/F24*100</f>
        <v>-6.102780879459776</v>
      </c>
      <c r="G40" s="141">
        <f>(G25-G24)/G24*100</f>
        <v>-0.9650412451023703</v>
      </c>
      <c r="H40" s="141">
        <f t="shared" si="9"/>
        <v>-0.9097954858200339</v>
      </c>
      <c r="I40" s="141">
        <f t="shared" si="9"/>
        <v>-2.945956263292796</v>
      </c>
      <c r="J40" s="141">
        <f t="shared" si="9"/>
        <v>-3.35267791106081</v>
      </c>
      <c r="K40" s="141">
        <f t="shared" si="9"/>
        <v>-6.75468670216646</v>
      </c>
      <c r="L40" s="141">
        <f t="shared" si="9"/>
        <v>-7.410091639690132</v>
      </c>
      <c r="N40" s="56"/>
    </row>
    <row r="41" spans="3:14" ht="15.75" customHeight="1">
      <c r="C41" s="85">
        <v>23</v>
      </c>
      <c r="D41" s="141">
        <f t="shared" si="8"/>
        <v>-0.614880889220843</v>
      </c>
      <c r="E41" s="141">
        <f>(E26-E25)/E25*100</f>
        <v>-0.8939328385529337</v>
      </c>
      <c r="F41" s="141">
        <f>(F26-F25)/F25*100</f>
        <v>-1.1990882965018335</v>
      </c>
      <c r="G41" s="141">
        <f>(G26-G25)/G25*100</f>
        <v>-0.29471020772316253</v>
      </c>
      <c r="H41" s="141">
        <f aca="true" t="shared" si="10" ref="H41:L42">(H26-H25)/H25*100</f>
        <v>-0.1375946162514885</v>
      </c>
      <c r="I41" s="141">
        <f t="shared" si="10"/>
        <v>-0.5521591896670562</v>
      </c>
      <c r="J41" s="141">
        <f t="shared" si="10"/>
        <v>-0.8286260397868638</v>
      </c>
      <c r="K41" s="141">
        <f t="shared" si="10"/>
        <v>-1.848809616939164</v>
      </c>
      <c r="L41" s="141">
        <f t="shared" si="10"/>
        <v>-1.715080883631936</v>
      </c>
      <c r="N41" s="56"/>
    </row>
    <row r="42" spans="3:14" ht="15.75" customHeight="1">
      <c r="C42" s="85">
        <v>24</v>
      </c>
      <c r="D42" s="141">
        <f t="shared" si="8"/>
        <v>-0.7709298439976318</v>
      </c>
      <c r="E42" s="141">
        <f>(E27-E26)/E26*100</f>
        <v>-1.0094565188190097</v>
      </c>
      <c r="F42" s="141">
        <f>(F27-F26)/F26*100</f>
        <v>-1.4959163203897408</v>
      </c>
      <c r="G42" s="141">
        <f>(G27-G26)/G26*100</f>
        <v>-0.6087654895978113</v>
      </c>
      <c r="H42" s="141">
        <f t="shared" si="10"/>
        <v>-0.31105342574358713</v>
      </c>
      <c r="I42" s="141">
        <f t="shared" si="10"/>
        <v>-0.6712420614890876</v>
      </c>
      <c r="J42" s="141">
        <f t="shared" si="10"/>
        <v>-0.8743122328340852</v>
      </c>
      <c r="K42" s="141">
        <f t="shared" si="10"/>
        <v>-1.609989373007439</v>
      </c>
      <c r="L42" s="141">
        <f t="shared" si="10"/>
        <v>-1.9750814101656518</v>
      </c>
      <c r="N42" s="56"/>
    </row>
    <row r="43" spans="3:12" ht="15.75" customHeight="1">
      <c r="C43" s="85">
        <v>25</v>
      </c>
      <c r="D43" s="141">
        <f t="shared" si="8"/>
        <v>-0.7888665780755036</v>
      </c>
      <c r="E43" s="141">
        <f>(E28-E27)/E27*100</f>
        <v>-0.9668292749119676</v>
      </c>
      <c r="F43" s="141">
        <f>(F28-F27)/F27*100</f>
        <v>-1.7441014749949086</v>
      </c>
      <c r="G43" s="141">
        <f>(G28-G27)/G27*100</f>
        <v>-0.651605214317604</v>
      </c>
      <c r="H43" s="141">
        <f>(H28-H27)/H27*100</f>
        <v>-0.19176808247951643</v>
      </c>
      <c r="I43" s="141">
        <f>(I28-I27)/I27*100</f>
        <v>-0.7246981372489534</v>
      </c>
      <c r="J43" s="141">
        <f>(J28-J27)/J27*100</f>
        <v>-0.975802276027127</v>
      </c>
      <c r="K43" s="141">
        <f>(K28-K27)/K27*100</f>
        <v>-1.9468596424906843</v>
      </c>
      <c r="L43" s="141">
        <f>(L28-L27)/L27*100</f>
        <v>-1.762114537444934</v>
      </c>
    </row>
    <row r="44" spans="3:12" ht="15.75" customHeight="1">
      <c r="C44" s="85">
        <v>26</v>
      </c>
      <c r="D44" s="141">
        <f t="shared" si="8"/>
        <v>-0.7792237058654101</v>
      </c>
      <c r="E44" s="141">
        <f>(E29-E28)/E28*100</f>
        <v>-1.181798251623688</v>
      </c>
      <c r="F44" s="141">
        <f aca="true" t="shared" si="11" ref="F44:L44">(F29-F28)/F28*100</f>
        <v>-1.5870430959183977</v>
      </c>
      <c r="G44" s="141">
        <f t="shared" si="11"/>
        <v>-0.6696204741195215</v>
      </c>
      <c r="H44" s="141">
        <f t="shared" si="11"/>
        <v>-0.0549420538046569</v>
      </c>
      <c r="I44" s="141">
        <f t="shared" si="11"/>
        <v>-0.8694157419256259</v>
      </c>
      <c r="J44" s="141">
        <f t="shared" si="11"/>
        <v>-0.9305709939741416</v>
      </c>
      <c r="K44" s="141">
        <f t="shared" si="11"/>
        <v>-1.6027318040371215</v>
      </c>
      <c r="L44" s="141">
        <f t="shared" si="11"/>
        <v>-1.6375064324046167</v>
      </c>
    </row>
    <row r="45" spans="3:12" ht="15.75" customHeight="1">
      <c r="C45" s="85"/>
      <c r="D45" s="18"/>
      <c r="E45" s="276" t="s">
        <v>87</v>
      </c>
      <c r="F45" s="276"/>
      <c r="G45" s="276"/>
      <c r="H45" s="19"/>
      <c r="I45" s="276" t="s">
        <v>26</v>
      </c>
      <c r="J45" s="276"/>
      <c r="K45" s="276"/>
      <c r="L45" s="19"/>
    </row>
    <row r="46" spans="3:12" ht="15.75" customHeight="1">
      <c r="C46" s="100" t="s">
        <v>120</v>
      </c>
      <c r="D46" s="21">
        <f aca="true" t="shared" si="12" ref="D46:D53">D16/D16*100</f>
        <v>100</v>
      </c>
      <c r="E46" s="21">
        <f>E16/$D16*100</f>
        <v>10.951344704785585</v>
      </c>
      <c r="F46" s="21">
        <f aca="true" t="shared" si="13" ref="F46:L46">F16/$D16*100</f>
        <v>7.172838602385505</v>
      </c>
      <c r="G46" s="21">
        <f t="shared" si="13"/>
        <v>16.20778544325406</v>
      </c>
      <c r="H46" s="21">
        <f t="shared" si="13"/>
        <v>16.621241755330004</v>
      </c>
      <c r="I46" s="21">
        <f t="shared" si="13"/>
        <v>18.762637076445365</v>
      </c>
      <c r="J46" s="21">
        <f t="shared" si="13"/>
        <v>20.546226190792403</v>
      </c>
      <c r="K46" s="21">
        <f t="shared" si="13"/>
        <v>3.7360720872935715</v>
      </c>
      <c r="L46" s="21">
        <f t="shared" si="13"/>
        <v>6.001854139713509</v>
      </c>
    </row>
    <row r="47" spans="3:12" ht="15.75" customHeight="1">
      <c r="C47" s="85">
        <v>45</v>
      </c>
      <c r="D47" s="21">
        <f t="shared" si="12"/>
        <v>100</v>
      </c>
      <c r="E47" s="21">
        <f aca="true" t="shared" si="14" ref="E47:L47">E17/$D17*100</f>
        <v>10.921844482906458</v>
      </c>
      <c r="F47" s="21">
        <f t="shared" si="14"/>
        <v>6.7412838549523375</v>
      </c>
      <c r="G47" s="21">
        <f t="shared" si="14"/>
        <v>17.425938570165826</v>
      </c>
      <c r="H47" s="21">
        <f t="shared" si="14"/>
        <v>17.027115719495477</v>
      </c>
      <c r="I47" s="21">
        <f t="shared" si="14"/>
        <v>17.831774563200323</v>
      </c>
      <c r="J47" s="21">
        <f t="shared" si="14"/>
        <v>20.88083744859234</v>
      </c>
      <c r="K47" s="21">
        <f t="shared" si="14"/>
        <v>3.522913127014624</v>
      </c>
      <c r="L47" s="21">
        <f t="shared" si="14"/>
        <v>5.648292233672611</v>
      </c>
    </row>
    <row r="48" spans="3:12" ht="15.75" customHeight="1">
      <c r="C48" s="85">
        <v>50</v>
      </c>
      <c r="D48" s="21">
        <f t="shared" si="12"/>
        <v>100</v>
      </c>
      <c r="E48" s="21">
        <f aca="true" t="shared" si="15" ref="E48:L48">E18/$D18*100</f>
        <v>10.874681234399294</v>
      </c>
      <c r="F48" s="21">
        <f t="shared" si="15"/>
        <v>6.363223676680698</v>
      </c>
      <c r="G48" s="21">
        <f t="shared" si="15"/>
        <v>18.435100416790444</v>
      </c>
      <c r="H48" s="21">
        <f t="shared" si="15"/>
        <v>17.36155317132389</v>
      </c>
      <c r="I48" s="21">
        <f t="shared" si="15"/>
        <v>17.659260630985496</v>
      </c>
      <c r="J48" s="21">
        <f t="shared" si="15"/>
        <v>20.72378277514792</v>
      </c>
      <c r="K48" s="21">
        <f t="shared" si="15"/>
        <v>3.3063531929285803</v>
      </c>
      <c r="L48" s="21">
        <f t="shared" si="15"/>
        <v>5.276044901743679</v>
      </c>
    </row>
    <row r="49" spans="3:12" ht="15.75" customHeight="1">
      <c r="C49" s="85">
        <v>55</v>
      </c>
      <c r="D49" s="21">
        <f t="shared" si="12"/>
        <v>100</v>
      </c>
      <c r="E49" s="21">
        <f aca="true" t="shared" si="16" ref="E49:L49">E19/$D19*100</f>
        <v>10.787616747496502</v>
      </c>
      <c r="F49" s="21">
        <f t="shared" si="16"/>
        <v>6.037758674898981</v>
      </c>
      <c r="G49" s="21">
        <f t="shared" si="16"/>
        <v>18.629318389317735</v>
      </c>
      <c r="H49" s="21">
        <f t="shared" si="16"/>
        <v>17.961172695247054</v>
      </c>
      <c r="I49" s="21">
        <f t="shared" si="16"/>
        <v>17.758347253035293</v>
      </c>
      <c r="J49" s="21">
        <f t="shared" si="16"/>
        <v>20.50798983541462</v>
      </c>
      <c r="K49" s="21">
        <f t="shared" si="16"/>
        <v>3.2066456679220123</v>
      </c>
      <c r="L49" s="21">
        <f t="shared" si="16"/>
        <v>5.111150736667803</v>
      </c>
    </row>
    <row r="50" spans="3:12" ht="15.75" customHeight="1">
      <c r="C50" s="85">
        <v>60</v>
      </c>
      <c r="D50" s="21">
        <f t="shared" si="12"/>
        <v>100</v>
      </c>
      <c r="E50" s="21">
        <f aca="true" t="shared" si="17" ref="E50:L50">E20/$D20*100</f>
        <v>10.552394533808434</v>
      </c>
      <c r="F50" s="21">
        <f t="shared" si="17"/>
        <v>5.789862433637795</v>
      </c>
      <c r="G50" s="21">
        <f t="shared" si="17"/>
        <v>18.525849027270393</v>
      </c>
      <c r="H50" s="21">
        <f t="shared" si="17"/>
        <v>18.80687575821337</v>
      </c>
      <c r="I50" s="21">
        <f t="shared" si="17"/>
        <v>18.004691479351933</v>
      </c>
      <c r="J50" s="21">
        <f t="shared" si="17"/>
        <v>20.265954557459384</v>
      </c>
      <c r="K50" s="21">
        <f t="shared" si="17"/>
        <v>3.1379965497584643</v>
      </c>
      <c r="L50" s="21">
        <f t="shared" si="17"/>
        <v>4.916375660500229</v>
      </c>
    </row>
    <row r="51" spans="3:12" ht="15.75" customHeight="1">
      <c r="C51" s="95" t="s">
        <v>121</v>
      </c>
      <c r="D51" s="21">
        <f t="shared" si="12"/>
        <v>100</v>
      </c>
      <c r="E51" s="21">
        <f aca="true" t="shared" si="18" ref="E51:L51">E21/$D21*100</f>
        <v>10.516171780014956</v>
      </c>
      <c r="F51" s="21">
        <f t="shared" si="18"/>
        <v>5.59030303646917</v>
      </c>
      <c r="G51" s="21">
        <f t="shared" si="18"/>
        <v>18.47889122328655</v>
      </c>
      <c r="H51" s="21">
        <f t="shared" si="18"/>
        <v>19.421587978247707</v>
      </c>
      <c r="I51" s="21">
        <f t="shared" si="18"/>
        <v>18.15694358953489</v>
      </c>
      <c r="J51" s="21">
        <f t="shared" si="18"/>
        <v>20.07120619401049</v>
      </c>
      <c r="K51" s="21">
        <f t="shared" si="18"/>
        <v>3.030364691698418</v>
      </c>
      <c r="L51" s="21">
        <f t="shared" si="18"/>
        <v>4.7345315067378175</v>
      </c>
    </row>
    <row r="52" spans="3:12" ht="15.75" customHeight="1">
      <c r="C52" s="96" t="s">
        <v>88</v>
      </c>
      <c r="D52" s="21">
        <f t="shared" si="12"/>
        <v>100</v>
      </c>
      <c r="E52" s="21">
        <f aca="true" t="shared" si="19" ref="E52:L52">E22/$D22*100</f>
        <v>10.498327593644149</v>
      </c>
      <c r="F52" s="21">
        <f t="shared" si="19"/>
        <v>5.349964610428641</v>
      </c>
      <c r="G52" s="21">
        <f t="shared" si="19"/>
        <v>18.42726302005152</v>
      </c>
      <c r="H52" s="21">
        <f t="shared" si="19"/>
        <v>20.055697592416283</v>
      </c>
      <c r="I52" s="21">
        <f t="shared" si="19"/>
        <v>18.251633031038036</v>
      </c>
      <c r="J52" s="21">
        <f t="shared" si="19"/>
        <v>19.974825511091627</v>
      </c>
      <c r="K52" s="21">
        <f t="shared" si="19"/>
        <v>2.929202214275015</v>
      </c>
      <c r="L52" s="21">
        <f t="shared" si="19"/>
        <v>4.513086427054732</v>
      </c>
    </row>
    <row r="53" spans="3:12" ht="15.75" customHeight="1">
      <c r="C53" s="85">
        <v>12</v>
      </c>
      <c r="D53" s="21">
        <f t="shared" si="12"/>
        <v>100</v>
      </c>
      <c r="E53" s="21">
        <f aca="true" t="shared" si="20" ref="E53:L54">E23/$D23*100</f>
        <v>10.51837608739473</v>
      </c>
      <c r="F53" s="21">
        <f t="shared" si="20"/>
        <v>5.180161312701085</v>
      </c>
      <c r="G53" s="21">
        <f t="shared" si="20"/>
        <v>18.415420782165025</v>
      </c>
      <c r="H53" s="21">
        <f t="shared" si="20"/>
        <v>20.605132058085136</v>
      </c>
      <c r="I53" s="21">
        <f t="shared" si="20"/>
        <v>18.390878319122702</v>
      </c>
      <c r="J53" s="21">
        <f t="shared" si="20"/>
        <v>19.705765319078196</v>
      </c>
      <c r="K53" s="21">
        <f t="shared" si="20"/>
        <v>2.8451586555704194</v>
      </c>
      <c r="L53" s="21">
        <f t="shared" si="20"/>
        <v>4.339107465882704</v>
      </c>
    </row>
    <row r="54" spans="3:14" ht="15.75" customHeight="1">
      <c r="C54" s="85">
        <v>17</v>
      </c>
      <c r="D54" s="21">
        <f>D24/D24*100</f>
        <v>100</v>
      </c>
      <c r="E54" s="21">
        <f>E24/$D24*100</f>
        <v>10.46109958019732</v>
      </c>
      <c r="F54" s="21">
        <f t="shared" si="20"/>
        <v>5.040044057172489</v>
      </c>
      <c r="G54" s="21">
        <f t="shared" si="20"/>
        <v>18.501466562508792</v>
      </c>
      <c r="H54" s="21">
        <f t="shared" si="20"/>
        <v>21.17873035482907</v>
      </c>
      <c r="I54" s="21">
        <f t="shared" si="20"/>
        <v>18.42783695094352</v>
      </c>
      <c r="J54" s="21">
        <f t="shared" si="20"/>
        <v>19.475534735891454</v>
      </c>
      <c r="K54" s="21">
        <f t="shared" si="20"/>
        <v>2.7553821973112798</v>
      </c>
      <c r="L54" s="21">
        <f>L24/$D24*100</f>
        <v>4.159905561146076</v>
      </c>
      <c r="N54" s="56"/>
    </row>
    <row r="55" spans="3:14" ht="15.75" customHeight="1">
      <c r="C55" s="85">
        <v>22</v>
      </c>
      <c r="D55" s="21">
        <v>100</v>
      </c>
      <c r="E55" s="21">
        <v>10.351482562986707</v>
      </c>
      <c r="F55" s="21">
        <v>4.867026151041315</v>
      </c>
      <c r="G55" s="21">
        <v>18.843921953397487</v>
      </c>
      <c r="H55" s="21">
        <v>21.58277396443833</v>
      </c>
      <c r="I55" s="21">
        <v>18.393509988713863</v>
      </c>
      <c r="J55" s="21">
        <v>19.357792602412395</v>
      </c>
      <c r="K55" s="21">
        <v>2.6423203967649163</v>
      </c>
      <c r="L55" s="21">
        <v>3.961172380244988</v>
      </c>
      <c r="N55" s="56"/>
    </row>
    <row r="56" spans="3:14" ht="15.75" customHeight="1">
      <c r="C56" s="85">
        <v>23</v>
      </c>
      <c r="D56" s="149">
        <f>D26/D26*100</f>
        <v>100</v>
      </c>
      <c r="E56" s="149">
        <f>E26/$D26*100</f>
        <v>10.32241783565606</v>
      </c>
      <c r="F56" s="149">
        <f aca="true" t="shared" si="21" ref="F56:L56">F26/$D26*100</f>
        <v>4.8384167097657125</v>
      </c>
      <c r="G56" s="149">
        <f t="shared" si="21"/>
        <v>18.90462793622358</v>
      </c>
      <c r="H56" s="149">
        <f t="shared" si="21"/>
        <v>21.686422899389495</v>
      </c>
      <c r="I56" s="149">
        <f t="shared" si="21"/>
        <v>18.405118086762883</v>
      </c>
      <c r="J56" s="149">
        <f t="shared" si="21"/>
        <v>19.316160270213683</v>
      </c>
      <c r="K56" s="149">
        <f t="shared" si="21"/>
        <v>2.609514328063926</v>
      </c>
      <c r="L56" s="149">
        <f t="shared" si="21"/>
        <v>3.917321933924657</v>
      </c>
      <c r="N56" s="56"/>
    </row>
    <row r="57" spans="3:14" ht="15.75" customHeight="1">
      <c r="C57" s="85">
        <v>24</v>
      </c>
      <c r="D57" s="179">
        <f>D27/D27*100</f>
        <v>100</v>
      </c>
      <c r="E57" s="149">
        <f>E27/$D27*100</f>
        <v>10.297604824725038</v>
      </c>
      <c r="F57" s="149">
        <f aca="true" t="shared" si="22" ref="F57:L57">F27/$D27*100</f>
        <v>4.803066316214558</v>
      </c>
      <c r="G57" s="149">
        <f t="shared" si="22"/>
        <v>18.93552268087479</v>
      </c>
      <c r="H57" s="149">
        <f t="shared" si="22"/>
        <v>21.786928471718596</v>
      </c>
      <c r="I57" s="149">
        <f t="shared" si="22"/>
        <v>18.423608287326015</v>
      </c>
      <c r="J57" s="149">
        <f t="shared" si="22"/>
        <v>19.296035615324314</v>
      </c>
      <c r="K57" s="149">
        <f t="shared" si="22"/>
        <v>2.5874488400007265</v>
      </c>
      <c r="L57" s="149">
        <f t="shared" si="22"/>
        <v>3.8697849638159596</v>
      </c>
      <c r="N57" s="56"/>
    </row>
    <row r="58" spans="3:14" ht="15.75" customHeight="1">
      <c r="C58" s="85">
        <v>25</v>
      </c>
      <c r="D58" s="179">
        <f>D27/D27*100</f>
        <v>100</v>
      </c>
      <c r="E58" s="149">
        <f>E28/$D28*100</f>
        <v>10.279133213098845</v>
      </c>
      <c r="F58" s="149">
        <f aca="true" t="shared" si="23" ref="F58:L58">F28/$D28*100</f>
        <v>4.7568209362937965</v>
      </c>
      <c r="G58" s="149">
        <f t="shared" si="23"/>
        <v>18.961720503407385</v>
      </c>
      <c r="H58" s="149">
        <f t="shared" si="23"/>
        <v>21.91805228580503</v>
      </c>
      <c r="I58" s="149">
        <f t="shared" si="23"/>
        <v>18.435524431990636</v>
      </c>
      <c r="J58" s="149">
        <f t="shared" si="23"/>
        <v>19.259677620399394</v>
      </c>
      <c r="K58" s="149">
        <f t="shared" si="23"/>
        <v>2.5572481184898908</v>
      </c>
      <c r="L58" s="149">
        <f t="shared" si="23"/>
        <v>3.8318228905150202</v>
      </c>
      <c r="N58" s="56"/>
    </row>
    <row r="59" spans="3:14" ht="15.75" customHeight="1">
      <c r="C59" s="86">
        <v>26</v>
      </c>
      <c r="D59" s="150">
        <f>D28/D28*100</f>
        <v>100</v>
      </c>
      <c r="E59" s="142">
        <f>E29/$D29*100</f>
        <v>10.237427054987515</v>
      </c>
      <c r="F59" s="142">
        <f aca="true" t="shared" si="24" ref="F59:L59">F29/$D29*100</f>
        <v>4.7180926343103815</v>
      </c>
      <c r="G59" s="142">
        <f t="shared" si="24"/>
        <v>18.982666377086854</v>
      </c>
      <c r="H59" s="142">
        <f t="shared" si="24"/>
        <v>22.078047437147696</v>
      </c>
      <c r="I59" s="142">
        <f t="shared" si="24"/>
        <v>18.41876647517492</v>
      </c>
      <c r="J59" s="142">
        <f t="shared" si="24"/>
        <v>19.230299700909477</v>
      </c>
      <c r="K59" s="142">
        <f t="shared" si="24"/>
        <v>2.5360235865595224</v>
      </c>
      <c r="L59" s="142">
        <f t="shared" si="24"/>
        <v>3.798676733823632</v>
      </c>
      <c r="N59" s="56"/>
    </row>
    <row r="64" spans="1:2" ht="12">
      <c r="A64" s="128"/>
      <c r="B64" s="128"/>
    </row>
    <row r="65" spans="1:2" ht="12">
      <c r="A65" s="128"/>
      <c r="B65" s="128"/>
    </row>
  </sheetData>
  <sheetProtection/>
  <mergeCells count="11">
    <mergeCell ref="O13:O14"/>
    <mergeCell ref="N13:N14"/>
    <mergeCell ref="C13:C14"/>
    <mergeCell ref="D13:D14"/>
    <mergeCell ref="E13:L13"/>
    <mergeCell ref="E45:G45"/>
    <mergeCell ref="I45:K45"/>
    <mergeCell ref="E15:G15"/>
    <mergeCell ref="I15:K15"/>
    <mergeCell ref="E30:G30"/>
    <mergeCell ref="I30:K30"/>
  </mergeCells>
  <printOptions horizontalCentered="1" verticalCentered="1"/>
  <pageMargins left="0.5511811023622047" right="0.3937007874015748" top="0.3937007874015748" bottom="0.5905511811023623" header="0.5118110236220472" footer="0.5118110236220472"/>
  <pageSetup horizontalDpi="600" verticalDpi="600" orientation="portrait" paperSize="9" scale="88" r:id="rId2"/>
  <headerFooter alignWithMargins="0">
    <oddFooter>&amp;C&amp;9&amp;[- 4 -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6:C51"/>
  <sheetViews>
    <sheetView zoomScalePageLayoutView="0" workbookViewId="0" topLeftCell="A19">
      <selection activeCell="A1" sqref="A1"/>
    </sheetView>
  </sheetViews>
  <sheetFormatPr defaultColWidth="9.00390625" defaultRowHeight="13.5"/>
  <cols>
    <col min="1" max="2" width="2.375" style="35" customWidth="1"/>
    <col min="3" max="3" width="11.125" style="35" customWidth="1"/>
    <col min="4" max="4" width="7.625" style="35" customWidth="1"/>
    <col min="5" max="5" width="5.625" style="35" customWidth="1"/>
    <col min="6" max="6" width="7.625" style="35" customWidth="1"/>
    <col min="7" max="7" width="5.625" style="35" customWidth="1"/>
    <col min="8" max="10" width="7.625" style="35" customWidth="1"/>
    <col min="11" max="11" width="5.625" style="35" customWidth="1"/>
    <col min="12" max="13" width="7.625" style="35" customWidth="1"/>
    <col min="14" max="16384" width="9.00390625" style="35" customWidth="1"/>
  </cols>
  <sheetData>
    <row r="1" ht="12"/>
    <row r="2" ht="12"/>
    <row r="3" ht="12"/>
    <row r="4" ht="12"/>
    <row r="5" ht="13.5" customHeight="1"/>
    <row r="6" spans="1:2" ht="13.5">
      <c r="A6" s="148" t="s">
        <v>245</v>
      </c>
      <c r="B6" s="37"/>
    </row>
    <row r="7" ht="12">
      <c r="B7" s="6" t="s">
        <v>99</v>
      </c>
    </row>
    <row r="18" ht="12">
      <c r="C18" s="5" t="s">
        <v>100</v>
      </c>
    </row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9" ht="14.25" customHeight="1">
      <c r="B39" s="6" t="s">
        <v>40</v>
      </c>
    </row>
    <row r="40" ht="12">
      <c r="C40" s="5" t="s">
        <v>41</v>
      </c>
    </row>
    <row r="49" ht="12">
      <c r="C49" s="5" t="s">
        <v>42</v>
      </c>
    </row>
    <row r="50" ht="12"/>
    <row r="51" ht="12">
      <c r="C51" s="50"/>
    </row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</sheetData>
  <sheetProtection/>
  <printOptions/>
  <pageMargins left="0.68" right="0.49" top="0.72" bottom="0.61" header="0.512" footer="0.57"/>
  <pageSetup horizontalDpi="600" verticalDpi="600" orientation="portrait" paperSize="9" r:id="rId2"/>
  <headerFooter alignWithMargins="0">
    <oddFooter>&amp;C&amp;9&amp;[- 5 -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B2:U76"/>
  <sheetViews>
    <sheetView zoomScalePageLayoutView="0" workbookViewId="0" topLeftCell="A40">
      <selection activeCell="A1" sqref="A1"/>
    </sheetView>
  </sheetViews>
  <sheetFormatPr defaultColWidth="9.00390625" defaultRowHeight="13.5"/>
  <cols>
    <col min="1" max="2" width="2.375" style="35" customWidth="1"/>
    <col min="3" max="3" width="4.125" style="35" customWidth="1"/>
    <col min="4" max="4" width="9.625" style="35" customWidth="1"/>
    <col min="5" max="5" width="5.625" style="35" customWidth="1"/>
    <col min="6" max="6" width="2.125" style="35" customWidth="1"/>
    <col min="7" max="7" width="4.125" style="35" customWidth="1"/>
    <col min="8" max="8" width="9.625" style="35" customWidth="1"/>
    <col min="9" max="9" width="5.625" style="35" customWidth="1"/>
    <col min="10" max="10" width="2.125" style="35" customWidth="1"/>
    <col min="11" max="11" width="4.125" style="35" customWidth="1"/>
    <col min="12" max="12" width="9.625" style="35" customWidth="1"/>
    <col min="13" max="13" width="6.125" style="35" customWidth="1"/>
    <col min="14" max="14" width="2.25390625" style="35" customWidth="1"/>
    <col min="15" max="15" width="4.125" style="35" customWidth="1"/>
    <col min="16" max="16" width="9.625" style="35" customWidth="1"/>
    <col min="17" max="17" width="6.375" style="36" customWidth="1"/>
    <col min="18" max="16384" width="9.00390625" style="35" customWidth="1"/>
  </cols>
  <sheetData>
    <row r="1" ht="12"/>
    <row r="2" ht="12">
      <c r="L2" s="36"/>
    </row>
    <row r="3" ht="12">
      <c r="L3" s="36"/>
    </row>
    <row r="4" ht="12">
      <c r="L4" s="36"/>
    </row>
    <row r="5" ht="12">
      <c r="B5" s="37"/>
    </row>
    <row r="6" spans="3:11" ht="12">
      <c r="C6" s="5" t="s">
        <v>50</v>
      </c>
      <c r="K6" s="5" t="s">
        <v>51</v>
      </c>
    </row>
    <row r="16" ht="12">
      <c r="D16" s="5" t="s">
        <v>49</v>
      </c>
    </row>
    <row r="17" ht="12"/>
    <row r="18" spans="3:17" ht="12">
      <c r="C18" s="38"/>
      <c r="D18" s="39"/>
      <c r="E18" s="39"/>
      <c r="F18" s="39"/>
      <c r="G18" s="38"/>
      <c r="H18" s="39"/>
      <c r="I18" s="39"/>
      <c r="K18" s="54" t="s">
        <v>92</v>
      </c>
      <c r="O18" s="54" t="s">
        <v>93</v>
      </c>
      <c r="Q18" s="35"/>
    </row>
    <row r="19" spans="3:17" ht="12">
      <c r="C19" s="40"/>
      <c r="D19" s="40"/>
      <c r="E19" s="41"/>
      <c r="F19" s="40"/>
      <c r="G19" s="40"/>
      <c r="H19" s="40"/>
      <c r="I19" s="41"/>
      <c r="K19" s="101"/>
      <c r="L19" s="102"/>
      <c r="M19" s="103" t="s">
        <v>45</v>
      </c>
      <c r="N19" s="42"/>
      <c r="O19" s="101"/>
      <c r="P19" s="102"/>
      <c r="Q19" s="103" t="s">
        <v>45</v>
      </c>
    </row>
    <row r="20" spans="3:17" ht="12">
      <c r="C20" s="41"/>
      <c r="D20" s="41"/>
      <c r="E20" s="41"/>
      <c r="F20" s="40"/>
      <c r="G20" s="41"/>
      <c r="H20" s="41"/>
      <c r="I20" s="41"/>
      <c r="J20" s="42"/>
      <c r="K20" s="104" t="s">
        <v>43</v>
      </c>
      <c r="L20" s="105" t="s">
        <v>94</v>
      </c>
      <c r="M20" s="106" t="s">
        <v>48</v>
      </c>
      <c r="N20" s="42"/>
      <c r="O20" s="104" t="s">
        <v>43</v>
      </c>
      <c r="P20" s="105" t="s">
        <v>94</v>
      </c>
      <c r="Q20" s="106" t="s">
        <v>48</v>
      </c>
    </row>
    <row r="21" spans="3:17" ht="12">
      <c r="C21" s="40"/>
      <c r="D21" s="40"/>
      <c r="E21" s="41"/>
      <c r="F21" s="40"/>
      <c r="G21" s="40"/>
      <c r="H21" s="40"/>
      <c r="I21" s="41"/>
      <c r="J21" s="42"/>
      <c r="K21" s="107"/>
      <c r="L21" s="108"/>
      <c r="M21" s="109" t="s">
        <v>47</v>
      </c>
      <c r="N21" s="42"/>
      <c r="O21" s="107"/>
      <c r="P21" s="108"/>
      <c r="Q21" s="109" t="s">
        <v>47</v>
      </c>
    </row>
    <row r="22" spans="3:17" ht="12">
      <c r="C22" s="41"/>
      <c r="D22" s="40"/>
      <c r="E22" s="40"/>
      <c r="F22" s="40"/>
      <c r="G22" s="41"/>
      <c r="H22" s="40"/>
      <c r="I22" s="40"/>
      <c r="J22" s="42"/>
      <c r="K22" s="104">
        <v>1</v>
      </c>
      <c r="L22" s="43" t="s">
        <v>247</v>
      </c>
      <c r="M22" s="44">
        <v>10.990787134313885</v>
      </c>
      <c r="N22" s="42"/>
      <c r="O22" s="104">
        <v>1</v>
      </c>
      <c r="P22" s="43" t="s">
        <v>257</v>
      </c>
      <c r="Q22" s="44">
        <v>1.707067258449983</v>
      </c>
    </row>
    <row r="23" spans="3:17" ht="12">
      <c r="C23" s="41"/>
      <c r="D23" s="40"/>
      <c r="E23" s="40"/>
      <c r="F23" s="40"/>
      <c r="G23" s="41"/>
      <c r="H23" s="40"/>
      <c r="I23" s="40"/>
      <c r="J23" s="42"/>
      <c r="K23" s="104">
        <v>2</v>
      </c>
      <c r="L23" s="43" t="s">
        <v>248</v>
      </c>
      <c r="M23" s="44">
        <v>9.306291270589943</v>
      </c>
      <c r="N23" s="42"/>
      <c r="O23" s="104">
        <v>2</v>
      </c>
      <c r="P23" s="43" t="s">
        <v>258</v>
      </c>
      <c r="Q23" s="44">
        <v>4.011461318051576</v>
      </c>
    </row>
    <row r="24" spans="3:17" ht="12">
      <c r="C24" s="41"/>
      <c r="D24" s="40"/>
      <c r="E24" s="40"/>
      <c r="F24" s="40"/>
      <c r="G24" s="41"/>
      <c r="H24" s="40"/>
      <c r="I24" s="40"/>
      <c r="J24" s="42"/>
      <c r="K24" s="104">
        <v>3</v>
      </c>
      <c r="L24" s="43" t="s">
        <v>249</v>
      </c>
      <c r="M24" s="44">
        <v>8.489373231380577</v>
      </c>
      <c r="N24" s="42"/>
      <c r="O24" s="104">
        <v>3</v>
      </c>
      <c r="P24" s="43" t="s">
        <v>259</v>
      </c>
      <c r="Q24" s="44">
        <v>4.195402298850574</v>
      </c>
    </row>
    <row r="25" spans="3:17" ht="12">
      <c r="C25" s="41"/>
      <c r="D25" s="40"/>
      <c r="E25" s="40"/>
      <c r="F25" s="40"/>
      <c r="G25" s="41"/>
      <c r="H25" s="40"/>
      <c r="I25" s="40"/>
      <c r="J25" s="42"/>
      <c r="K25" s="104">
        <v>4</v>
      </c>
      <c r="L25" s="43" t="s">
        <v>250</v>
      </c>
      <c r="M25" s="44">
        <v>8.192892306586653</v>
      </c>
      <c r="N25" s="42"/>
      <c r="O25" s="104">
        <v>4</v>
      </c>
      <c r="P25" s="43" t="s">
        <v>260</v>
      </c>
      <c r="Q25" s="44">
        <v>4.916951490076152</v>
      </c>
    </row>
    <row r="26" spans="3:17" ht="12">
      <c r="C26" s="41"/>
      <c r="D26" s="40"/>
      <c r="E26" s="40"/>
      <c r="F26" s="40"/>
      <c r="G26" s="41"/>
      <c r="H26" s="40"/>
      <c r="I26" s="40"/>
      <c r="J26" s="42"/>
      <c r="K26" s="104">
        <v>5</v>
      </c>
      <c r="L26" s="144" t="s">
        <v>251</v>
      </c>
      <c r="M26" s="44">
        <v>7.827664110478251</v>
      </c>
      <c r="N26" s="42"/>
      <c r="O26" s="104">
        <v>5</v>
      </c>
      <c r="P26" s="43" t="s">
        <v>261</v>
      </c>
      <c r="Q26" s="44">
        <v>5.073280721533258</v>
      </c>
    </row>
    <row r="27" spans="3:17" ht="12" customHeight="1">
      <c r="C27" s="41"/>
      <c r="D27" s="40"/>
      <c r="E27" s="40"/>
      <c r="F27" s="40"/>
      <c r="G27" s="41"/>
      <c r="H27" s="40"/>
      <c r="I27" s="40"/>
      <c r="J27" s="42"/>
      <c r="K27" s="104">
        <v>6</v>
      </c>
      <c r="L27" s="43" t="s">
        <v>252</v>
      </c>
      <c r="M27" s="44">
        <v>7.73912787791467</v>
      </c>
      <c r="N27" s="42"/>
      <c r="O27" s="104">
        <v>6</v>
      </c>
      <c r="P27" s="43" t="s">
        <v>262</v>
      </c>
      <c r="Q27" s="44">
        <v>5.289524502532815</v>
      </c>
    </row>
    <row r="28" spans="3:17" ht="12" customHeight="1">
      <c r="C28" s="41"/>
      <c r="D28" s="40"/>
      <c r="E28" s="40"/>
      <c r="F28" s="40"/>
      <c r="G28" s="41"/>
      <c r="H28" s="40"/>
      <c r="I28" s="40"/>
      <c r="J28" s="42"/>
      <c r="K28" s="104">
        <v>7</v>
      </c>
      <c r="L28" s="43" t="s">
        <v>253</v>
      </c>
      <c r="M28" s="44">
        <v>7.588434179629668</v>
      </c>
      <c r="N28" s="42"/>
      <c r="O28" s="104">
        <v>7</v>
      </c>
      <c r="P28" s="43" t="s">
        <v>263</v>
      </c>
      <c r="Q28" s="44">
        <v>5.4447852760736195</v>
      </c>
    </row>
    <row r="29" spans="3:17" ht="12" customHeight="1">
      <c r="C29" s="41"/>
      <c r="D29" s="40"/>
      <c r="E29" s="40"/>
      <c r="F29" s="40"/>
      <c r="G29" s="41"/>
      <c r="H29" s="40"/>
      <c r="I29" s="40"/>
      <c r="J29" s="42"/>
      <c r="K29" s="104">
        <v>8</v>
      </c>
      <c r="L29" s="144" t="s">
        <v>254</v>
      </c>
      <c r="M29" s="44">
        <v>7.0190942543389445</v>
      </c>
      <c r="N29" s="42"/>
      <c r="O29" s="104">
        <v>8</v>
      </c>
      <c r="P29" s="43" t="s">
        <v>264</v>
      </c>
      <c r="Q29" s="44">
        <v>5.766489568485162</v>
      </c>
    </row>
    <row r="30" spans="3:21" ht="12" customHeight="1">
      <c r="C30" s="41"/>
      <c r="D30" s="40"/>
      <c r="E30" s="40"/>
      <c r="F30" s="40"/>
      <c r="G30" s="41"/>
      <c r="H30" s="40"/>
      <c r="I30" s="40"/>
      <c r="J30" s="42"/>
      <c r="K30" s="104">
        <v>9</v>
      </c>
      <c r="L30" s="43" t="s">
        <v>255</v>
      </c>
      <c r="M30" s="44">
        <v>6.728352457897048</v>
      </c>
      <c r="N30" s="42"/>
      <c r="O30" s="104">
        <v>9</v>
      </c>
      <c r="P30" s="43" t="s">
        <v>265</v>
      </c>
      <c r="Q30" s="44">
        <v>6.071406995710747</v>
      </c>
      <c r="R30" s="138"/>
      <c r="S30" s="138"/>
      <c r="T30" s="83"/>
      <c r="U30" s="83"/>
    </row>
    <row r="31" spans="3:21" ht="12" customHeight="1">
      <c r="C31" s="41"/>
      <c r="D31" s="40"/>
      <c r="E31" s="40"/>
      <c r="F31" s="40"/>
      <c r="G31" s="41"/>
      <c r="H31" s="40"/>
      <c r="I31" s="40"/>
      <c r="J31" s="42"/>
      <c r="K31" s="104">
        <v>10</v>
      </c>
      <c r="L31" s="43" t="s">
        <v>256</v>
      </c>
      <c r="M31" s="44">
        <v>6.56023222060958</v>
      </c>
      <c r="N31" s="42"/>
      <c r="O31" s="104"/>
      <c r="P31" s="43"/>
      <c r="Q31" s="44"/>
      <c r="R31" s="139"/>
      <c r="S31" s="139"/>
      <c r="T31" s="83"/>
      <c r="U31" s="83"/>
    </row>
    <row r="32" spans="3:21" ht="10.5" customHeight="1">
      <c r="C32" s="41"/>
      <c r="D32" s="40"/>
      <c r="E32" s="40"/>
      <c r="F32" s="40"/>
      <c r="G32" s="41"/>
      <c r="H32" s="40"/>
      <c r="I32" s="40"/>
      <c r="J32" s="42"/>
      <c r="K32" s="110"/>
      <c r="L32" s="45"/>
      <c r="M32" s="46"/>
      <c r="N32" s="42"/>
      <c r="O32" s="110"/>
      <c r="P32" s="45"/>
      <c r="Q32" s="46"/>
      <c r="R32" s="83"/>
      <c r="S32" s="83"/>
      <c r="T32" s="83"/>
      <c r="U32" s="83"/>
    </row>
    <row r="33" spans="15:21" ht="12">
      <c r="O33" s="49"/>
      <c r="R33" s="83"/>
      <c r="S33" s="83"/>
      <c r="T33" s="83"/>
      <c r="U33" s="83"/>
    </row>
    <row r="34" spans="18:21" ht="12">
      <c r="R34" s="83"/>
      <c r="S34" s="83"/>
      <c r="T34" s="83"/>
      <c r="U34" s="83"/>
    </row>
    <row r="35" spans="2:21" ht="12">
      <c r="B35" s="37"/>
      <c r="C35" s="5" t="s">
        <v>69</v>
      </c>
      <c r="K35" s="5" t="s">
        <v>70</v>
      </c>
      <c r="R35" s="83"/>
      <c r="S35" s="83"/>
      <c r="T35" s="83"/>
      <c r="U35" s="83"/>
    </row>
    <row r="36" spans="18:21" ht="12">
      <c r="R36" s="83"/>
      <c r="S36" s="83"/>
      <c r="T36" s="83"/>
      <c r="U36" s="83"/>
    </row>
    <row r="37" spans="18:21" ht="12">
      <c r="R37" s="83"/>
      <c r="S37" s="83"/>
      <c r="T37" s="83"/>
      <c r="U37" s="83"/>
    </row>
    <row r="38" spans="18:21" ht="12">
      <c r="R38" s="83"/>
      <c r="S38" s="83"/>
      <c r="T38" s="83"/>
      <c r="U38" s="83"/>
    </row>
    <row r="39" spans="18:21" ht="12">
      <c r="R39" s="83"/>
      <c r="S39" s="83"/>
      <c r="T39" s="83"/>
      <c r="U39" s="83"/>
    </row>
    <row r="40" spans="18:21" ht="12">
      <c r="R40" s="83"/>
      <c r="S40" s="83"/>
      <c r="T40" s="83"/>
      <c r="U40" s="83"/>
    </row>
    <row r="41" spans="18:21" ht="12">
      <c r="R41" s="83"/>
      <c r="S41" s="83"/>
      <c r="T41" s="83"/>
      <c r="U41" s="83"/>
    </row>
    <row r="42" spans="18:21" ht="12">
      <c r="R42" s="83"/>
      <c r="S42" s="83"/>
      <c r="T42" s="83"/>
      <c r="U42" s="83"/>
    </row>
    <row r="43" spans="18:21" ht="12">
      <c r="R43" s="83"/>
      <c r="S43" s="83"/>
      <c r="T43" s="83"/>
      <c r="U43" s="83"/>
    </row>
    <row r="44" spans="18:21" ht="12">
      <c r="R44" s="83"/>
      <c r="S44" s="83"/>
      <c r="T44" s="83"/>
      <c r="U44" s="83"/>
    </row>
    <row r="45" spans="18:21" ht="12">
      <c r="R45" s="83"/>
      <c r="S45" s="83"/>
      <c r="T45" s="83"/>
      <c r="U45" s="83"/>
    </row>
    <row r="46" spans="11:21" ht="12">
      <c r="K46" s="49"/>
      <c r="R46" s="83"/>
      <c r="S46" s="83"/>
      <c r="T46" s="83"/>
      <c r="U46" s="83"/>
    </row>
    <row r="47" spans="3:21" ht="12">
      <c r="C47" s="54"/>
      <c r="G47" s="54"/>
      <c r="K47" s="54"/>
      <c r="O47" s="54"/>
      <c r="Q47" s="35"/>
      <c r="R47" s="83"/>
      <c r="S47" s="83"/>
      <c r="T47" s="83"/>
      <c r="U47" s="83"/>
    </row>
    <row r="48" spans="15:21" ht="12">
      <c r="O48" s="83"/>
      <c r="P48" s="83"/>
      <c r="Q48" s="83"/>
      <c r="R48" s="83"/>
      <c r="S48" s="83"/>
      <c r="T48" s="83"/>
      <c r="U48" s="83"/>
    </row>
    <row r="49" spans="3:21" ht="12">
      <c r="C49" s="54" t="s">
        <v>95</v>
      </c>
      <c r="G49" s="54" t="s">
        <v>96</v>
      </c>
      <c r="K49" s="54" t="s">
        <v>97</v>
      </c>
      <c r="O49" s="54" t="s">
        <v>98</v>
      </c>
      <c r="Q49" s="35"/>
      <c r="R49" s="83"/>
      <c r="S49" s="83"/>
      <c r="T49" s="83"/>
      <c r="U49" s="83"/>
    </row>
    <row r="50" spans="3:21" ht="12">
      <c r="C50" s="101"/>
      <c r="D50" s="102"/>
      <c r="E50" s="103" t="s">
        <v>45</v>
      </c>
      <c r="F50" s="42"/>
      <c r="G50" s="101"/>
      <c r="H50" s="102"/>
      <c r="I50" s="103" t="s">
        <v>45</v>
      </c>
      <c r="J50" s="42"/>
      <c r="K50" s="101"/>
      <c r="L50" s="102"/>
      <c r="M50" s="103" t="s">
        <v>46</v>
      </c>
      <c r="N50" s="42"/>
      <c r="O50" s="101"/>
      <c r="P50" s="102"/>
      <c r="Q50" s="103" t="s">
        <v>46</v>
      </c>
      <c r="R50" s="83"/>
      <c r="S50" s="83"/>
      <c r="T50" s="83"/>
      <c r="U50" s="83"/>
    </row>
    <row r="51" spans="3:21" ht="12">
      <c r="C51" s="104" t="s">
        <v>43</v>
      </c>
      <c r="D51" s="105" t="s">
        <v>94</v>
      </c>
      <c r="E51" s="106" t="s">
        <v>44</v>
      </c>
      <c r="F51" s="42"/>
      <c r="G51" s="104" t="s">
        <v>43</v>
      </c>
      <c r="H51" s="105" t="s">
        <v>94</v>
      </c>
      <c r="I51" s="106" t="s">
        <v>44</v>
      </c>
      <c r="J51" s="42"/>
      <c r="K51" s="104" t="s">
        <v>43</v>
      </c>
      <c r="L51" s="105" t="s">
        <v>94</v>
      </c>
      <c r="M51" s="106" t="s">
        <v>71</v>
      </c>
      <c r="N51" s="42"/>
      <c r="O51" s="104" t="s">
        <v>43</v>
      </c>
      <c r="P51" s="105" t="s">
        <v>94</v>
      </c>
      <c r="Q51" s="106" t="s">
        <v>72</v>
      </c>
      <c r="R51" s="83"/>
      <c r="S51" s="83"/>
      <c r="T51" s="83"/>
      <c r="U51" s="83"/>
    </row>
    <row r="52" spans="3:21" ht="12">
      <c r="C52" s="107"/>
      <c r="D52" s="108"/>
      <c r="E52" s="109" t="s">
        <v>47</v>
      </c>
      <c r="F52" s="42"/>
      <c r="G52" s="107"/>
      <c r="H52" s="108"/>
      <c r="I52" s="109" t="s">
        <v>47</v>
      </c>
      <c r="J52" s="42"/>
      <c r="K52" s="107"/>
      <c r="L52" s="108"/>
      <c r="M52" s="109" t="s">
        <v>47</v>
      </c>
      <c r="N52" s="42"/>
      <c r="O52" s="107"/>
      <c r="P52" s="108"/>
      <c r="Q52" s="109" t="s">
        <v>47</v>
      </c>
      <c r="R52" s="83"/>
      <c r="S52" s="83"/>
      <c r="T52" s="83"/>
      <c r="U52" s="83"/>
    </row>
    <row r="53" spans="3:21" ht="12">
      <c r="C53" s="104">
        <v>1</v>
      </c>
      <c r="D53" s="43" t="s">
        <v>259</v>
      </c>
      <c r="E53" s="44">
        <v>25.919540229885058</v>
      </c>
      <c r="F53" s="42"/>
      <c r="G53" s="104">
        <v>1</v>
      </c>
      <c r="H53" s="43" t="s">
        <v>247</v>
      </c>
      <c r="I53" s="44">
        <v>8.566348795862293</v>
      </c>
      <c r="J53" s="42"/>
      <c r="K53" s="104">
        <v>1</v>
      </c>
      <c r="L53" s="43" t="s">
        <v>247</v>
      </c>
      <c r="M53" s="198">
        <v>2.424438338451592</v>
      </c>
      <c r="N53" s="42"/>
      <c r="O53" s="104">
        <v>1</v>
      </c>
      <c r="P53" s="43" t="s">
        <v>257</v>
      </c>
      <c r="Q53" s="74">
        <v>-22.533287811539775</v>
      </c>
      <c r="R53" s="83"/>
      <c r="S53" s="83"/>
      <c r="T53" s="83"/>
      <c r="U53" s="83"/>
    </row>
    <row r="54" spans="3:21" ht="12">
      <c r="C54" s="104">
        <v>2</v>
      </c>
      <c r="D54" s="43" t="s">
        <v>257</v>
      </c>
      <c r="E54" s="44">
        <v>24.240355069989757</v>
      </c>
      <c r="F54" s="42"/>
      <c r="G54" s="104">
        <v>2</v>
      </c>
      <c r="H54" s="43" t="s">
        <v>248</v>
      </c>
      <c r="I54" s="44">
        <v>10.43102822726943</v>
      </c>
      <c r="J54" s="42"/>
      <c r="K54" s="104">
        <v>2</v>
      </c>
      <c r="L54" s="47" t="s">
        <v>74</v>
      </c>
      <c r="M54" s="143" t="s">
        <v>74</v>
      </c>
      <c r="N54" s="42"/>
      <c r="O54" s="104">
        <v>2</v>
      </c>
      <c r="P54" s="43" t="s">
        <v>259</v>
      </c>
      <c r="Q54" s="74">
        <v>-21.724137931034484</v>
      </c>
      <c r="R54" s="138"/>
      <c r="S54" s="138"/>
      <c r="T54" s="83"/>
      <c r="U54" s="83"/>
    </row>
    <row r="55" spans="3:21" ht="12">
      <c r="C55" s="104">
        <v>3</v>
      </c>
      <c r="D55" s="43" t="s">
        <v>258</v>
      </c>
      <c r="E55" s="44">
        <v>19.770773638968482</v>
      </c>
      <c r="F55" s="42"/>
      <c r="G55" s="104">
        <v>3</v>
      </c>
      <c r="H55" s="43" t="s">
        <v>250</v>
      </c>
      <c r="I55" s="44">
        <v>10.66718685030518</v>
      </c>
      <c r="J55" s="42"/>
      <c r="K55" s="104">
        <v>3</v>
      </c>
      <c r="L55" s="47" t="s">
        <v>74</v>
      </c>
      <c r="M55" s="143" t="s">
        <v>74</v>
      </c>
      <c r="N55" s="42"/>
      <c r="O55" s="104">
        <v>3</v>
      </c>
      <c r="P55" s="43" t="s">
        <v>258</v>
      </c>
      <c r="Q55" s="74">
        <v>-15.759312320916905</v>
      </c>
      <c r="R55" s="139"/>
      <c r="S55" s="139"/>
      <c r="T55" s="83"/>
      <c r="U55" s="83"/>
    </row>
    <row r="56" spans="3:21" ht="12">
      <c r="C56" s="104">
        <v>4</v>
      </c>
      <c r="D56" s="43" t="s">
        <v>262</v>
      </c>
      <c r="E56" s="44">
        <v>17.827656656684674</v>
      </c>
      <c r="F56" s="42"/>
      <c r="G56" s="104">
        <v>4</v>
      </c>
      <c r="H56" s="43" t="s">
        <v>249</v>
      </c>
      <c r="I56" s="44">
        <v>11.525592836930063</v>
      </c>
      <c r="J56" s="42"/>
      <c r="K56" s="104">
        <v>4</v>
      </c>
      <c r="L56" s="47" t="s">
        <v>74</v>
      </c>
      <c r="M56" s="143" t="s">
        <v>74</v>
      </c>
      <c r="N56" s="42"/>
      <c r="O56" s="104">
        <v>4</v>
      </c>
      <c r="P56" s="43" t="s">
        <v>260</v>
      </c>
      <c r="Q56" s="74">
        <v>-12.57220523275569</v>
      </c>
      <c r="R56" s="83"/>
      <c r="S56" s="83"/>
      <c r="T56" s="83"/>
      <c r="U56" s="83"/>
    </row>
    <row r="57" spans="3:21" ht="12">
      <c r="C57" s="104">
        <v>5</v>
      </c>
      <c r="D57" s="43" t="s">
        <v>260</v>
      </c>
      <c r="E57" s="44">
        <v>17.489156722831844</v>
      </c>
      <c r="F57" s="42"/>
      <c r="G57" s="104">
        <v>5</v>
      </c>
      <c r="H57" s="43" t="s">
        <v>252</v>
      </c>
      <c r="I57" s="44">
        <v>11.849804463524361</v>
      </c>
      <c r="J57" s="42"/>
      <c r="K57" s="104">
        <v>5</v>
      </c>
      <c r="L57" s="47" t="s">
        <v>74</v>
      </c>
      <c r="M57" s="143" t="s">
        <v>74</v>
      </c>
      <c r="N57" s="42"/>
      <c r="O57" s="104">
        <v>5</v>
      </c>
      <c r="P57" s="43" t="s">
        <v>262</v>
      </c>
      <c r="Q57" s="74">
        <v>-12.538132154151857</v>
      </c>
      <c r="R57" s="83"/>
      <c r="S57" s="83"/>
      <c r="T57" s="83"/>
      <c r="U57" s="83"/>
    </row>
    <row r="58" spans="3:21" ht="12">
      <c r="C58" s="104">
        <v>6</v>
      </c>
      <c r="D58" s="43" t="s">
        <v>261</v>
      </c>
      <c r="E58" s="44">
        <v>16.685456595264938</v>
      </c>
      <c r="F58" s="42"/>
      <c r="G58" s="104">
        <v>6</v>
      </c>
      <c r="H58" s="43" t="s">
        <v>253</v>
      </c>
      <c r="I58" s="44">
        <v>12.09880113757652</v>
      </c>
      <c r="J58" s="42"/>
      <c r="K58" s="104">
        <v>6</v>
      </c>
      <c r="L58" s="47" t="s">
        <v>74</v>
      </c>
      <c r="M58" s="143" t="s">
        <v>74</v>
      </c>
      <c r="N58" s="42"/>
      <c r="O58" s="104">
        <v>6</v>
      </c>
      <c r="P58" s="43" t="s">
        <v>261</v>
      </c>
      <c r="Q58" s="74">
        <v>-11.61217587373168</v>
      </c>
      <c r="R58" s="83"/>
      <c r="S58" s="83"/>
      <c r="T58" s="83"/>
      <c r="U58" s="83"/>
    </row>
    <row r="59" spans="3:21" ht="12">
      <c r="C59" s="104">
        <v>7</v>
      </c>
      <c r="D59" s="43" t="s">
        <v>265</v>
      </c>
      <c r="E59" s="44">
        <v>15.82794659578324</v>
      </c>
      <c r="F59" s="42"/>
      <c r="G59" s="104">
        <v>7</v>
      </c>
      <c r="H59" s="144" t="s">
        <v>251</v>
      </c>
      <c r="I59" s="44">
        <v>12.123333439399243</v>
      </c>
      <c r="J59" s="42"/>
      <c r="K59" s="104">
        <v>7</v>
      </c>
      <c r="L59" s="47" t="s">
        <v>74</v>
      </c>
      <c r="M59" s="143" t="s">
        <v>74</v>
      </c>
      <c r="N59" s="42"/>
      <c r="O59" s="104">
        <v>7</v>
      </c>
      <c r="P59" s="43" t="s">
        <v>265</v>
      </c>
      <c r="Q59" s="74">
        <v>-9.756539600072495</v>
      </c>
      <c r="R59" s="83"/>
      <c r="S59" s="83"/>
      <c r="T59" s="83"/>
      <c r="U59" s="83"/>
    </row>
    <row r="60" spans="3:21" ht="12" customHeight="1">
      <c r="C60" s="104">
        <v>8</v>
      </c>
      <c r="D60" s="43" t="s">
        <v>263</v>
      </c>
      <c r="E60" s="44">
        <v>14.263803680981594</v>
      </c>
      <c r="F60" s="42"/>
      <c r="G60" s="104">
        <v>8</v>
      </c>
      <c r="H60" s="43" t="s">
        <v>256</v>
      </c>
      <c r="I60" s="44">
        <v>12.210933720367683</v>
      </c>
      <c r="J60" s="42"/>
      <c r="K60" s="104">
        <v>8</v>
      </c>
      <c r="L60" s="47" t="s">
        <v>74</v>
      </c>
      <c r="M60" s="143" t="s">
        <v>74</v>
      </c>
      <c r="N60" s="42"/>
      <c r="O60" s="104">
        <v>8</v>
      </c>
      <c r="P60" s="43" t="s">
        <v>263</v>
      </c>
      <c r="Q60" s="74">
        <v>-8.819018404907975</v>
      </c>
      <c r="R60" s="83"/>
      <c r="S60" s="83"/>
      <c r="T60" s="83"/>
      <c r="U60" s="83"/>
    </row>
    <row r="61" spans="3:21" ht="12" customHeight="1">
      <c r="C61" s="104">
        <v>9</v>
      </c>
      <c r="D61" s="144" t="s">
        <v>264</v>
      </c>
      <c r="E61" s="44">
        <v>14.189451859530905</v>
      </c>
      <c r="F61" s="42"/>
      <c r="G61" s="104">
        <v>9</v>
      </c>
      <c r="H61" s="144" t="s">
        <v>255</v>
      </c>
      <c r="I61" s="44">
        <v>12.873556430688373</v>
      </c>
      <c r="J61" s="42"/>
      <c r="K61" s="104">
        <v>9</v>
      </c>
      <c r="L61" s="47" t="s">
        <v>74</v>
      </c>
      <c r="M61" s="143" t="s">
        <v>74</v>
      </c>
      <c r="N61" s="42"/>
      <c r="O61" s="104">
        <v>9</v>
      </c>
      <c r="P61" s="43" t="s">
        <v>264</v>
      </c>
      <c r="Q61" s="74">
        <v>-8.422962291045744</v>
      </c>
      <c r="R61" s="83"/>
      <c r="S61" s="83"/>
      <c r="T61" s="83"/>
      <c r="U61" s="83"/>
    </row>
    <row r="62" spans="3:21" ht="12">
      <c r="C62" s="104">
        <v>10</v>
      </c>
      <c r="D62" s="43" t="s">
        <v>254</v>
      </c>
      <c r="E62" s="44">
        <v>13.20516906672848</v>
      </c>
      <c r="F62" s="42"/>
      <c r="G62" s="104"/>
      <c r="H62" s="43"/>
      <c r="I62" s="44"/>
      <c r="J62" s="42"/>
      <c r="K62" s="104">
        <v>10</v>
      </c>
      <c r="L62" s="47" t="s">
        <v>74</v>
      </c>
      <c r="M62" s="143" t="s">
        <v>74</v>
      </c>
      <c r="N62" s="42"/>
      <c r="O62" s="104">
        <v>10</v>
      </c>
      <c r="P62" s="43" t="s">
        <v>254</v>
      </c>
      <c r="Q62" s="74">
        <v>-6.186074812389535</v>
      </c>
      <c r="R62" s="83"/>
      <c r="S62" s="83"/>
      <c r="T62" s="83"/>
      <c r="U62" s="83"/>
    </row>
    <row r="63" spans="3:21" ht="12">
      <c r="C63" s="110"/>
      <c r="D63" s="45"/>
      <c r="E63" s="46"/>
      <c r="F63" s="42"/>
      <c r="G63" s="110"/>
      <c r="H63" s="45"/>
      <c r="I63" s="46"/>
      <c r="J63" s="42"/>
      <c r="K63" s="110"/>
      <c r="L63" s="45"/>
      <c r="M63" s="46"/>
      <c r="N63" s="42"/>
      <c r="O63" s="110"/>
      <c r="P63" s="45"/>
      <c r="Q63" s="75"/>
      <c r="R63" s="83"/>
      <c r="S63" s="83"/>
      <c r="T63" s="83"/>
      <c r="U63" s="83"/>
    </row>
    <row r="64" spans="16:21" ht="12">
      <c r="P64" s="36"/>
      <c r="Q64" s="35"/>
      <c r="R64" s="83"/>
      <c r="S64" s="83"/>
      <c r="T64" s="83"/>
      <c r="U64" s="83"/>
    </row>
    <row r="65" spans="18:21" ht="12">
      <c r="R65" s="83"/>
      <c r="S65" s="83"/>
      <c r="T65" s="83"/>
      <c r="U65" s="83"/>
    </row>
    <row r="66" spans="18:21" ht="12">
      <c r="R66" s="83"/>
      <c r="S66" s="83"/>
      <c r="T66" s="83"/>
      <c r="U66" s="83"/>
    </row>
    <row r="67" spans="18:21" ht="12">
      <c r="R67" s="83"/>
      <c r="S67" s="83"/>
      <c r="T67" s="83"/>
      <c r="U67" s="83"/>
    </row>
    <row r="68" spans="18:21" ht="12">
      <c r="R68" s="83"/>
      <c r="S68" s="83"/>
      <c r="T68" s="83"/>
      <c r="U68" s="83"/>
    </row>
    <row r="69" spans="18:21" ht="12">
      <c r="R69" s="83"/>
      <c r="S69" s="83"/>
      <c r="T69" s="83"/>
      <c r="U69" s="83"/>
    </row>
    <row r="70" spans="18:21" ht="12">
      <c r="R70" s="83"/>
      <c r="S70" s="83"/>
      <c r="T70" s="83"/>
      <c r="U70" s="83"/>
    </row>
    <row r="71" spans="18:21" ht="12">
      <c r="R71" s="83"/>
      <c r="S71" s="83"/>
      <c r="T71" s="83"/>
      <c r="U71" s="83"/>
    </row>
    <row r="72" spans="18:21" ht="12">
      <c r="R72" s="83"/>
      <c r="S72" s="83"/>
      <c r="T72" s="83"/>
      <c r="U72" s="83"/>
    </row>
    <row r="73" spans="18:21" ht="12">
      <c r="R73" s="83"/>
      <c r="S73" s="83"/>
      <c r="T73" s="83"/>
      <c r="U73" s="83"/>
    </row>
    <row r="74" spans="18:21" ht="12">
      <c r="R74" s="83"/>
      <c r="S74" s="83"/>
      <c r="T74" s="83"/>
      <c r="U74" s="83"/>
    </row>
    <row r="75" spans="17:21" ht="12">
      <c r="Q75" s="48"/>
      <c r="R75" s="83"/>
      <c r="S75" s="83"/>
      <c r="T75" s="83"/>
      <c r="U75" s="83"/>
    </row>
    <row r="76" spans="18:21" ht="12">
      <c r="R76" s="83"/>
      <c r="S76" s="83"/>
      <c r="T76" s="83"/>
      <c r="U76" s="83"/>
    </row>
  </sheetData>
  <sheetProtection/>
  <printOptions/>
  <pageMargins left="0.68" right="0.49" top="0.72" bottom="0.7" header="0.512" footer="0.512"/>
  <pageSetup horizontalDpi="600" verticalDpi="600" orientation="portrait" paperSize="9" r:id="rId2"/>
  <headerFooter alignWithMargins="0">
    <oddFooter>&amp;C&amp;9&amp;[- 6 -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B5:S79"/>
  <sheetViews>
    <sheetView zoomScale="96" zoomScaleNormal="96" zoomScalePageLayoutView="0" workbookViewId="0" topLeftCell="A7">
      <selection activeCell="A1" sqref="A1"/>
    </sheetView>
  </sheetViews>
  <sheetFormatPr defaultColWidth="9.00390625" defaultRowHeight="13.5"/>
  <cols>
    <col min="1" max="2" width="2.375" style="35" customWidth="1"/>
    <col min="3" max="3" width="4.125" style="35" customWidth="1"/>
    <col min="4" max="4" width="9.625" style="35" customWidth="1"/>
    <col min="5" max="5" width="5.625" style="35" customWidth="1"/>
    <col min="6" max="6" width="2.125" style="35" customWidth="1"/>
    <col min="7" max="7" width="4.125" style="35" customWidth="1"/>
    <col min="8" max="8" width="9.625" style="35" customWidth="1"/>
    <col min="9" max="9" width="5.625" style="35" customWidth="1"/>
    <col min="10" max="10" width="2.125" style="35" customWidth="1"/>
    <col min="11" max="11" width="4.125" style="35" customWidth="1"/>
    <col min="12" max="12" width="9.625" style="35" customWidth="1"/>
    <col min="13" max="13" width="5.625" style="35" customWidth="1"/>
    <col min="14" max="14" width="2.25390625" style="35" customWidth="1"/>
    <col min="15" max="15" width="4.125" style="35" customWidth="1"/>
    <col min="16" max="16" width="9.625" style="35" customWidth="1"/>
    <col min="17" max="17" width="5.625" style="36" customWidth="1"/>
    <col min="18" max="16384" width="9.00390625" style="35" customWidth="1"/>
  </cols>
  <sheetData>
    <row r="1" ht="12"/>
    <row r="2" ht="12"/>
    <row r="3" ht="12"/>
    <row r="4" ht="12"/>
    <row r="5" ht="12">
      <c r="B5" s="37"/>
    </row>
    <row r="6" ht="12">
      <c r="B6" s="6" t="s">
        <v>53</v>
      </c>
    </row>
    <row r="7" ht="13.5" customHeight="1">
      <c r="C7" s="5" t="s">
        <v>52</v>
      </c>
    </row>
    <row r="8" ht="12" customHeight="1"/>
    <row r="9" ht="12">
      <c r="C9" s="5" t="s">
        <v>54</v>
      </c>
    </row>
    <row r="12" ht="13.5" customHeight="1"/>
    <row r="14" spans="18:19" ht="12">
      <c r="R14" s="83"/>
      <c r="S14" s="83"/>
    </row>
    <row r="15" spans="18:19" ht="12">
      <c r="R15" s="83"/>
      <c r="S15" s="83"/>
    </row>
    <row r="16" spans="18:19" ht="12">
      <c r="R16" s="83"/>
      <c r="S16" s="83"/>
    </row>
    <row r="17" spans="18:19" ht="12">
      <c r="R17" s="83"/>
      <c r="S17" s="83"/>
    </row>
    <row r="18" spans="9:19" ht="12">
      <c r="I18" s="83"/>
      <c r="J18" s="83"/>
      <c r="R18" s="83"/>
      <c r="S18" s="83"/>
    </row>
    <row r="19" spans="9:19" ht="12">
      <c r="I19" s="83"/>
      <c r="J19" s="83"/>
      <c r="R19" s="83"/>
      <c r="S19" s="83"/>
    </row>
    <row r="20" spans="3:19" ht="12">
      <c r="C20" s="38"/>
      <c r="E20" s="39"/>
      <c r="F20" s="39"/>
      <c r="G20" s="38"/>
      <c r="H20" s="39"/>
      <c r="I20" s="39"/>
      <c r="J20" s="39"/>
      <c r="K20" s="38"/>
      <c r="L20" s="39"/>
      <c r="M20" s="39"/>
      <c r="N20" s="39"/>
      <c r="O20" s="38"/>
      <c r="P20" s="39"/>
      <c r="Q20" s="39"/>
      <c r="R20" s="83"/>
      <c r="S20" s="83"/>
    </row>
    <row r="21" spans="3:19" ht="12">
      <c r="C21" s="40"/>
      <c r="D21" s="5" t="s">
        <v>55</v>
      </c>
      <c r="E21" s="41"/>
      <c r="F21" s="40"/>
      <c r="G21" s="40"/>
      <c r="H21" s="40"/>
      <c r="I21" s="41"/>
      <c r="J21" s="40"/>
      <c r="K21" s="40"/>
      <c r="L21" s="5" t="s">
        <v>56</v>
      </c>
      <c r="M21" s="41"/>
      <c r="N21" s="40"/>
      <c r="O21" s="40"/>
      <c r="P21" s="40"/>
      <c r="Q21" s="41"/>
      <c r="R21" s="83"/>
      <c r="S21" s="83"/>
    </row>
    <row r="22" spans="3:19" ht="12">
      <c r="C22" s="41"/>
      <c r="D22" s="41"/>
      <c r="E22" s="41"/>
      <c r="F22" s="40"/>
      <c r="G22" s="41"/>
      <c r="H22" s="41"/>
      <c r="I22" s="41"/>
      <c r="J22" s="40"/>
      <c r="K22" s="41"/>
      <c r="L22" s="41"/>
      <c r="M22" s="41"/>
      <c r="N22" s="40"/>
      <c r="O22" s="41"/>
      <c r="P22" s="41"/>
      <c r="Q22" s="41"/>
      <c r="R22" s="83"/>
      <c r="S22" s="83"/>
    </row>
    <row r="23" spans="3:19" ht="12">
      <c r="C23" s="40"/>
      <c r="D23" s="40"/>
      <c r="E23" s="41"/>
      <c r="F23" s="40"/>
      <c r="G23" s="40"/>
      <c r="H23" s="40"/>
      <c r="I23" s="41"/>
      <c r="J23" s="40"/>
      <c r="K23" s="40"/>
      <c r="L23" s="40"/>
      <c r="M23" s="41"/>
      <c r="N23" s="40"/>
      <c r="O23" s="40"/>
      <c r="P23" s="40"/>
      <c r="Q23" s="41"/>
      <c r="R23" s="83"/>
      <c r="S23" s="83"/>
    </row>
    <row r="24" spans="3:19" ht="12">
      <c r="C24" s="41"/>
      <c r="D24" s="40"/>
      <c r="E24" s="40"/>
      <c r="F24" s="40"/>
      <c r="G24" s="41"/>
      <c r="H24" s="40"/>
      <c r="I24" s="40"/>
      <c r="J24" s="40"/>
      <c r="K24" s="41"/>
      <c r="L24" s="40"/>
      <c r="M24" s="40"/>
      <c r="N24" s="40"/>
      <c r="O24" s="41"/>
      <c r="P24" s="40"/>
      <c r="Q24" s="40"/>
      <c r="R24" s="83"/>
      <c r="S24" s="83"/>
    </row>
    <row r="25" spans="3:19" ht="12">
      <c r="C25" s="41"/>
      <c r="D25" s="40"/>
      <c r="E25" s="40"/>
      <c r="F25" s="40"/>
      <c r="G25" s="41"/>
      <c r="H25" s="40"/>
      <c r="I25" s="40"/>
      <c r="J25" s="40"/>
      <c r="K25" s="41"/>
      <c r="L25" s="40"/>
      <c r="M25" s="40"/>
      <c r="N25" s="40"/>
      <c r="O25" s="41"/>
      <c r="P25" s="40"/>
      <c r="Q25" s="40"/>
      <c r="R25" s="83"/>
      <c r="S25" s="83"/>
    </row>
    <row r="26" spans="3:19" ht="12">
      <c r="C26" s="41"/>
      <c r="D26" s="40"/>
      <c r="E26" s="40"/>
      <c r="F26" s="40"/>
      <c r="G26" s="41"/>
      <c r="H26" s="40"/>
      <c r="I26" s="40"/>
      <c r="J26" s="40"/>
      <c r="K26" s="41"/>
      <c r="L26" s="40"/>
      <c r="M26" s="40"/>
      <c r="N26" s="40"/>
      <c r="O26" s="41"/>
      <c r="P26" s="40"/>
      <c r="Q26" s="40"/>
      <c r="R26" s="83"/>
      <c r="S26" s="83"/>
    </row>
    <row r="27" spans="3:19" ht="12">
      <c r="C27" s="41"/>
      <c r="D27" s="40"/>
      <c r="E27" s="40"/>
      <c r="F27" s="40"/>
      <c r="G27" s="41"/>
      <c r="H27" s="40"/>
      <c r="I27" s="40"/>
      <c r="J27" s="40"/>
      <c r="K27" s="41"/>
      <c r="L27" s="40"/>
      <c r="M27" s="40"/>
      <c r="N27" s="40"/>
      <c r="O27" s="41"/>
      <c r="P27" s="40"/>
      <c r="Q27" s="40"/>
      <c r="R27" s="83"/>
      <c r="S27" s="83"/>
    </row>
    <row r="28" spans="3:19" ht="12">
      <c r="C28" s="41"/>
      <c r="D28" s="40"/>
      <c r="E28" s="40"/>
      <c r="F28" s="40"/>
      <c r="G28" s="41"/>
      <c r="H28" s="40"/>
      <c r="I28" s="40"/>
      <c r="J28" s="40"/>
      <c r="K28" s="41"/>
      <c r="L28" s="40"/>
      <c r="M28" s="40"/>
      <c r="N28" s="40"/>
      <c r="O28" s="41"/>
      <c r="P28" s="40"/>
      <c r="Q28" s="40"/>
      <c r="R28" s="83"/>
      <c r="S28" s="83"/>
    </row>
    <row r="29" spans="3:19" ht="12">
      <c r="C29" s="41"/>
      <c r="D29" s="40"/>
      <c r="E29" s="40"/>
      <c r="F29" s="40"/>
      <c r="G29" s="41"/>
      <c r="H29" s="40"/>
      <c r="I29" s="40"/>
      <c r="J29" s="40"/>
      <c r="K29" s="41"/>
      <c r="L29" s="40"/>
      <c r="M29" s="40"/>
      <c r="N29" s="40"/>
      <c r="O29" s="41"/>
      <c r="P29" s="40"/>
      <c r="Q29" s="40"/>
      <c r="R29" s="83"/>
      <c r="S29" s="83"/>
    </row>
    <row r="30" spans="3:19" ht="12">
      <c r="C30" s="41"/>
      <c r="D30" s="40"/>
      <c r="E30" s="40"/>
      <c r="F30" s="40"/>
      <c r="G30" s="41"/>
      <c r="H30" s="40"/>
      <c r="I30" s="40"/>
      <c r="J30" s="40"/>
      <c r="K30" s="41"/>
      <c r="L30" s="40"/>
      <c r="M30" s="40"/>
      <c r="N30" s="40"/>
      <c r="O30" s="41"/>
      <c r="P30" s="40"/>
      <c r="Q30" s="40"/>
      <c r="R30" s="83"/>
      <c r="S30" s="83"/>
    </row>
    <row r="31" spans="3:19" ht="12">
      <c r="C31" s="41"/>
      <c r="D31" s="40"/>
      <c r="E31" s="40"/>
      <c r="F31" s="40"/>
      <c r="G31" s="41"/>
      <c r="H31" s="40"/>
      <c r="I31" s="40"/>
      <c r="J31" s="40"/>
      <c r="K31" s="41"/>
      <c r="L31" s="40"/>
      <c r="M31" s="40"/>
      <c r="N31" s="40"/>
      <c r="O31" s="41"/>
      <c r="P31" s="40"/>
      <c r="Q31" s="40"/>
      <c r="R31" s="83"/>
      <c r="S31" s="83"/>
    </row>
    <row r="32" spans="3:19" ht="12">
      <c r="C32" s="41"/>
      <c r="D32" s="40"/>
      <c r="E32" s="40"/>
      <c r="F32" s="40"/>
      <c r="G32" s="41"/>
      <c r="H32" s="40"/>
      <c r="I32" s="40"/>
      <c r="J32" s="40"/>
      <c r="K32" s="41"/>
      <c r="L32" s="40"/>
      <c r="M32" s="40"/>
      <c r="N32" s="40"/>
      <c r="O32" s="41"/>
      <c r="P32" s="40"/>
      <c r="Q32" s="40"/>
      <c r="R32" s="83"/>
      <c r="S32" s="83"/>
    </row>
    <row r="33" spans="3:19" ht="12">
      <c r="C33" s="41"/>
      <c r="D33" s="40"/>
      <c r="E33" s="40"/>
      <c r="F33" s="40"/>
      <c r="G33" s="41"/>
      <c r="H33" s="40"/>
      <c r="J33" s="40"/>
      <c r="K33" s="41"/>
      <c r="L33" s="40"/>
      <c r="M33" s="40"/>
      <c r="N33" s="40"/>
      <c r="O33" s="41"/>
      <c r="P33" s="40"/>
      <c r="Q33" s="40"/>
      <c r="R33" s="83"/>
      <c r="S33" s="83"/>
    </row>
    <row r="34" spans="3:19" ht="12">
      <c r="C34" s="41"/>
      <c r="D34" s="40"/>
      <c r="E34" s="40"/>
      <c r="F34" s="40"/>
      <c r="G34" s="41"/>
      <c r="H34" s="40"/>
      <c r="I34" s="40"/>
      <c r="J34" s="40"/>
      <c r="K34" s="41"/>
      <c r="L34" s="40"/>
      <c r="M34" s="40"/>
      <c r="N34" s="40"/>
      <c r="O34" s="41"/>
      <c r="P34" s="40"/>
      <c r="Q34" s="40"/>
      <c r="R34" s="83"/>
      <c r="S34" s="83"/>
    </row>
    <row r="35" spans="9:19" ht="12">
      <c r="I35" s="40"/>
      <c r="J35" s="39"/>
      <c r="K35" s="39"/>
      <c r="L35" s="39"/>
      <c r="M35" s="39"/>
      <c r="N35" s="39"/>
      <c r="O35" s="39"/>
      <c r="P35" s="39"/>
      <c r="Q35" s="51"/>
      <c r="R35" s="83"/>
      <c r="S35" s="83"/>
    </row>
    <row r="36" spans="18:19" ht="12">
      <c r="R36" s="83"/>
      <c r="S36" s="83"/>
    </row>
    <row r="37" spans="2:19" ht="12">
      <c r="B37" s="37"/>
      <c r="C37" s="5"/>
      <c r="K37" s="5"/>
      <c r="R37" s="83"/>
      <c r="S37" s="83"/>
    </row>
    <row r="38" spans="3:19" ht="12">
      <c r="C38" s="5" t="s">
        <v>57</v>
      </c>
      <c r="K38" s="146" t="s">
        <v>155</v>
      </c>
      <c r="L38" s="146"/>
      <c r="M38" s="146"/>
      <c r="R38" s="83"/>
      <c r="S38" s="83"/>
    </row>
    <row r="39" spans="18:19" ht="12">
      <c r="R39" s="83"/>
      <c r="S39" s="83"/>
    </row>
    <row r="40" spans="18:19" ht="12">
      <c r="R40" s="130"/>
      <c r="S40" s="130"/>
    </row>
    <row r="41" spans="18:19" ht="12">
      <c r="R41" s="130"/>
      <c r="S41" s="130"/>
    </row>
    <row r="42" spans="18:19" ht="12">
      <c r="R42" s="130"/>
      <c r="S42" s="130"/>
    </row>
    <row r="43" spans="18:19" ht="12">
      <c r="R43" s="83"/>
      <c r="S43" s="83"/>
    </row>
    <row r="48" ht="12">
      <c r="C48" s="5" t="s">
        <v>61</v>
      </c>
    </row>
    <row r="49" ht="12"/>
    <row r="50" spans="11:17" ht="12">
      <c r="K50" s="54" t="s">
        <v>101</v>
      </c>
      <c r="O50" s="54" t="s">
        <v>102</v>
      </c>
      <c r="Q50" s="35"/>
    </row>
    <row r="51" spans="3:17" ht="12">
      <c r="C51" s="38"/>
      <c r="D51" s="39"/>
      <c r="E51" s="39"/>
      <c r="F51" s="39"/>
      <c r="G51" s="38"/>
      <c r="H51" s="39"/>
      <c r="I51" s="39"/>
      <c r="K51" s="101"/>
      <c r="L51" s="102"/>
      <c r="M51" s="103" t="s">
        <v>58</v>
      </c>
      <c r="N51" s="42"/>
      <c r="O51" s="101"/>
      <c r="P51" s="102"/>
      <c r="Q51" s="103" t="s">
        <v>58</v>
      </c>
    </row>
    <row r="52" spans="3:17" ht="12">
      <c r="C52" s="40"/>
      <c r="D52" s="40"/>
      <c r="E52" s="41"/>
      <c r="F52" s="40"/>
      <c r="G52" s="40"/>
      <c r="H52" s="40"/>
      <c r="I52" s="41"/>
      <c r="J52" s="42"/>
      <c r="K52" s="104" t="s">
        <v>43</v>
      </c>
      <c r="L52" s="105" t="s">
        <v>94</v>
      </c>
      <c r="M52" s="106" t="s">
        <v>59</v>
      </c>
      <c r="N52" s="42"/>
      <c r="O52" s="104" t="s">
        <v>43</v>
      </c>
      <c r="P52" s="105" t="s">
        <v>94</v>
      </c>
      <c r="Q52" s="106" t="s">
        <v>60</v>
      </c>
    </row>
    <row r="53" spans="3:17" ht="12">
      <c r="C53" s="41"/>
      <c r="D53" s="41"/>
      <c r="E53" s="41"/>
      <c r="F53" s="40"/>
      <c r="G53" s="41"/>
      <c r="H53" s="41"/>
      <c r="I53" s="41"/>
      <c r="J53" s="42"/>
      <c r="K53" s="107"/>
      <c r="L53" s="108"/>
      <c r="M53" s="109" t="s">
        <v>73</v>
      </c>
      <c r="N53" s="42"/>
      <c r="O53" s="107"/>
      <c r="P53" s="108"/>
      <c r="Q53" s="109" t="s">
        <v>73</v>
      </c>
    </row>
    <row r="54" spans="3:17" ht="12">
      <c r="C54" s="40"/>
      <c r="D54" s="40"/>
      <c r="E54" s="41"/>
      <c r="F54" s="40"/>
      <c r="G54" s="40"/>
      <c r="H54" s="40"/>
      <c r="I54" s="41"/>
      <c r="J54" s="42"/>
      <c r="K54" s="104">
        <v>1</v>
      </c>
      <c r="L54" s="182" t="s">
        <v>249</v>
      </c>
      <c r="M54" s="44">
        <v>2.5</v>
      </c>
      <c r="N54" s="42"/>
      <c r="O54" s="104">
        <v>1</v>
      </c>
      <c r="P54" s="53" t="s">
        <v>247</v>
      </c>
      <c r="Q54" s="74">
        <v>-15.2</v>
      </c>
    </row>
    <row r="55" spans="3:17" ht="12">
      <c r="C55" s="41"/>
      <c r="D55" s="40"/>
      <c r="E55" s="40"/>
      <c r="F55" s="40"/>
      <c r="G55" s="41"/>
      <c r="H55" s="40"/>
      <c r="I55" s="40"/>
      <c r="J55" s="42"/>
      <c r="K55" s="104">
        <v>2</v>
      </c>
      <c r="L55" s="47" t="s">
        <v>74</v>
      </c>
      <c r="M55" s="52" t="s">
        <v>76</v>
      </c>
      <c r="N55" s="42"/>
      <c r="O55" s="104">
        <v>2</v>
      </c>
      <c r="P55" s="53" t="s">
        <v>261</v>
      </c>
      <c r="Q55" s="74">
        <v>-8.8</v>
      </c>
    </row>
    <row r="56" spans="3:17" ht="12">
      <c r="C56" s="41"/>
      <c r="D56" s="40"/>
      <c r="E56" s="40"/>
      <c r="F56" s="40"/>
      <c r="G56" s="41"/>
      <c r="H56" s="40"/>
      <c r="I56" s="40"/>
      <c r="J56" s="42"/>
      <c r="K56" s="104">
        <v>3</v>
      </c>
      <c r="L56" s="47" t="s">
        <v>74</v>
      </c>
      <c r="M56" s="52" t="s">
        <v>76</v>
      </c>
      <c r="N56" s="42"/>
      <c r="O56" s="104">
        <v>3</v>
      </c>
      <c r="P56" s="53" t="s">
        <v>257</v>
      </c>
      <c r="Q56" s="74">
        <v>-8.5</v>
      </c>
    </row>
    <row r="57" spans="3:17" ht="12">
      <c r="C57" s="41"/>
      <c r="D57" s="40"/>
      <c r="E57" s="40"/>
      <c r="F57" s="40"/>
      <c r="G57" s="41"/>
      <c r="H57" s="40"/>
      <c r="I57" s="40"/>
      <c r="J57" s="42"/>
      <c r="K57" s="104">
        <v>4</v>
      </c>
      <c r="L57" s="47" t="s">
        <v>74</v>
      </c>
      <c r="M57" s="52" t="s">
        <v>76</v>
      </c>
      <c r="N57" s="42"/>
      <c r="O57" s="104">
        <v>4</v>
      </c>
      <c r="P57" s="53" t="s">
        <v>254</v>
      </c>
      <c r="Q57" s="74">
        <v>-5.4</v>
      </c>
    </row>
    <row r="58" spans="3:17" ht="12">
      <c r="C58" s="41"/>
      <c r="D58" s="40"/>
      <c r="E58" s="40"/>
      <c r="F58" s="40"/>
      <c r="G58" s="41"/>
      <c r="H58" s="40"/>
      <c r="I58" s="40"/>
      <c r="J58" s="42"/>
      <c r="K58" s="104">
        <v>5</v>
      </c>
      <c r="L58" s="47" t="s">
        <v>74</v>
      </c>
      <c r="M58" s="52" t="s">
        <v>76</v>
      </c>
      <c r="N58" s="42"/>
      <c r="O58" s="104">
        <v>5</v>
      </c>
      <c r="P58" s="53" t="s">
        <v>259</v>
      </c>
      <c r="Q58" s="74">
        <v>-4.6</v>
      </c>
    </row>
    <row r="59" spans="3:17" ht="12">
      <c r="C59" s="41"/>
      <c r="D59" s="40"/>
      <c r="E59" s="40"/>
      <c r="F59" s="40"/>
      <c r="G59" s="41"/>
      <c r="H59" s="40"/>
      <c r="I59" s="40"/>
      <c r="J59" s="42"/>
      <c r="K59" s="104">
        <v>6</v>
      </c>
      <c r="L59" s="47" t="s">
        <v>74</v>
      </c>
      <c r="M59" s="52" t="s">
        <v>76</v>
      </c>
      <c r="N59" s="42"/>
      <c r="O59" s="104">
        <v>6</v>
      </c>
      <c r="P59" s="53" t="s">
        <v>260</v>
      </c>
      <c r="Q59" s="74">
        <v>-4.3</v>
      </c>
    </row>
    <row r="60" spans="3:17" ht="12">
      <c r="C60" s="41"/>
      <c r="D60" s="40"/>
      <c r="E60" s="40"/>
      <c r="F60" s="40"/>
      <c r="G60" s="41"/>
      <c r="H60" s="40"/>
      <c r="I60" s="40"/>
      <c r="J60" s="42"/>
      <c r="K60" s="104">
        <v>7</v>
      </c>
      <c r="L60" s="47" t="s">
        <v>75</v>
      </c>
      <c r="M60" s="52" t="s">
        <v>76</v>
      </c>
      <c r="N60" s="42"/>
      <c r="O60" s="104">
        <v>7</v>
      </c>
      <c r="P60" s="53" t="s">
        <v>252</v>
      </c>
      <c r="Q60" s="74">
        <v>-4.2</v>
      </c>
    </row>
    <row r="61" spans="3:17" ht="12">
      <c r="C61" s="41"/>
      <c r="D61" s="40"/>
      <c r="E61" s="40"/>
      <c r="F61" s="40"/>
      <c r="G61" s="41"/>
      <c r="H61" s="40"/>
      <c r="I61" s="40"/>
      <c r="J61" s="42"/>
      <c r="K61" s="104">
        <v>8</v>
      </c>
      <c r="L61" s="47" t="s">
        <v>75</v>
      </c>
      <c r="M61" s="52" t="s">
        <v>76</v>
      </c>
      <c r="N61" s="42"/>
      <c r="O61" s="104">
        <v>8</v>
      </c>
      <c r="P61" s="53" t="s">
        <v>262</v>
      </c>
      <c r="Q61" s="74">
        <v>-4.2</v>
      </c>
    </row>
    <row r="62" spans="3:17" ht="12">
      <c r="C62" s="41"/>
      <c r="D62" s="40"/>
      <c r="E62" s="40"/>
      <c r="F62" s="40"/>
      <c r="G62" s="41"/>
      <c r="H62" s="40"/>
      <c r="I62" s="40"/>
      <c r="J62" s="42"/>
      <c r="K62" s="104">
        <v>9</v>
      </c>
      <c r="L62" s="47" t="s">
        <v>75</v>
      </c>
      <c r="M62" s="52" t="s">
        <v>76</v>
      </c>
      <c r="N62" s="42"/>
      <c r="O62" s="104">
        <v>9</v>
      </c>
      <c r="P62" s="53" t="s">
        <v>253</v>
      </c>
      <c r="Q62" s="74">
        <v>-3.5</v>
      </c>
    </row>
    <row r="63" spans="3:17" ht="12">
      <c r="C63" s="41"/>
      <c r="D63" s="40"/>
      <c r="E63" s="40"/>
      <c r="F63" s="40"/>
      <c r="G63" s="41"/>
      <c r="H63" s="40"/>
      <c r="I63" s="40"/>
      <c r="J63" s="42"/>
      <c r="K63" s="104">
        <v>10</v>
      </c>
      <c r="L63" s="47" t="s">
        <v>75</v>
      </c>
      <c r="M63" s="52" t="s">
        <v>76</v>
      </c>
      <c r="N63" s="42"/>
      <c r="O63" s="104">
        <v>10</v>
      </c>
      <c r="P63" s="53" t="s">
        <v>256</v>
      </c>
      <c r="Q63" s="74">
        <v>-3.3</v>
      </c>
    </row>
    <row r="64" spans="3:17" ht="12">
      <c r="C64" s="41"/>
      <c r="D64" s="40"/>
      <c r="E64" s="40"/>
      <c r="F64" s="40"/>
      <c r="G64" s="41"/>
      <c r="H64" s="40"/>
      <c r="I64" s="40"/>
      <c r="J64" s="42"/>
      <c r="K64" s="110"/>
      <c r="L64" s="45"/>
      <c r="M64" s="46"/>
      <c r="N64" s="42"/>
      <c r="O64" s="110"/>
      <c r="P64" s="45"/>
      <c r="Q64" s="75"/>
    </row>
    <row r="65" spans="3:10" ht="12">
      <c r="C65" s="41"/>
      <c r="D65" s="40"/>
      <c r="E65" s="40"/>
      <c r="F65" s="40"/>
      <c r="G65" s="41"/>
      <c r="H65" s="40"/>
      <c r="I65" s="40"/>
      <c r="J65" s="42"/>
    </row>
    <row r="66" spans="3:9" ht="12">
      <c r="C66" s="39"/>
      <c r="D66" s="39"/>
      <c r="E66" s="39"/>
      <c r="F66" s="39"/>
      <c r="G66" s="39"/>
      <c r="H66" s="39"/>
      <c r="I66" s="39"/>
    </row>
    <row r="67" ht="12"/>
    <row r="79" ht="12">
      <c r="Q79" s="48"/>
    </row>
  </sheetData>
  <sheetProtection/>
  <printOptions/>
  <pageMargins left="0.55" right="0.49" top="0.72" bottom="0.7" header="0.512" footer="0.512"/>
  <pageSetup horizontalDpi="600" verticalDpi="600" orientation="portrait" paperSize="9" r:id="rId2"/>
  <headerFooter alignWithMargins="0">
    <oddFooter>&amp;C&amp;9&amp;[- 7 -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h-harada</dc:creator>
  <cp:keywords/>
  <dc:description/>
  <cp:lastModifiedBy>河村　裕子</cp:lastModifiedBy>
  <cp:lastPrinted>2015-04-22T08:20:22Z</cp:lastPrinted>
  <dcterms:created xsi:type="dcterms:W3CDTF">2006-05-10T01:07:33Z</dcterms:created>
  <dcterms:modified xsi:type="dcterms:W3CDTF">2015-04-22T08:31:59Z</dcterms:modified>
  <cp:category/>
  <cp:version/>
  <cp:contentType/>
  <cp:contentStatus/>
</cp:coreProperties>
</file>