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7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Q29" i="1" s="1"/>
  <c r="D29" i="1"/>
  <c r="P29" i="1" s="1"/>
  <c r="E28" i="1"/>
  <c r="Q28" i="1" s="1"/>
  <c r="D28" i="1"/>
  <c r="P28" i="1" s="1"/>
  <c r="E27" i="1"/>
  <c r="Q27" i="1" s="1"/>
  <c r="D27" i="1"/>
  <c r="P27" i="1" s="1"/>
  <c r="E26" i="1"/>
  <c r="Q26" i="1" s="1"/>
  <c r="D26" i="1"/>
  <c r="P26" i="1" s="1"/>
  <c r="E25" i="1"/>
  <c r="Q25" i="1" s="1"/>
  <c r="D25" i="1"/>
  <c r="P25" i="1" s="1"/>
  <c r="E24" i="1"/>
  <c r="Q24" i="1" s="1"/>
  <c r="D24" i="1"/>
  <c r="P24" i="1" s="1"/>
  <c r="E21" i="1"/>
  <c r="Q21" i="1" s="1"/>
  <c r="D21" i="1"/>
  <c r="P21" i="1" s="1"/>
  <c r="E20" i="1"/>
  <c r="Q20" i="1" s="1"/>
  <c r="D20" i="1"/>
  <c r="P20" i="1" s="1"/>
  <c r="E19" i="1"/>
  <c r="Q19" i="1" s="1"/>
  <c r="D19" i="1"/>
  <c r="P19" i="1" s="1"/>
  <c r="E18" i="1"/>
  <c r="Q18" i="1" s="1"/>
  <c r="D18" i="1"/>
  <c r="P18" i="1" s="1"/>
  <c r="E17" i="1"/>
  <c r="Q17" i="1" s="1"/>
  <c r="D17" i="1"/>
  <c r="P17" i="1" s="1"/>
  <c r="E16" i="1"/>
  <c r="Q16" i="1" s="1"/>
  <c r="D16" i="1"/>
  <c r="P16" i="1" s="1"/>
  <c r="O13" i="1"/>
  <c r="O35" i="1" s="1"/>
  <c r="N13" i="1"/>
  <c r="N35" i="1" s="1"/>
  <c r="M13" i="1"/>
  <c r="M35" i="1" s="1"/>
  <c r="L13" i="1"/>
  <c r="L35" i="1" s="1"/>
  <c r="K13" i="1"/>
  <c r="K35" i="1" s="1"/>
  <c r="J13" i="1"/>
  <c r="J35" i="1" s="1"/>
  <c r="I13" i="1"/>
  <c r="I35" i="1" s="1"/>
  <c r="H13" i="1"/>
  <c r="H35" i="1" s="1"/>
  <c r="G13" i="1"/>
  <c r="G35" i="1" s="1"/>
  <c r="F13" i="1"/>
  <c r="F35" i="1" s="1"/>
  <c r="Q11" i="1"/>
  <c r="P11" i="1"/>
  <c r="Q10" i="1"/>
  <c r="P10" i="1"/>
  <c r="Q9" i="1"/>
  <c r="P9" i="1"/>
  <c r="Q8" i="1"/>
  <c r="P8" i="1"/>
  <c r="Q7" i="1"/>
  <c r="P7" i="1"/>
  <c r="Q6" i="1"/>
  <c r="P6" i="1"/>
  <c r="D13" i="1" l="1"/>
  <c r="D35" i="1" s="1"/>
  <c r="E13" i="1"/>
  <c r="E35" i="1" s="1"/>
  <c r="Q13" i="1"/>
  <c r="P13" i="1" l="1"/>
</calcChain>
</file>

<file path=xl/sharedStrings.xml><?xml version="1.0" encoding="utf-8"?>
<sst xmlns="http://schemas.openxmlformats.org/spreadsheetml/2006/main" count="43" uniqueCount="27">
  <si>
    <t>７７　発電設備</t>
    <phoneticPr fontId="3"/>
  </si>
  <si>
    <t xml:space="preserve"> (単位　ｋW)</t>
    <phoneticPr fontId="3"/>
  </si>
  <si>
    <t>　中国四国産業保安監督部</t>
    <rPh sb="3" eb="5">
      <t>シコク</t>
    </rPh>
    <rPh sb="5" eb="7">
      <t>サンギョウ</t>
    </rPh>
    <rPh sb="7" eb="9">
      <t>ホアン</t>
    </rPh>
    <rPh sb="9" eb="11">
      <t>カントク</t>
    </rPh>
    <rPh sb="11" eb="12">
      <t>ブ</t>
    </rPh>
    <phoneticPr fontId="6"/>
  </si>
  <si>
    <t>年度末</t>
    <phoneticPr fontId="3"/>
  </si>
  <si>
    <t>総    　    数</t>
  </si>
  <si>
    <t>水          力</t>
  </si>
  <si>
    <t>汽       力  1)</t>
  </si>
  <si>
    <t>内  燃  力  2)</t>
    <phoneticPr fontId="3"/>
  </si>
  <si>
    <t>風          力  3)</t>
    <rPh sb="0" eb="1">
      <t>カゼ</t>
    </rPh>
    <phoneticPr fontId="3"/>
  </si>
  <si>
    <t>太  　 陽     光  3)</t>
    <rPh sb="0" eb="1">
      <t>フト</t>
    </rPh>
    <rPh sb="5" eb="6">
      <t>ヨウ</t>
    </rPh>
    <rPh sb="11" eb="12">
      <t>ヒカリ</t>
    </rPh>
    <phoneticPr fontId="3"/>
  </si>
  <si>
    <t>出力</t>
    <phoneticPr fontId="3"/>
  </si>
  <si>
    <t>発電所数</t>
  </si>
  <si>
    <t>最大出力</t>
  </si>
  <si>
    <t xml:space="preserve"> 平成 </t>
    <phoneticPr fontId="3"/>
  </si>
  <si>
    <t>年度末</t>
  </si>
  <si>
    <t xml:space="preserve"> </t>
  </si>
  <si>
    <t>31/令和元</t>
    <rPh sb="3" eb="4">
      <t>レイ</t>
    </rPh>
    <rPh sb="4" eb="5">
      <t>ワ</t>
    </rPh>
    <rPh sb="5" eb="6">
      <t>モト</t>
    </rPh>
    <phoneticPr fontId="3"/>
  </si>
  <si>
    <t xml:space="preserve"> 電 気 事 業 用</t>
  </si>
  <si>
    <t xml:space="preserve">    1000ｋＷ未満</t>
  </si>
  <si>
    <t xml:space="preserve">    1000 ～  2500</t>
  </si>
  <si>
    <t xml:space="preserve">    2500 ～  5000</t>
  </si>
  <si>
    <t xml:space="preserve">    5000 ～ 10000</t>
  </si>
  <si>
    <t xml:space="preserve">   10000 ～ 25000</t>
  </si>
  <si>
    <t xml:space="preserve">   25000ｋＷ以上</t>
  </si>
  <si>
    <t xml:space="preserve"> 自    家    用</t>
  </si>
  <si>
    <t xml:space="preserve"> 　注　1) 燃焼筒を有しないｶﾞｽﾀｰﾋﾞﾝ発電所を含む。　 2) 燃焼筒を有するｶﾞｽﾀｰﾋﾞﾝ発電所を含む。　 3) 工事計画届出書の提出があったもののみ記載。</t>
    <rPh sb="62" eb="64">
      <t>コウジ</t>
    </rPh>
    <rPh sb="64" eb="66">
      <t>ケイカク</t>
    </rPh>
    <rPh sb="66" eb="69">
      <t>トドケデショ</t>
    </rPh>
    <rPh sb="70" eb="72">
      <t>テイシュツ</t>
    </rPh>
    <rPh sb="80" eb="82">
      <t>キサイ</t>
    </rPh>
    <phoneticPr fontId="3"/>
  </si>
  <si>
    <t>　　　　なお、内燃力を原動力とする発電所については，出力10000kＷ以上の発電所のみ掲載｡工事中を含む。</t>
    <rPh sb="3" eb="4">
      <t>ナイ</t>
    </rPh>
    <rPh sb="7" eb="8">
      <t>ネン</t>
    </rPh>
    <rPh sb="8" eb="9">
      <t>リョク</t>
    </rPh>
    <rPh sb="10" eb="13">
      <t>ゲンドウリョク</t>
    </rPh>
    <rPh sb="16" eb="19">
      <t>ハツデンショ</t>
    </rPh>
    <rPh sb="25" eb="27">
      <t>シュツリョク</t>
    </rPh>
    <rPh sb="34" eb="36">
      <t>イジョウ</t>
    </rPh>
    <rPh sb="37" eb="40">
      <t>ハツデンショ</t>
    </rPh>
    <rPh sb="42" eb="44">
      <t>ケイサイ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</si>
</sst>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\ ###\ ##0;&quot;△&quot;#\ ###\ ##0;&quot;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distributed" indent="1"/>
    </xf>
    <xf numFmtId="37" fontId="2" fillId="2" borderId="2" xfId="0" applyNumberFormat="1" applyFont="1" applyFill="1" applyBorder="1" applyAlignment="1" applyProtection="1">
      <alignment horizontal="distributed" indent="1"/>
    </xf>
    <xf numFmtId="37" fontId="2" fillId="2" borderId="3" xfId="0" applyNumberFormat="1" applyFont="1" applyFill="1" applyBorder="1" applyAlignment="1" applyProtection="1">
      <alignment horizontal="centerContinuous" vertical="center"/>
    </xf>
    <xf numFmtId="37" fontId="2" fillId="2" borderId="4" xfId="0" applyNumberFormat="1" applyFont="1" applyFill="1" applyBorder="1" applyAlignment="1" applyProtection="1">
      <alignment horizontal="centerContinuous" vertical="center"/>
    </xf>
    <xf numFmtId="37" fontId="2" fillId="2" borderId="5" xfId="0" applyNumberFormat="1" applyFont="1" applyFill="1" applyBorder="1" applyAlignment="1" applyProtection="1">
      <alignment horizontal="centerContinuous" vertical="center"/>
    </xf>
    <xf numFmtId="37" fontId="2" fillId="2" borderId="6" xfId="0" applyNumberFormat="1" applyFont="1" applyFill="1" applyBorder="1" applyAlignment="1" applyProtection="1">
      <alignment horizontal="distributed" indent="1"/>
    </xf>
    <xf numFmtId="37" fontId="2" fillId="2" borderId="7" xfId="0" applyNumberFormat="1" applyFont="1" applyFill="1" applyBorder="1" applyAlignment="1" applyProtection="1">
      <alignment horizontal="distributed" indent="1"/>
    </xf>
    <xf numFmtId="37" fontId="2" fillId="2" borderId="8" xfId="0" applyNumberFormat="1" applyFont="1" applyFill="1" applyBorder="1" applyAlignment="1" applyProtection="1">
      <alignment horizontal="center" vertical="center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9" xfId="0" applyNumberFormat="1" applyFont="1" applyFill="1" applyBorder="1" applyAlignment="1" applyProtection="1">
      <alignment horizontal="center" vertical="center"/>
    </xf>
    <xf numFmtId="37" fontId="1" fillId="2" borderId="0" xfId="0" applyNumberFormat="1" applyFont="1" applyFill="1" applyBorder="1" applyAlignment="1" applyProtection="1"/>
    <xf numFmtId="37" fontId="1" fillId="2" borderId="10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0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Protection="1">
      <alignment vertical="center"/>
    </xf>
    <xf numFmtId="177" fontId="0" fillId="3" borderId="0" xfId="0" applyNumberFormat="1" applyFill="1" applyAlignment="1" applyProtection="1">
      <alignment horizontal="right" vertical="center"/>
    </xf>
    <xf numFmtId="176" fontId="5" fillId="0" borderId="0" xfId="0" applyNumberFormat="1" applyFont="1" applyProtection="1">
      <alignment vertical="center"/>
    </xf>
    <xf numFmtId="37" fontId="2" fillId="2" borderId="0" xfId="0" applyNumberFormat="1" applyFont="1" applyFill="1" applyBorder="1" applyAlignment="1" applyProtection="1"/>
    <xf numFmtId="37" fontId="2" fillId="2" borderId="10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>
      <alignment horizontal="center"/>
    </xf>
    <xf numFmtId="177" fontId="1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ill="1" applyProtection="1">
      <alignment vertical="center"/>
    </xf>
    <xf numFmtId="37" fontId="7" fillId="2" borderId="0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center"/>
    </xf>
    <xf numFmtId="37" fontId="7" fillId="2" borderId="10" xfId="0" applyNumberFormat="1" applyFont="1" applyFill="1" applyBorder="1" applyAlignment="1" applyProtection="1"/>
    <xf numFmtId="177" fontId="7" fillId="3" borderId="0" xfId="0" applyNumberFormat="1" applyFont="1" applyFill="1" applyBorder="1" applyAlignment="1" applyProtection="1">
      <alignment horizontal="right"/>
    </xf>
    <xf numFmtId="37" fontId="7" fillId="2" borderId="0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ill="1" applyBorder="1" applyAlignment="1" applyProtection="1">
      <alignment horizontal="right"/>
    </xf>
    <xf numFmtId="37" fontId="2" fillId="2" borderId="6" xfId="0" applyNumberFormat="1" applyFont="1" applyFill="1" applyBorder="1" applyAlignment="1" applyProtection="1">
      <alignment horizontal="left"/>
    </xf>
    <xf numFmtId="37" fontId="2" fillId="2" borderId="6" xfId="0" applyNumberFormat="1" applyFont="1" applyFill="1" applyBorder="1" applyAlignment="1" applyProtection="1"/>
    <xf numFmtId="37" fontId="2" fillId="2" borderId="7" xfId="0" applyNumberFormat="1" applyFont="1" applyFill="1" applyBorder="1" applyAlignment="1" applyProtection="1"/>
    <xf numFmtId="177" fontId="1" fillId="3" borderId="11" xfId="0" applyNumberFormat="1" applyFont="1" applyFill="1" applyBorder="1" applyAlignment="1" applyProtection="1">
      <alignment horizontal="right"/>
    </xf>
    <xf numFmtId="177" fontId="1" fillId="3" borderId="6" xfId="0" applyNumberFormat="1" applyFont="1" applyFill="1" applyBorder="1" applyAlignment="1" applyProtection="1">
      <alignment horizontal="right"/>
    </xf>
    <xf numFmtId="177" fontId="0" fillId="3" borderId="6" xfId="0" applyNumberFormat="1" applyFont="1" applyFill="1" applyBorder="1" applyAlignment="1" applyProtection="1">
      <alignment horizontal="right"/>
    </xf>
    <xf numFmtId="177" fontId="0" fillId="3" borderId="6" xfId="0" applyNumberFormat="1" applyFill="1" applyBorder="1" applyProtection="1">
      <alignment vertical="center"/>
    </xf>
    <xf numFmtId="37" fontId="8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37" fontId="8" fillId="0" borderId="0" xfId="0" quotePrefix="1" applyNumberFormat="1" applyFont="1" applyAlignment="1" applyProtection="1">
      <alignment horizontal="left"/>
    </xf>
    <xf numFmtId="176" fontId="0" fillId="0" borderId="0" xfId="0" applyNumberFormat="1" applyProtection="1">
      <alignment vertical="center"/>
    </xf>
    <xf numFmtId="177" fontId="0" fillId="0" borderId="0" xfId="0" applyNumberForma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5"/>
  <sheetViews>
    <sheetView showGridLines="0" tabSelected="1" zoomScaleNormal="100" workbookViewId="0"/>
  </sheetViews>
  <sheetFormatPr defaultRowHeight="13.5" x14ac:dyDescent="0.15"/>
  <cols>
    <col min="1" max="1" width="5.625" style="3" customWidth="1"/>
    <col min="2" max="2" width="3.75" style="3" customWidth="1"/>
    <col min="3" max="3" width="8.875" style="3" customWidth="1"/>
    <col min="4" max="4" width="9.125" style="3" bestFit="1" customWidth="1"/>
    <col min="5" max="5" width="12.5" style="3" customWidth="1"/>
    <col min="6" max="6" width="9.125" style="3" bestFit="1" customWidth="1"/>
    <col min="7" max="7" width="12.625" style="3" bestFit="1" customWidth="1"/>
    <col min="8" max="8" width="9.125" style="3" bestFit="1" customWidth="1"/>
    <col min="9" max="9" width="14.125" style="3" bestFit="1" customWidth="1"/>
    <col min="10" max="10" width="9.125" style="3" bestFit="1" customWidth="1"/>
    <col min="11" max="11" width="12.375" style="3" customWidth="1"/>
    <col min="12" max="12" width="9.125" style="3" bestFit="1" customWidth="1"/>
    <col min="13" max="13" width="12.625" style="3" bestFit="1" customWidth="1"/>
    <col min="14" max="14" width="9.125" style="3" bestFit="1" customWidth="1"/>
    <col min="15" max="15" width="11.125" style="3" bestFit="1" customWidth="1"/>
    <col min="16" max="16" width="9.125" style="4" hidden="1" customWidth="1"/>
    <col min="17" max="17" width="11.625" style="4" hidden="1" customWidth="1"/>
    <col min="18" max="16384" width="9" style="3"/>
  </cols>
  <sheetData>
    <row r="1" spans="1:17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</row>
    <row r="2" spans="1:17" ht="14.25" thickBo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1"/>
      <c r="O2" s="7" t="s">
        <v>2</v>
      </c>
    </row>
    <row r="3" spans="1:17" ht="18" customHeight="1" thickTop="1" x14ac:dyDescent="0.15">
      <c r="A3" s="8" t="s">
        <v>3</v>
      </c>
      <c r="B3" s="8"/>
      <c r="C3" s="9"/>
      <c r="D3" s="10" t="s">
        <v>4</v>
      </c>
      <c r="E3" s="11"/>
      <c r="F3" s="10" t="s">
        <v>5</v>
      </c>
      <c r="G3" s="12"/>
      <c r="H3" s="10" t="s">
        <v>6</v>
      </c>
      <c r="I3" s="11"/>
      <c r="J3" s="10" t="s">
        <v>7</v>
      </c>
      <c r="K3" s="12"/>
      <c r="L3" s="10" t="s">
        <v>8</v>
      </c>
      <c r="M3" s="12"/>
      <c r="N3" s="10" t="s">
        <v>9</v>
      </c>
      <c r="O3" s="12"/>
    </row>
    <row r="4" spans="1:17" ht="18" customHeight="1" x14ac:dyDescent="0.15">
      <c r="A4" s="13" t="s">
        <v>10</v>
      </c>
      <c r="B4" s="13"/>
      <c r="C4" s="14"/>
      <c r="D4" s="15" t="s">
        <v>11</v>
      </c>
      <c r="E4" s="16" t="s">
        <v>12</v>
      </c>
      <c r="F4" s="15" t="s">
        <v>11</v>
      </c>
      <c r="G4" s="15" t="s">
        <v>12</v>
      </c>
      <c r="H4" s="15" t="s">
        <v>11</v>
      </c>
      <c r="I4" s="16" t="s">
        <v>12</v>
      </c>
      <c r="J4" s="15" t="s">
        <v>11</v>
      </c>
      <c r="K4" s="17" t="s">
        <v>12</v>
      </c>
      <c r="L4" s="15" t="s">
        <v>11</v>
      </c>
      <c r="M4" s="15" t="s">
        <v>12</v>
      </c>
      <c r="N4" s="15" t="s">
        <v>11</v>
      </c>
      <c r="O4" s="18" t="s">
        <v>12</v>
      </c>
    </row>
    <row r="5" spans="1:17" x14ac:dyDescent="0.15">
      <c r="A5" s="19"/>
      <c r="B5" s="19"/>
      <c r="C5" s="20"/>
      <c r="D5" s="21"/>
      <c r="E5" s="21"/>
      <c r="F5" s="21"/>
      <c r="G5" s="21"/>
      <c r="H5" s="21"/>
      <c r="I5" s="21"/>
      <c r="J5" s="21"/>
      <c r="K5" s="21"/>
    </row>
    <row r="6" spans="1:17" x14ac:dyDescent="0.15">
      <c r="A6" s="22" t="s">
        <v>13</v>
      </c>
      <c r="B6" s="23">
        <v>25</v>
      </c>
      <c r="C6" s="24" t="s">
        <v>14</v>
      </c>
      <c r="D6" s="25">
        <v>95</v>
      </c>
      <c r="E6" s="25">
        <v>7687727</v>
      </c>
      <c r="F6" s="25">
        <v>28</v>
      </c>
      <c r="G6" s="25">
        <v>106442</v>
      </c>
      <c r="H6" s="25">
        <v>44</v>
      </c>
      <c r="I6" s="25">
        <v>5940983</v>
      </c>
      <c r="J6" s="25">
        <v>5</v>
      </c>
      <c r="K6" s="25">
        <v>1467850</v>
      </c>
      <c r="L6" s="26">
        <v>8</v>
      </c>
      <c r="M6" s="26">
        <v>113450</v>
      </c>
      <c r="N6" s="26">
        <v>10</v>
      </c>
      <c r="O6" s="26">
        <v>59002</v>
      </c>
      <c r="P6" s="27">
        <f>F6+H6+J6-D6</f>
        <v>-18</v>
      </c>
      <c r="Q6" s="27">
        <f>G6+I6+K6-E6</f>
        <v>-172452</v>
      </c>
    </row>
    <row r="7" spans="1:17" x14ac:dyDescent="0.15">
      <c r="A7" s="28" t="s">
        <v>15</v>
      </c>
      <c r="B7" s="23">
        <v>26</v>
      </c>
      <c r="C7" s="29"/>
      <c r="D7" s="25">
        <v>96</v>
      </c>
      <c r="E7" s="25">
        <v>7692947</v>
      </c>
      <c r="F7" s="25">
        <v>28</v>
      </c>
      <c r="G7" s="25">
        <v>106442</v>
      </c>
      <c r="H7" s="25">
        <v>44</v>
      </c>
      <c r="I7" s="25">
        <v>5942213</v>
      </c>
      <c r="J7" s="25">
        <v>5</v>
      </c>
      <c r="K7" s="25">
        <v>1467850</v>
      </c>
      <c r="L7" s="26">
        <v>8</v>
      </c>
      <c r="M7" s="26">
        <v>113450</v>
      </c>
      <c r="N7" s="26">
        <v>11</v>
      </c>
      <c r="O7" s="26">
        <v>62992</v>
      </c>
      <c r="P7" s="27">
        <f>F7+H7+J7+L7+N7-D7</f>
        <v>0</v>
      </c>
      <c r="Q7" s="27">
        <f>G7+I7+K7+M7+O7-E7</f>
        <v>0</v>
      </c>
    </row>
    <row r="8" spans="1:17" x14ac:dyDescent="0.15">
      <c r="A8" s="28"/>
      <c r="B8" s="23">
        <v>27</v>
      </c>
      <c r="C8" s="29"/>
      <c r="D8" s="25">
        <v>108</v>
      </c>
      <c r="E8" s="25">
        <v>7783516</v>
      </c>
      <c r="F8" s="25">
        <v>27</v>
      </c>
      <c r="G8" s="25">
        <v>106392</v>
      </c>
      <c r="H8" s="25">
        <v>45</v>
      </c>
      <c r="I8" s="25">
        <v>5914972</v>
      </c>
      <c r="J8" s="25">
        <v>5</v>
      </c>
      <c r="K8" s="25">
        <v>1467850</v>
      </c>
      <c r="L8" s="26">
        <v>8</v>
      </c>
      <c r="M8" s="26">
        <v>113450</v>
      </c>
      <c r="N8" s="26">
        <v>23</v>
      </c>
      <c r="O8" s="26">
        <v>180852</v>
      </c>
      <c r="P8" s="27">
        <f t="shared" ref="P8:Q11" si="0">F8+H8+J8+L8+N8-D8</f>
        <v>0</v>
      </c>
      <c r="Q8" s="27">
        <f t="shared" si="0"/>
        <v>0</v>
      </c>
    </row>
    <row r="9" spans="1:17" x14ac:dyDescent="0.15">
      <c r="A9" s="28"/>
      <c r="B9" s="23">
        <v>28</v>
      </c>
      <c r="C9" s="29"/>
      <c r="D9" s="25">
        <v>107</v>
      </c>
      <c r="E9" s="25">
        <v>7717498</v>
      </c>
      <c r="F9" s="25">
        <v>29</v>
      </c>
      <c r="G9" s="25">
        <v>107542</v>
      </c>
      <c r="H9" s="25">
        <v>45</v>
      </c>
      <c r="I9" s="25">
        <v>5896762</v>
      </c>
      <c r="J9" s="25">
        <v>5</v>
      </c>
      <c r="K9" s="25">
        <v>1467850</v>
      </c>
      <c r="L9" s="26">
        <v>8</v>
      </c>
      <c r="M9" s="25">
        <v>113450</v>
      </c>
      <c r="N9" s="26">
        <v>20</v>
      </c>
      <c r="O9" s="25">
        <v>131894</v>
      </c>
      <c r="P9" s="27">
        <f t="shared" si="0"/>
        <v>0</v>
      </c>
      <c r="Q9" s="27">
        <f t="shared" si="0"/>
        <v>0</v>
      </c>
    </row>
    <row r="10" spans="1:17" x14ac:dyDescent="0.15">
      <c r="A10" s="28"/>
      <c r="B10" s="23">
        <v>29</v>
      </c>
      <c r="C10" s="29"/>
      <c r="D10" s="25">
        <v>108</v>
      </c>
      <c r="E10" s="25">
        <v>7783516</v>
      </c>
      <c r="F10" s="25">
        <v>27</v>
      </c>
      <c r="G10" s="25">
        <v>106392</v>
      </c>
      <c r="H10" s="25">
        <v>45</v>
      </c>
      <c r="I10" s="25">
        <v>5914972</v>
      </c>
      <c r="J10" s="25">
        <v>5</v>
      </c>
      <c r="K10" s="25">
        <v>1467850</v>
      </c>
      <c r="L10" s="25">
        <v>8</v>
      </c>
      <c r="M10" s="25">
        <v>113450</v>
      </c>
      <c r="N10" s="25">
        <v>23</v>
      </c>
      <c r="O10" s="25">
        <v>180852</v>
      </c>
      <c r="P10" s="27">
        <f t="shared" si="0"/>
        <v>0</v>
      </c>
      <c r="Q10" s="27">
        <f t="shared" si="0"/>
        <v>0</v>
      </c>
    </row>
    <row r="11" spans="1:17" s="30" customFormat="1" x14ac:dyDescent="0.15">
      <c r="A11" s="28"/>
      <c r="B11" s="23">
        <v>30</v>
      </c>
      <c r="C11" s="29"/>
      <c r="D11" s="25">
        <v>114</v>
      </c>
      <c r="E11" s="25">
        <v>8058326</v>
      </c>
      <c r="F11" s="25">
        <v>27</v>
      </c>
      <c r="G11" s="25">
        <v>106392</v>
      </c>
      <c r="H11" s="25">
        <v>48</v>
      </c>
      <c r="I11" s="25">
        <v>6128382</v>
      </c>
      <c r="J11" s="25">
        <v>5</v>
      </c>
      <c r="K11" s="25">
        <v>1467850</v>
      </c>
      <c r="L11" s="25">
        <v>9</v>
      </c>
      <c r="M11" s="25">
        <v>114950</v>
      </c>
      <c r="N11" s="25">
        <v>25</v>
      </c>
      <c r="O11" s="25">
        <v>240752</v>
      </c>
      <c r="P11" s="27">
        <f t="shared" si="0"/>
        <v>0</v>
      </c>
      <c r="Q11" s="27">
        <f t="shared" si="0"/>
        <v>0</v>
      </c>
    </row>
    <row r="12" spans="1:17" x14ac:dyDescent="0.15">
      <c r="A12" s="19"/>
      <c r="B12" s="31"/>
      <c r="C12" s="20"/>
      <c r="D12" s="32"/>
      <c r="E12" s="32"/>
      <c r="F12" s="32"/>
      <c r="G12" s="32"/>
      <c r="H12" s="32"/>
      <c r="I12" s="32"/>
      <c r="J12" s="32"/>
      <c r="K12" s="32"/>
      <c r="L12" s="33"/>
      <c r="M12" s="33"/>
      <c r="N12" s="33"/>
      <c r="O12" s="33"/>
      <c r="P12" s="27"/>
    </row>
    <row r="13" spans="1:17" x14ac:dyDescent="0.15">
      <c r="A13" s="34"/>
      <c r="B13" s="35" t="s">
        <v>16</v>
      </c>
      <c r="C13" s="36"/>
      <c r="D13" s="32">
        <f>F13+H13+J13+L13+N13</f>
        <v>132</v>
      </c>
      <c r="E13" s="32">
        <f>G13+I13+K13+M13+O13</f>
        <v>8357536</v>
      </c>
      <c r="F13" s="37">
        <f>SUM(F16:F29)</f>
        <v>30</v>
      </c>
      <c r="G13" s="37">
        <f t="shared" ref="G13:O13" si="1">SUM(G16:G29)</f>
        <v>106700</v>
      </c>
      <c r="H13" s="37">
        <f t="shared" si="1"/>
        <v>49</v>
      </c>
      <c r="I13" s="37">
        <f t="shared" si="1"/>
        <v>6111102</v>
      </c>
      <c r="J13" s="37">
        <f t="shared" si="1"/>
        <v>4</v>
      </c>
      <c r="K13" s="37">
        <f t="shared" si="1"/>
        <v>1453750</v>
      </c>
      <c r="L13" s="37">
        <f t="shared" si="1"/>
        <v>10</v>
      </c>
      <c r="M13" s="37">
        <f t="shared" si="1"/>
        <v>118950</v>
      </c>
      <c r="N13" s="37">
        <f t="shared" si="1"/>
        <v>39</v>
      </c>
      <c r="O13" s="37">
        <f t="shared" si="1"/>
        <v>567034</v>
      </c>
      <c r="P13" s="27">
        <f>F13+H13+J13+L13+N13-D13</f>
        <v>0</v>
      </c>
      <c r="Q13" s="27">
        <f>G13+I13+K13+M13+O13-E13</f>
        <v>0</v>
      </c>
    </row>
    <row r="14" spans="1:17" x14ac:dyDescent="0.15">
      <c r="A14" s="19"/>
      <c r="B14" s="19"/>
      <c r="C14" s="20"/>
      <c r="D14" s="32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</row>
    <row r="15" spans="1:17" x14ac:dyDescent="0.15">
      <c r="A15" s="38" t="s">
        <v>17</v>
      </c>
      <c r="B15" s="34"/>
      <c r="C15" s="36"/>
      <c r="D15" s="32"/>
      <c r="E15" s="32"/>
      <c r="F15" s="32"/>
      <c r="G15" s="32"/>
      <c r="H15" s="32"/>
      <c r="I15" s="32"/>
      <c r="J15" s="32"/>
      <c r="K15" s="32"/>
      <c r="L15" s="33"/>
      <c r="M15" s="33"/>
      <c r="N15" s="33"/>
      <c r="O15" s="33"/>
    </row>
    <row r="16" spans="1:17" x14ac:dyDescent="0.15">
      <c r="A16" s="39" t="s">
        <v>18</v>
      </c>
      <c r="B16" s="28"/>
      <c r="C16" s="29"/>
      <c r="D16" s="32">
        <f>F16+H16+J16+L16+N16</f>
        <v>2</v>
      </c>
      <c r="E16" s="32">
        <f>G16+I16+K16+M16+O16</f>
        <v>1035</v>
      </c>
      <c r="F16" s="32">
        <v>2</v>
      </c>
      <c r="G16" s="32">
        <v>1035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27">
        <f t="shared" ref="P16:Q21" si="2">F16+H16+J16+L16+N16-D16</f>
        <v>0</v>
      </c>
      <c r="Q16" s="27">
        <f t="shared" si="2"/>
        <v>0</v>
      </c>
    </row>
    <row r="17" spans="1:17" x14ac:dyDescent="0.15">
      <c r="A17" s="39" t="s">
        <v>19</v>
      </c>
      <c r="B17" s="28"/>
      <c r="C17" s="29"/>
      <c r="D17" s="32">
        <f t="shared" ref="D17:E29" si="3">F17+H17+J17+L17+N17</f>
        <v>0</v>
      </c>
      <c r="E17" s="32">
        <f t="shared" si="3"/>
        <v>0</v>
      </c>
      <c r="F17" s="41">
        <v>0</v>
      </c>
      <c r="G17" s="41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27">
        <f t="shared" si="2"/>
        <v>0</v>
      </c>
      <c r="Q17" s="27">
        <f t="shared" si="2"/>
        <v>0</v>
      </c>
    </row>
    <row r="18" spans="1:17" x14ac:dyDescent="0.15">
      <c r="A18" s="39" t="s">
        <v>20</v>
      </c>
      <c r="B18" s="28"/>
      <c r="C18" s="29"/>
      <c r="D18" s="32">
        <f t="shared" si="3"/>
        <v>3</v>
      </c>
      <c r="E18" s="32">
        <f t="shared" si="3"/>
        <v>11200</v>
      </c>
      <c r="F18" s="32">
        <v>2</v>
      </c>
      <c r="G18" s="32">
        <v>8200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1</v>
      </c>
      <c r="O18" s="40">
        <v>3000</v>
      </c>
      <c r="P18" s="27">
        <f t="shared" si="2"/>
        <v>0</v>
      </c>
      <c r="Q18" s="27">
        <f t="shared" si="2"/>
        <v>0</v>
      </c>
    </row>
    <row r="19" spans="1:17" x14ac:dyDescent="0.15">
      <c r="A19" s="39" t="s">
        <v>21</v>
      </c>
      <c r="B19" s="28"/>
      <c r="C19" s="29"/>
      <c r="D19" s="32">
        <f t="shared" si="3"/>
        <v>4</v>
      </c>
      <c r="E19" s="32">
        <f t="shared" si="3"/>
        <v>27400</v>
      </c>
      <c r="F19" s="32">
        <v>4</v>
      </c>
      <c r="G19" s="32">
        <v>27400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27">
        <f t="shared" si="2"/>
        <v>0</v>
      </c>
      <c r="Q19" s="27">
        <f t="shared" si="2"/>
        <v>0</v>
      </c>
    </row>
    <row r="20" spans="1:17" x14ac:dyDescent="0.15">
      <c r="A20" s="39" t="s">
        <v>22</v>
      </c>
      <c r="B20" s="28"/>
      <c r="C20" s="29"/>
      <c r="D20" s="32">
        <f t="shared" si="3"/>
        <v>1</v>
      </c>
      <c r="E20" s="32">
        <f t="shared" si="3"/>
        <v>14200</v>
      </c>
      <c r="F20" s="32">
        <v>1</v>
      </c>
      <c r="G20" s="32">
        <v>14200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27">
        <f t="shared" si="2"/>
        <v>0</v>
      </c>
      <c r="Q20" s="27">
        <f t="shared" si="2"/>
        <v>0</v>
      </c>
    </row>
    <row r="21" spans="1:17" x14ac:dyDescent="0.15">
      <c r="A21" s="39" t="s">
        <v>23</v>
      </c>
      <c r="B21" s="28"/>
      <c r="C21" s="29"/>
      <c r="D21" s="32">
        <f t="shared" si="3"/>
        <v>5</v>
      </c>
      <c r="E21" s="32">
        <f t="shared" si="3"/>
        <v>4525000</v>
      </c>
      <c r="F21" s="40">
        <v>0</v>
      </c>
      <c r="G21" s="40">
        <v>0</v>
      </c>
      <c r="H21" s="32">
        <v>4</v>
      </c>
      <c r="I21" s="32">
        <v>3125000</v>
      </c>
      <c r="J21" s="32">
        <v>1</v>
      </c>
      <c r="K21" s="32">
        <v>1400000</v>
      </c>
      <c r="L21" s="40">
        <v>0</v>
      </c>
      <c r="M21" s="40">
        <v>0</v>
      </c>
      <c r="N21" s="40">
        <v>0</v>
      </c>
      <c r="O21" s="40">
        <v>0</v>
      </c>
      <c r="P21" s="27">
        <f t="shared" si="2"/>
        <v>0</v>
      </c>
      <c r="Q21" s="27">
        <f t="shared" si="2"/>
        <v>0</v>
      </c>
    </row>
    <row r="22" spans="1:17" x14ac:dyDescent="0.15">
      <c r="A22" s="19"/>
      <c r="B22" s="19"/>
      <c r="C22" s="20"/>
      <c r="D22" s="32"/>
      <c r="E22" s="32"/>
      <c r="F22" s="32"/>
      <c r="G22" s="32"/>
      <c r="H22" s="32"/>
      <c r="I22" s="32"/>
      <c r="J22" s="32"/>
      <c r="K22" s="32"/>
      <c r="L22" s="33"/>
      <c r="M22" s="33"/>
      <c r="N22" s="33"/>
      <c r="O22" s="33"/>
    </row>
    <row r="23" spans="1:17" x14ac:dyDescent="0.15">
      <c r="A23" s="38" t="s">
        <v>24</v>
      </c>
      <c r="B23" s="34"/>
      <c r="C23" s="36"/>
      <c r="D23" s="32"/>
      <c r="E23" s="32"/>
      <c r="F23" s="32"/>
      <c r="G23" s="32"/>
      <c r="H23" s="32"/>
      <c r="I23" s="32"/>
      <c r="J23" s="32"/>
      <c r="K23" s="32"/>
      <c r="L23" s="33"/>
      <c r="M23" s="33"/>
      <c r="N23" s="33"/>
      <c r="O23" s="33"/>
    </row>
    <row r="24" spans="1:17" x14ac:dyDescent="0.15">
      <c r="A24" s="39" t="s">
        <v>18</v>
      </c>
      <c r="B24" s="28"/>
      <c r="C24" s="29"/>
      <c r="D24" s="32">
        <f t="shared" si="3"/>
        <v>19</v>
      </c>
      <c r="E24" s="32">
        <f t="shared" si="3"/>
        <v>6653</v>
      </c>
      <c r="F24" s="32">
        <v>12</v>
      </c>
      <c r="G24" s="32">
        <v>3315</v>
      </c>
      <c r="H24" s="32">
        <v>7</v>
      </c>
      <c r="I24" s="32">
        <v>3338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27">
        <f t="shared" ref="P24:Q29" si="4">F24+H24+J24+L24+N24-D24</f>
        <v>0</v>
      </c>
      <c r="Q24" s="27">
        <f t="shared" si="4"/>
        <v>0</v>
      </c>
    </row>
    <row r="25" spans="1:17" x14ac:dyDescent="0.15">
      <c r="A25" s="39" t="s">
        <v>19</v>
      </c>
      <c r="B25" s="28"/>
      <c r="C25" s="29"/>
      <c r="D25" s="32">
        <f t="shared" si="3"/>
        <v>12</v>
      </c>
      <c r="E25" s="32">
        <f t="shared" si="3"/>
        <v>20629</v>
      </c>
      <c r="F25" s="32">
        <v>5</v>
      </c>
      <c r="G25" s="32">
        <v>8550</v>
      </c>
      <c r="H25" s="32">
        <v>3</v>
      </c>
      <c r="I25" s="32">
        <v>5629</v>
      </c>
      <c r="J25" s="40">
        <v>0</v>
      </c>
      <c r="K25" s="40">
        <v>0</v>
      </c>
      <c r="L25" s="33">
        <v>4</v>
      </c>
      <c r="M25" s="33">
        <v>6450</v>
      </c>
      <c r="N25" s="40">
        <v>0</v>
      </c>
      <c r="O25" s="40">
        <v>0</v>
      </c>
      <c r="P25" s="27">
        <f t="shared" si="4"/>
        <v>0</v>
      </c>
      <c r="Q25" s="27">
        <f t="shared" si="4"/>
        <v>0</v>
      </c>
    </row>
    <row r="26" spans="1:17" x14ac:dyDescent="0.15">
      <c r="A26" s="39" t="s">
        <v>20</v>
      </c>
      <c r="B26" s="28"/>
      <c r="C26" s="29"/>
      <c r="D26" s="32">
        <f t="shared" si="3"/>
        <v>20</v>
      </c>
      <c r="E26" s="32">
        <f t="shared" si="3"/>
        <v>73822</v>
      </c>
      <c r="F26" s="32">
        <v>1</v>
      </c>
      <c r="G26" s="32">
        <v>3500</v>
      </c>
      <c r="H26" s="32">
        <v>7</v>
      </c>
      <c r="I26" s="32">
        <v>25805</v>
      </c>
      <c r="J26" s="40">
        <v>0</v>
      </c>
      <c r="K26" s="40">
        <v>0</v>
      </c>
      <c r="L26" s="33">
        <v>2</v>
      </c>
      <c r="M26" s="33">
        <v>8500</v>
      </c>
      <c r="N26" s="40">
        <v>10</v>
      </c>
      <c r="O26" s="40">
        <v>36017</v>
      </c>
      <c r="P26" s="27">
        <f t="shared" si="4"/>
        <v>0</v>
      </c>
      <c r="Q26" s="27">
        <f t="shared" si="4"/>
        <v>0</v>
      </c>
    </row>
    <row r="27" spans="1:17" x14ac:dyDescent="0.15">
      <c r="A27" s="39" t="s">
        <v>21</v>
      </c>
      <c r="B27" s="28"/>
      <c r="C27" s="29"/>
      <c r="D27" s="32">
        <f t="shared" si="3"/>
        <v>14</v>
      </c>
      <c r="E27" s="32">
        <f t="shared" si="3"/>
        <v>113692</v>
      </c>
      <c r="F27" s="32">
        <v>1</v>
      </c>
      <c r="G27" s="32">
        <v>6500</v>
      </c>
      <c r="H27" s="32">
        <v>3</v>
      </c>
      <c r="I27" s="32">
        <v>22700</v>
      </c>
      <c r="J27" s="40">
        <v>0</v>
      </c>
      <c r="K27" s="40">
        <v>0</v>
      </c>
      <c r="L27" s="33">
        <v>1</v>
      </c>
      <c r="M27" s="33">
        <v>9000</v>
      </c>
      <c r="N27" s="40">
        <v>9</v>
      </c>
      <c r="O27" s="40">
        <v>75492</v>
      </c>
      <c r="P27" s="27">
        <f t="shared" si="4"/>
        <v>0</v>
      </c>
      <c r="Q27" s="27">
        <f t="shared" si="4"/>
        <v>0</v>
      </c>
    </row>
    <row r="28" spans="1:17" x14ac:dyDescent="0.15">
      <c r="A28" s="39" t="s">
        <v>22</v>
      </c>
      <c r="B28" s="28"/>
      <c r="C28" s="29"/>
      <c r="D28" s="32">
        <f t="shared" si="3"/>
        <v>25</v>
      </c>
      <c r="E28" s="32">
        <f t="shared" si="3"/>
        <v>374709</v>
      </c>
      <c r="F28" s="32">
        <v>2</v>
      </c>
      <c r="G28" s="32">
        <v>34000</v>
      </c>
      <c r="H28" s="32">
        <v>8</v>
      </c>
      <c r="I28" s="32">
        <v>130360</v>
      </c>
      <c r="J28" s="32">
        <v>2</v>
      </c>
      <c r="K28" s="32">
        <v>27500</v>
      </c>
      <c r="L28" s="33">
        <v>1</v>
      </c>
      <c r="M28" s="33">
        <v>20000</v>
      </c>
      <c r="N28" s="40">
        <v>12</v>
      </c>
      <c r="O28" s="40">
        <v>162849</v>
      </c>
      <c r="P28" s="27">
        <f t="shared" si="4"/>
        <v>0</v>
      </c>
      <c r="Q28" s="27">
        <f t="shared" si="4"/>
        <v>0</v>
      </c>
    </row>
    <row r="29" spans="1:17" x14ac:dyDescent="0.15">
      <c r="A29" s="42" t="s">
        <v>23</v>
      </c>
      <c r="B29" s="43"/>
      <c r="C29" s="44"/>
      <c r="D29" s="45">
        <f t="shared" si="3"/>
        <v>27</v>
      </c>
      <c r="E29" s="46">
        <f t="shared" si="3"/>
        <v>3189196</v>
      </c>
      <c r="F29" s="47">
        <v>0</v>
      </c>
      <c r="G29" s="47">
        <v>0</v>
      </c>
      <c r="H29" s="46">
        <v>17</v>
      </c>
      <c r="I29" s="46">
        <v>2798270</v>
      </c>
      <c r="J29" s="46">
        <v>1</v>
      </c>
      <c r="K29" s="46">
        <v>26250</v>
      </c>
      <c r="L29" s="48">
        <v>2</v>
      </c>
      <c r="M29" s="48">
        <v>75000</v>
      </c>
      <c r="N29" s="47">
        <v>7</v>
      </c>
      <c r="O29" s="47">
        <v>289676</v>
      </c>
      <c r="P29" s="27">
        <f t="shared" si="4"/>
        <v>0</v>
      </c>
      <c r="Q29" s="27">
        <f t="shared" si="4"/>
        <v>0</v>
      </c>
    </row>
    <row r="30" spans="1:17" x14ac:dyDescent="0.15">
      <c r="A30" s="49" t="s">
        <v>25</v>
      </c>
      <c r="B30" s="1"/>
      <c r="C30" s="1"/>
      <c r="D30" s="50"/>
      <c r="E30" s="50"/>
      <c r="F30" s="50"/>
      <c r="G30" s="50"/>
      <c r="H30" s="50"/>
      <c r="I30" s="50"/>
      <c r="J30" s="50"/>
      <c r="K30" s="50"/>
    </row>
    <row r="31" spans="1:17" x14ac:dyDescent="0.15">
      <c r="A31" s="49" t="s">
        <v>26</v>
      </c>
      <c r="B31" s="1"/>
      <c r="C31" s="1"/>
      <c r="D31" s="50"/>
      <c r="E31" s="50"/>
      <c r="F31" s="50"/>
      <c r="G31" s="50"/>
      <c r="H31" s="50"/>
      <c r="I31" s="50"/>
      <c r="J31" s="50"/>
      <c r="K31" s="50"/>
    </row>
    <row r="32" spans="1:17" x14ac:dyDescent="0.15">
      <c r="A32" s="51"/>
    </row>
    <row r="33" spans="4:15" x14ac:dyDescent="0.15">
      <c r="E33" s="52"/>
      <c r="F33" s="52"/>
      <c r="G33" s="52"/>
      <c r="H33" s="52"/>
      <c r="I33" s="52"/>
      <c r="J33" s="52"/>
      <c r="K33" s="52"/>
    </row>
    <row r="35" spans="4:15" hidden="1" x14ac:dyDescent="0.15">
      <c r="D35" s="53">
        <f>SUM(D16:D21,D24:D29)-D13</f>
        <v>0</v>
      </c>
      <c r="E35" s="53">
        <f t="shared" ref="E35:O35" si="5">SUM(E16:E21,E24:E29)-E13</f>
        <v>0</v>
      </c>
      <c r="F35" s="53">
        <f t="shared" si="5"/>
        <v>0</v>
      </c>
      <c r="G35" s="53">
        <f t="shared" si="5"/>
        <v>0</v>
      </c>
      <c r="H35" s="53">
        <f t="shared" si="5"/>
        <v>0</v>
      </c>
      <c r="I35" s="53">
        <f t="shared" si="5"/>
        <v>0</v>
      </c>
      <c r="J35" s="53">
        <f t="shared" si="5"/>
        <v>0</v>
      </c>
      <c r="K35" s="53">
        <f t="shared" si="5"/>
        <v>0</v>
      </c>
      <c r="L35" s="53">
        <f t="shared" si="5"/>
        <v>0</v>
      </c>
      <c r="M35" s="53">
        <f t="shared" si="5"/>
        <v>0</v>
      </c>
      <c r="N35" s="53">
        <f t="shared" si="5"/>
        <v>0</v>
      </c>
      <c r="O35" s="53">
        <f t="shared" si="5"/>
        <v>0</v>
      </c>
    </row>
  </sheetData>
  <mergeCells count="2">
    <mergeCell ref="A3:C3"/>
    <mergeCell ref="A4:C4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2020-11-12T05:44:03Z</dcterms:created>
  <dcterms:modified xsi:type="dcterms:W3CDTF">2020-11-12T05:44:18Z</dcterms:modified>
</cp:coreProperties>
</file>