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6E" lockStructure="1"/>
  <bookViews>
    <workbookView xWindow="240" yWindow="30" windowWidth="19395" windowHeight="7830" activeTab="4"/>
  </bookViews>
  <sheets>
    <sheet name="178-1" sheetId="1" r:id="rId1"/>
    <sheet name="178-2ア" sheetId="2" r:id="rId2"/>
    <sheet name="178-2イ" sheetId="3" r:id="rId3"/>
    <sheet name="178-3" sheetId="4" r:id="rId4"/>
    <sheet name="178-4" sheetId="5" r:id="rId5"/>
  </sheets>
  <calcPr calcId="145621" calcMode="manual"/>
</workbook>
</file>

<file path=xl/calcChain.xml><?xml version="1.0" encoding="utf-8"?>
<calcChain xmlns="http://schemas.openxmlformats.org/spreadsheetml/2006/main">
  <c r="E15" i="5" l="1"/>
  <c r="D15" i="5" s="1"/>
  <c r="E13" i="5"/>
  <c r="D13" i="5" s="1"/>
  <c r="J11" i="5"/>
  <c r="I11" i="5"/>
  <c r="H11" i="5"/>
  <c r="G11" i="5"/>
  <c r="F11" i="5"/>
  <c r="E15" i="4"/>
  <c r="D15" i="4"/>
  <c r="E13" i="4"/>
  <c r="D13" i="4" s="1"/>
  <c r="J11" i="4"/>
  <c r="I11" i="4"/>
  <c r="H11" i="4"/>
  <c r="G11" i="4"/>
  <c r="E11" i="4" s="1"/>
  <c r="D11" i="4" s="1"/>
  <c r="F11" i="4"/>
  <c r="D26" i="3"/>
  <c r="D24" i="3"/>
  <c r="D23" i="3"/>
  <c r="D22" i="3"/>
  <c r="D21" i="3"/>
  <c r="D20" i="3"/>
  <c r="D19" i="3"/>
  <c r="I18" i="3"/>
  <c r="H18" i="3"/>
  <c r="G18" i="3"/>
  <c r="F18" i="3"/>
  <c r="E18" i="3"/>
  <c r="D17" i="3"/>
  <c r="D16" i="3"/>
  <c r="D15" i="3"/>
  <c r="D14" i="3"/>
  <c r="J12" i="3"/>
  <c r="H12" i="3"/>
  <c r="F12" i="3"/>
  <c r="D27" i="2"/>
  <c r="D25" i="2"/>
  <c r="D24" i="2"/>
  <c r="D23" i="2"/>
  <c r="D22" i="2"/>
  <c r="D21" i="2"/>
  <c r="D20" i="2"/>
  <c r="D18" i="2"/>
  <c r="D17" i="2"/>
  <c r="D16" i="2"/>
  <c r="D15" i="2"/>
  <c r="L13" i="2"/>
  <c r="K13" i="2"/>
  <c r="J13" i="2"/>
  <c r="I13" i="2"/>
  <c r="H13" i="2"/>
  <c r="G13" i="2"/>
  <c r="F13" i="2"/>
  <c r="E13" i="2"/>
  <c r="E15" i="1"/>
  <c r="D15" i="1" s="1"/>
  <c r="E14" i="1"/>
  <c r="D14" i="1" s="1"/>
  <c r="E13" i="1"/>
  <c r="J11" i="1"/>
  <c r="I11" i="1"/>
  <c r="H11" i="1"/>
  <c r="G11" i="1"/>
  <c r="F11" i="1"/>
  <c r="D19" i="2" l="1"/>
  <c r="E11" i="1"/>
  <c r="E11" i="5"/>
  <c r="D11" i="5" s="1"/>
  <c r="D13" i="1"/>
  <c r="G12" i="3"/>
  <c r="D18" i="3"/>
  <c r="E12" i="3"/>
  <c r="I12" i="3"/>
  <c r="D13" i="2" l="1"/>
  <c r="D11" i="1"/>
  <c r="D12" i="3"/>
</calcChain>
</file>

<file path=xl/sharedStrings.xml><?xml version="1.0" encoding="utf-8"?>
<sst xmlns="http://schemas.openxmlformats.org/spreadsheetml/2006/main" count="199" uniqueCount="92">
  <si>
    <t>１７８　  教　　　　　　 育 　　　　     費</t>
    <phoneticPr fontId="4"/>
  </si>
  <si>
    <t xml:space="preserve">  　　（１）   総    教    育     費</t>
    <phoneticPr fontId="4"/>
  </si>
  <si>
    <t>（単位　1000円）</t>
  </si>
  <si>
    <t>県教育庁教育政策課</t>
    <rPh sb="6" eb="8">
      <t>セイサク</t>
    </rPh>
    <rPh sb="8" eb="9">
      <t>カ</t>
    </rPh>
    <phoneticPr fontId="4"/>
  </si>
  <si>
    <t>年    度</t>
  </si>
  <si>
    <t>地 方 債 ，寄 付 金 以 外 の 公 費</t>
  </si>
  <si>
    <t>公費組入</t>
  </si>
  <si>
    <t>総    額</t>
  </si>
  <si>
    <t>国    庫</t>
  </si>
  <si>
    <t>市 町 村</t>
  </si>
  <si>
    <t>地 方 債</t>
  </si>
  <si>
    <t/>
  </si>
  <si>
    <t>費    目</t>
  </si>
  <si>
    <t>計</t>
  </si>
  <si>
    <t>補 助 金</t>
  </si>
  <si>
    <t>県支出金</t>
  </si>
  <si>
    <t>支 出 金</t>
  </si>
  <si>
    <t>れ寄付金</t>
  </si>
  <si>
    <t>平成</t>
    <rPh sb="0" eb="2">
      <t>ヘイセイ</t>
    </rPh>
    <phoneticPr fontId="4"/>
  </si>
  <si>
    <t>年度</t>
    <rPh sb="0" eb="2">
      <t>ネンド</t>
    </rPh>
    <phoneticPr fontId="4"/>
  </si>
  <si>
    <t>学校教育費</t>
  </si>
  <si>
    <t>社会教育費</t>
  </si>
  <si>
    <t>教育行政費</t>
  </si>
  <si>
    <t xml:space="preserve">  １７８　　  教                     育                     費</t>
    <phoneticPr fontId="4"/>
  </si>
  <si>
    <t xml:space="preserve">   （２）  　公    立    学    校    教    育    費</t>
    <phoneticPr fontId="4"/>
  </si>
  <si>
    <t xml:space="preserve">        ア　校     種  ， 支     出     項     目     別</t>
  </si>
  <si>
    <t>県教育庁教育政策課</t>
    <rPh sb="0" eb="1">
      <t>ケン</t>
    </rPh>
    <rPh sb="1" eb="4">
      <t>キョウイクチョウ</t>
    </rPh>
    <rPh sb="4" eb="6">
      <t>キョウイク</t>
    </rPh>
    <rPh sb="6" eb="8">
      <t>セイサク</t>
    </rPh>
    <rPh sb="8" eb="9">
      <t>カ</t>
    </rPh>
    <phoneticPr fontId="4"/>
  </si>
  <si>
    <t>消         費         的         支         出</t>
  </si>
  <si>
    <t>資  本  的  支  出</t>
  </si>
  <si>
    <t>年      度</t>
  </si>
  <si>
    <t>補     助</t>
    <phoneticPr fontId="4"/>
  </si>
  <si>
    <t>所     定</t>
    <phoneticPr fontId="4"/>
  </si>
  <si>
    <t>土     地</t>
    <phoneticPr fontId="4"/>
  </si>
  <si>
    <t>その他の</t>
  </si>
  <si>
    <t>債     務</t>
    <phoneticPr fontId="4"/>
  </si>
  <si>
    <t>校      種</t>
  </si>
  <si>
    <t>人　件　費</t>
  </si>
  <si>
    <t>教育活動費</t>
  </si>
  <si>
    <t>管　理　費</t>
  </si>
  <si>
    <t>資 本 的</t>
  </si>
  <si>
    <t>償 還 費</t>
  </si>
  <si>
    <t>活 動 費</t>
  </si>
  <si>
    <t>支 払 金</t>
  </si>
  <si>
    <t>建 築 費</t>
  </si>
  <si>
    <t>支    出</t>
  </si>
  <si>
    <t>幼    稚    園</t>
  </si>
  <si>
    <t>小    学    校</t>
  </si>
  <si>
    <t>中    学    校</t>
  </si>
  <si>
    <t>特別支援学校</t>
    <rPh sb="0" eb="2">
      <t>トクベツ</t>
    </rPh>
    <rPh sb="2" eb="4">
      <t>シエン</t>
    </rPh>
    <rPh sb="4" eb="6">
      <t>ガッコウ</t>
    </rPh>
    <phoneticPr fontId="4"/>
  </si>
  <si>
    <t>高  等  学  校</t>
  </si>
  <si>
    <t xml:space="preserve">  全日制　県立</t>
  </si>
  <si>
    <t xml:space="preserve"> 　　　　  　市立</t>
  </si>
  <si>
    <t xml:space="preserve">  定時制　県立</t>
  </si>
  <si>
    <t xml:space="preserve"> 　　　　　  市立</t>
  </si>
  <si>
    <t>-</t>
  </si>
  <si>
    <t xml:space="preserve">  通信制課程</t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</si>
  <si>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</si>
  <si>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専  修  学  校</t>
  </si>
  <si>
    <t xml:space="preserve">     　      公立</t>
    <rPh sb="12" eb="13">
      <t>コウ</t>
    </rPh>
    <rPh sb="13" eb="14">
      <t>リツ</t>
    </rPh>
    <phoneticPr fontId="4"/>
  </si>
  <si>
    <t xml:space="preserve">    （２）  　公    立    学    校    教    育    費</t>
  </si>
  <si>
    <t xml:space="preserve">       イ　校    種   ，   財    源    別</t>
    <phoneticPr fontId="4"/>
  </si>
  <si>
    <t>地  方  債 ，寄  付  金  以  外  の  公  費</t>
  </si>
  <si>
    <t>公 費 組 入</t>
  </si>
  <si>
    <t>国     庫</t>
    <phoneticPr fontId="4"/>
  </si>
  <si>
    <t>れ 寄 付 金</t>
  </si>
  <si>
    <t>全日制</t>
  </si>
  <si>
    <t>県立</t>
    <rPh sb="0" eb="2">
      <t>ケンリツ</t>
    </rPh>
    <phoneticPr fontId="4"/>
  </si>
  <si>
    <t>市立</t>
    <rPh sb="0" eb="2">
      <t>シリツ</t>
    </rPh>
    <phoneticPr fontId="4"/>
  </si>
  <si>
    <t>-</t>
    <phoneticPr fontId="4"/>
  </si>
  <si>
    <t>定時制</t>
  </si>
  <si>
    <t>-</t>
    <phoneticPr fontId="4"/>
  </si>
  <si>
    <t>　 通信制課程</t>
    <phoneticPr fontId="4"/>
  </si>
  <si>
    <t>中等教育学校</t>
    <rPh sb="0" eb="2">
      <t>チュウトウ</t>
    </rPh>
    <rPh sb="2" eb="4">
      <t>キョウイク</t>
    </rPh>
    <rPh sb="4" eb="5">
      <t>ガク</t>
    </rPh>
    <phoneticPr fontId="4"/>
  </si>
  <si>
    <t>公立</t>
    <rPh sb="0" eb="2">
      <t>コウリツ</t>
    </rPh>
    <phoneticPr fontId="4"/>
  </si>
  <si>
    <t xml:space="preserve">   （３）   社       会       教       育       費</t>
    <phoneticPr fontId="4"/>
  </si>
  <si>
    <t>（単位 1000円）</t>
  </si>
  <si>
    <t>公費に組み</t>
  </si>
  <si>
    <t>入れられない</t>
  </si>
  <si>
    <t>区    分</t>
  </si>
  <si>
    <t>国庫補助金</t>
  </si>
  <si>
    <t>寄   付   金</t>
  </si>
  <si>
    <t>　</t>
  </si>
  <si>
    <t>県</t>
  </si>
  <si>
    <t>-</t>
    <phoneticPr fontId="4"/>
  </si>
  <si>
    <t xml:space="preserve"> 市 町 </t>
    <phoneticPr fontId="4"/>
  </si>
  <si>
    <t xml:space="preserve">  １７８　　  教                     育                     費</t>
    <phoneticPr fontId="4"/>
  </si>
  <si>
    <t xml:space="preserve">   （４）   教       育       行       政       費</t>
    <phoneticPr fontId="4"/>
  </si>
  <si>
    <t>寄  付  金</t>
  </si>
  <si>
    <t>県</t>
    <rPh sb="0" eb="1">
      <t>ケン</t>
    </rPh>
    <phoneticPr fontId="4"/>
  </si>
  <si>
    <t>-</t>
    <phoneticPr fontId="4"/>
  </si>
  <si>
    <t>市　町</t>
    <rPh sb="0" eb="1">
      <t>シ</t>
    </rPh>
    <rPh sb="2" eb="3">
      <t>マチ</t>
    </rPh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</si>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</sst>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#\ ###\ ##0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3" fontId="1" fillId="0" borderId="0" xfId="0" applyNumberFormat="1" applyFont="1" applyAlignment="1"/>
    <xf numFmtId="3" fontId="1" fillId="0" borderId="0" xfId="0" applyNumberFormat="1" applyFont="1" applyAlignment="1" applyProtection="1">
      <protection locked="0"/>
    </xf>
    <xf numFmtId="49" fontId="3" fillId="2" borderId="0" xfId="0" applyNumberFormat="1" applyFont="1" applyFill="1" applyAlignment="1" applyProtection="1">
      <protection locked="0"/>
    </xf>
    <xf numFmtId="49" fontId="1" fillId="2" borderId="0" xfId="0" applyNumberFormat="1" applyFont="1" applyFill="1" applyAlignment="1" applyProtection="1">
      <protection locked="0"/>
    </xf>
    <xf numFmtId="3" fontId="1" fillId="2" borderId="0" xfId="0" applyNumberFormat="1" applyFont="1" applyFill="1" applyAlignment="1"/>
    <xf numFmtId="3" fontId="1" fillId="0" borderId="0" xfId="0" applyNumberFormat="1" applyFont="1" applyAlignment="1" applyProtection="1">
      <alignment horizontal="right"/>
      <protection locked="0"/>
    </xf>
    <xf numFmtId="3" fontId="1" fillId="3" borderId="2" xfId="0" applyNumberFormat="1" applyFont="1" applyFill="1" applyBorder="1" applyAlignment="1" applyProtection="1">
      <protection locked="0"/>
    </xf>
    <xf numFmtId="3" fontId="1" fillId="3" borderId="3" xfId="0" applyNumberFormat="1" applyFont="1" applyFill="1" applyBorder="1" applyAlignment="1" applyProtection="1">
      <alignment horizontal="centerContinuous"/>
      <protection locked="0"/>
    </xf>
    <xf numFmtId="3" fontId="1" fillId="3" borderId="4" xfId="0" applyNumberFormat="1" applyFont="1" applyFill="1" applyBorder="1" applyAlignment="1" applyProtection="1">
      <alignment horizontal="centerContinuous"/>
      <protection locked="0"/>
    </xf>
    <xf numFmtId="3" fontId="1" fillId="3" borderId="2" xfId="0" applyNumberFormat="1" applyFont="1" applyFill="1" applyBorder="1" applyAlignment="1" applyProtection="1">
      <alignment horizontal="centerContinuous"/>
      <protection locked="0"/>
    </xf>
    <xf numFmtId="3" fontId="1" fillId="3" borderId="1" xfId="0" applyNumberFormat="1" applyFont="1" applyFill="1" applyBorder="1" applyAlignment="1" applyProtection="1">
      <protection locked="0"/>
    </xf>
    <xf numFmtId="3" fontId="1" fillId="3" borderId="5" xfId="0" applyNumberFormat="1" applyFont="1" applyFill="1" applyBorder="1" applyAlignment="1" applyProtection="1">
      <alignment horizontal="center"/>
      <protection locked="0"/>
    </xf>
    <xf numFmtId="3" fontId="1" fillId="3" borderId="0" xfId="0" applyNumberFormat="1" applyFont="1" applyFill="1" applyBorder="1" applyAlignment="1" applyProtection="1">
      <protection locked="0"/>
    </xf>
    <xf numFmtId="3" fontId="1" fillId="3" borderId="0" xfId="0" applyNumberFormat="1" applyFont="1" applyFill="1" applyBorder="1" applyAlignment="1"/>
    <xf numFmtId="3" fontId="1" fillId="3" borderId="6" xfId="0" applyNumberFormat="1" applyFont="1" applyFill="1" applyBorder="1" applyAlignment="1"/>
    <xf numFmtId="3" fontId="1" fillId="3" borderId="6" xfId="0" applyNumberFormat="1" applyFont="1" applyFill="1" applyBorder="1" applyAlignment="1" applyProtection="1">
      <alignment horizontal="center"/>
      <protection locked="0"/>
    </xf>
    <xf numFmtId="3" fontId="1" fillId="3" borderId="7" xfId="0" applyNumberFormat="1" applyFont="1" applyFill="1" applyBorder="1" applyAlignment="1" applyProtection="1">
      <alignment horizontal="center"/>
      <protection locked="0"/>
    </xf>
    <xf numFmtId="3" fontId="1" fillId="3" borderId="8" xfId="0" applyNumberFormat="1" applyFont="1" applyFill="1" applyBorder="1" applyAlignment="1" applyProtection="1">
      <protection locked="0"/>
    </xf>
    <xf numFmtId="3" fontId="1" fillId="3" borderId="9" xfId="0" applyNumberFormat="1" applyFont="1" applyFill="1" applyBorder="1" applyAlignment="1" applyProtection="1">
      <alignment horizontal="center"/>
      <protection locked="0"/>
    </xf>
    <xf numFmtId="3" fontId="1" fillId="3" borderId="0" xfId="0" applyNumberFormat="1" applyFont="1" applyFill="1" applyBorder="1" applyAlignment="1" applyProtection="1">
      <alignment horizontal="center"/>
      <protection locked="0"/>
    </xf>
    <xf numFmtId="3" fontId="1" fillId="3" borderId="11" xfId="0" applyNumberFormat="1" applyFont="1" applyFill="1" applyBorder="1" applyAlignment="1" applyProtection="1">
      <protection locked="0"/>
    </xf>
    <xf numFmtId="3" fontId="1" fillId="3" borderId="10" xfId="0" applyNumberFormat="1" applyFont="1" applyFill="1" applyBorder="1" applyAlignment="1" applyProtection="1">
      <alignment horizontal="center"/>
      <protection locked="0"/>
    </xf>
    <xf numFmtId="3" fontId="1" fillId="3" borderId="12" xfId="0" applyNumberFormat="1" applyFont="1" applyFill="1" applyBorder="1" applyAlignment="1" applyProtection="1">
      <alignment horizontal="center"/>
      <protection locked="0"/>
    </xf>
    <xf numFmtId="3" fontId="1" fillId="3" borderId="13" xfId="0" applyNumberFormat="1" applyFont="1" applyFill="1" applyBorder="1" applyAlignment="1" applyProtection="1">
      <alignment horizontal="center"/>
      <protection locked="0"/>
    </xf>
    <xf numFmtId="3" fontId="1" fillId="3" borderId="11" xfId="0" applyNumberFormat="1" applyFont="1" applyFill="1" applyBorder="1" applyAlignment="1" applyProtection="1">
      <alignment horizontal="center"/>
      <protection locked="0"/>
    </xf>
    <xf numFmtId="3" fontId="1" fillId="3" borderId="10" xfId="0" applyNumberFormat="1" applyFont="1" applyFill="1" applyBorder="1" applyAlignment="1" applyProtection="1">
      <protection locked="0"/>
    </xf>
    <xf numFmtId="3" fontId="5" fillId="3" borderId="0" xfId="0" applyNumberFormat="1" applyFont="1" applyFill="1" applyBorder="1" applyAlignment="1" applyProtection="1">
      <protection locked="0"/>
    </xf>
    <xf numFmtId="3" fontId="5" fillId="3" borderId="0" xfId="0" applyNumberFormat="1" applyFont="1" applyFill="1" applyBorder="1" applyAlignment="1"/>
    <xf numFmtId="3" fontId="5" fillId="3" borderId="6" xfId="0" applyNumberFormat="1" applyFont="1" applyFill="1" applyBorder="1" applyAlignment="1"/>
    <xf numFmtId="176" fontId="5" fillId="0" borderId="0" xfId="0" applyNumberFormat="1" applyFont="1" applyBorder="1" applyAlignment="1" applyProtection="1">
      <protection locked="0"/>
    </xf>
    <xf numFmtId="3" fontId="1" fillId="3" borderId="0" xfId="0" applyNumberFormat="1" applyFont="1" applyFill="1" applyBorder="1" applyAlignment="1" applyProtection="1">
      <alignment horizontal="right"/>
      <protection locked="0"/>
    </xf>
    <xf numFmtId="3" fontId="1" fillId="3" borderId="6" xfId="0" applyNumberFormat="1" applyFont="1" applyFill="1" applyBorder="1" applyAlignment="1" applyProtection="1">
      <alignment horizontal="left"/>
      <protection locked="0"/>
    </xf>
    <xf numFmtId="3" fontId="5" fillId="3" borderId="6" xfId="0" applyNumberFormat="1" applyFont="1" applyFill="1" applyBorder="1" applyAlignment="1" applyProtection="1">
      <protection locked="0"/>
    </xf>
    <xf numFmtId="0" fontId="0" fillId="0" borderId="0" xfId="0" applyFont="1">
      <alignment vertical="center"/>
    </xf>
    <xf numFmtId="3" fontId="5" fillId="3" borderId="0" xfId="0" applyNumberFormat="1" applyFont="1" applyFill="1" applyBorder="1" applyAlignment="1" applyProtection="1">
      <alignment horizontal="center"/>
      <protection locked="0"/>
    </xf>
    <xf numFmtId="3" fontId="6" fillId="3" borderId="0" xfId="0" applyNumberFormat="1" applyFont="1" applyFill="1" applyBorder="1" applyAlignment="1" applyProtection="1">
      <protection locked="0"/>
    </xf>
    <xf numFmtId="3" fontId="6" fillId="3" borderId="0" xfId="0" applyNumberFormat="1" applyFont="1" applyFill="1" applyBorder="1" applyAlignment="1" applyProtection="1">
      <alignment horizontal="center"/>
      <protection locked="0"/>
    </xf>
    <xf numFmtId="3" fontId="6" fillId="3" borderId="6" xfId="0" applyNumberFormat="1" applyFont="1" applyFill="1" applyBorder="1" applyAlignment="1" applyProtection="1">
      <protection locked="0"/>
    </xf>
    <xf numFmtId="176" fontId="6" fillId="0" borderId="0" xfId="0" applyNumberFormat="1" applyFont="1" applyBorder="1" applyAlignment="1" applyProtection="1">
      <protection locked="0"/>
    </xf>
    <xf numFmtId="176" fontId="0" fillId="0" borderId="0" xfId="0" applyNumberFormat="1">
      <alignment vertical="center"/>
    </xf>
    <xf numFmtId="3" fontId="1" fillId="3" borderId="10" xfId="0" applyNumberFormat="1" applyFont="1" applyFill="1" applyBorder="1" applyAlignment="1"/>
    <xf numFmtId="3" fontId="1" fillId="3" borderId="11" xfId="0" applyNumberFormat="1" applyFont="1" applyFill="1" applyBorder="1" applyAlignment="1"/>
    <xf numFmtId="176" fontId="5" fillId="0" borderId="10" xfId="0" applyNumberFormat="1" applyFont="1" applyBorder="1" applyAlignment="1" applyProtection="1">
      <protection locked="0"/>
    </xf>
    <xf numFmtId="176" fontId="5" fillId="0" borderId="10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protection locked="0"/>
    </xf>
    <xf numFmtId="0" fontId="7" fillId="0" borderId="0" xfId="0" applyFont="1">
      <alignment vertical="center"/>
    </xf>
    <xf numFmtId="3" fontId="1" fillId="2" borderId="0" xfId="0" applyNumberFormat="1" applyFont="1" applyFill="1" applyAlignment="1" applyProtection="1">
      <protection locked="0"/>
    </xf>
    <xf numFmtId="3" fontId="8" fillId="2" borderId="0" xfId="0" quotePrefix="1" applyNumberFormat="1" applyFont="1" applyFill="1" applyAlignment="1" applyProtection="1">
      <alignment horizontal="left" vertical="center"/>
      <protection locked="0"/>
    </xf>
    <xf numFmtId="3" fontId="8" fillId="0" borderId="0" xfId="0" quotePrefix="1" applyNumberFormat="1" applyFont="1" applyAlignment="1" applyProtection="1">
      <alignment horizontal="left"/>
      <protection locked="0"/>
    </xf>
    <xf numFmtId="3" fontId="1" fillId="3" borderId="14" xfId="0" applyNumberFormat="1" applyFont="1" applyFill="1" applyBorder="1" applyAlignment="1"/>
    <xf numFmtId="3" fontId="1" fillId="3" borderId="14" xfId="0" applyNumberFormat="1" applyFont="1" applyFill="1" applyBorder="1" applyAlignment="1" applyProtection="1">
      <protection locked="0"/>
    </xf>
    <xf numFmtId="3" fontId="1" fillId="3" borderId="16" xfId="0" applyNumberFormat="1" applyFont="1" applyFill="1" applyBorder="1" applyAlignment="1" applyProtection="1">
      <alignment horizontal="centerContinuous"/>
      <protection locked="0"/>
    </xf>
    <xf numFmtId="3" fontId="1" fillId="3" borderId="17" xfId="0" applyNumberFormat="1" applyFont="1" applyFill="1" applyBorder="1" applyAlignment="1" applyProtection="1">
      <alignment horizontal="centerContinuous"/>
      <protection locked="0"/>
    </xf>
    <xf numFmtId="3" fontId="1" fillId="3" borderId="18" xfId="0" applyNumberFormat="1" applyFont="1" applyFill="1" applyBorder="1" applyAlignment="1" applyProtection="1">
      <alignment horizontal="centerContinuous"/>
      <protection locked="0"/>
    </xf>
    <xf numFmtId="3" fontId="1" fillId="3" borderId="19" xfId="0" applyNumberFormat="1" applyFont="1" applyFill="1" applyBorder="1" applyAlignment="1" applyProtection="1">
      <protection locked="0"/>
    </xf>
    <xf numFmtId="3" fontId="1" fillId="3" borderId="0" xfId="0" applyNumberFormat="1" applyFont="1" applyFill="1" applyBorder="1" applyAlignment="1" applyProtection="1">
      <alignment horizontal="centerContinuous"/>
      <protection locked="0"/>
    </xf>
    <xf numFmtId="3" fontId="1" fillId="3" borderId="0" xfId="0" applyNumberFormat="1" applyFont="1" applyFill="1" applyBorder="1" applyAlignment="1">
      <alignment horizontal="centerContinuous"/>
    </xf>
    <xf numFmtId="3" fontId="1" fillId="3" borderId="7" xfId="0" applyNumberFormat="1" applyFont="1" applyFill="1" applyBorder="1" applyAlignment="1" applyProtection="1">
      <protection locked="0"/>
    </xf>
    <xf numFmtId="3" fontId="1" fillId="3" borderId="8" xfId="0" applyNumberFormat="1" applyFont="1" applyFill="1" applyBorder="1" applyAlignment="1" applyProtection="1">
      <alignment horizontal="center"/>
      <protection locked="0"/>
    </xf>
    <xf numFmtId="3" fontId="1" fillId="3" borderId="20" xfId="0" applyNumberFormat="1" applyFont="1" applyFill="1" applyBorder="1" applyAlignment="1" applyProtection="1">
      <protection locked="0"/>
    </xf>
    <xf numFmtId="3" fontId="1" fillId="3" borderId="20" xfId="0" applyNumberFormat="1" applyFont="1" applyFill="1" applyBorder="1" applyAlignment="1"/>
    <xf numFmtId="3" fontId="1" fillId="3" borderId="22" xfId="0" applyNumberFormat="1" applyFont="1" applyFill="1" applyBorder="1" applyAlignment="1" applyProtection="1">
      <protection locked="0"/>
    </xf>
    <xf numFmtId="3" fontId="1" fillId="3" borderId="22" xfId="0" applyNumberFormat="1" applyFont="1" applyFill="1" applyBorder="1" applyAlignment="1" applyProtection="1">
      <alignment horizontal="center"/>
      <protection locked="0"/>
    </xf>
    <xf numFmtId="3" fontId="1" fillId="3" borderId="21" xfId="0" applyNumberFormat="1" applyFont="1" applyFill="1" applyBorder="1" applyAlignment="1" applyProtection="1">
      <alignment horizontal="center"/>
      <protection locked="0"/>
    </xf>
    <xf numFmtId="3" fontId="5" fillId="3" borderId="23" xfId="0" applyNumberFormat="1" applyFont="1" applyFill="1" applyBorder="1" applyAlignment="1" applyProtection="1">
      <protection locked="0"/>
    </xf>
    <xf numFmtId="3" fontId="5" fillId="3" borderId="23" xfId="0" applyNumberFormat="1" applyFont="1" applyFill="1" applyBorder="1" applyAlignment="1"/>
    <xf numFmtId="176" fontId="5" fillId="0" borderId="24" xfId="0" applyNumberFormat="1" applyFont="1" applyBorder="1" applyAlignment="1" applyProtection="1">
      <protection locked="0"/>
    </xf>
    <xf numFmtId="176" fontId="5" fillId="0" borderId="23" xfId="0" applyNumberFormat="1" applyFont="1" applyBorder="1" applyAlignment="1" applyProtection="1">
      <protection locked="0"/>
    </xf>
    <xf numFmtId="3" fontId="1" fillId="3" borderId="0" xfId="0" applyNumberFormat="1" applyFont="1" applyFill="1" applyAlignment="1" applyProtection="1">
      <alignment horizontal="right"/>
      <protection locked="0"/>
    </xf>
    <xf numFmtId="3" fontId="1" fillId="3" borderId="0" xfId="0" applyNumberFormat="1" applyFont="1" applyFill="1" applyAlignment="1" applyProtection="1">
      <alignment horizontal="center"/>
      <protection locked="0"/>
    </xf>
    <xf numFmtId="3" fontId="1" fillId="3" borderId="0" xfId="0" applyNumberFormat="1" applyFont="1" applyFill="1" applyAlignment="1" applyProtection="1">
      <alignment horizontal="left"/>
      <protection locked="0"/>
    </xf>
    <xf numFmtId="176" fontId="5" fillId="0" borderId="7" xfId="0" applyNumberFormat="1" applyFont="1" applyBorder="1" applyAlignment="1" applyProtection="1">
      <protection locked="0"/>
    </xf>
    <xf numFmtId="176" fontId="5" fillId="0" borderId="0" xfId="0" applyNumberFormat="1" applyFont="1" applyAlignment="1" applyProtection="1">
      <protection locked="0"/>
    </xf>
    <xf numFmtId="3" fontId="1" fillId="3" borderId="0" xfId="0" applyNumberFormat="1" applyFont="1" applyFill="1" applyAlignment="1" applyProtection="1">
      <protection locked="0"/>
    </xf>
    <xf numFmtId="3" fontId="5" fillId="3" borderId="0" xfId="0" applyNumberFormat="1" applyFont="1" applyFill="1" applyAlignment="1" applyProtection="1"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  <xf numFmtId="3" fontId="6" fillId="3" borderId="0" xfId="0" applyNumberFormat="1" applyFont="1" applyFill="1" applyAlignment="1" applyProtection="1">
      <protection locked="0"/>
    </xf>
    <xf numFmtId="3" fontId="6" fillId="3" borderId="0" xfId="0" applyNumberFormat="1" applyFont="1" applyFill="1" applyAlignment="1" applyProtection="1">
      <alignment horizontal="center"/>
      <protection locked="0"/>
    </xf>
    <xf numFmtId="176" fontId="6" fillId="0" borderId="7" xfId="0" applyNumberFormat="1" applyFont="1" applyBorder="1" applyAlignment="1" applyProtection="1">
      <protection locked="0"/>
    </xf>
    <xf numFmtId="176" fontId="6" fillId="0" borderId="0" xfId="0" applyNumberFormat="1" applyFont="1" applyAlignment="1" applyProtection="1">
      <protection locked="0"/>
    </xf>
    <xf numFmtId="3" fontId="5" fillId="3" borderId="0" xfId="0" applyNumberFormat="1" applyFont="1" applyFill="1" applyAlignment="1"/>
    <xf numFmtId="3" fontId="1" fillId="3" borderId="0" xfId="0" applyNumberFormat="1" applyFont="1" applyFill="1" applyAlignment="1"/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>
      <alignment horizontal="right"/>
    </xf>
    <xf numFmtId="3" fontId="7" fillId="3" borderId="0" xfId="0" applyNumberFormat="1" applyFont="1" applyFill="1" applyBorder="1" applyAlignment="1"/>
    <xf numFmtId="3" fontId="7" fillId="3" borderId="6" xfId="0" applyNumberFormat="1" applyFont="1" applyFill="1" applyBorder="1" applyAlignment="1"/>
    <xf numFmtId="3" fontId="0" fillId="3" borderId="10" xfId="0" applyNumberFormat="1" applyFill="1" applyBorder="1" applyAlignment="1"/>
    <xf numFmtId="3" fontId="0" fillId="3" borderId="11" xfId="0" applyNumberFormat="1" applyFill="1" applyBorder="1" applyAlignment="1"/>
    <xf numFmtId="176" fontId="5" fillId="0" borderId="12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3" fontId="5" fillId="0" borderId="0" xfId="0" applyNumberFormat="1" applyFont="1" applyAlignment="1"/>
    <xf numFmtId="3" fontId="5" fillId="2" borderId="0" xfId="0" applyNumberFormat="1" applyFont="1" applyFill="1" applyAlignment="1" applyProtection="1">
      <protection locked="0"/>
    </xf>
    <xf numFmtId="3" fontId="5" fillId="2" borderId="0" xfId="0" applyNumberFormat="1" applyFont="1" applyFill="1" applyAlignment="1"/>
    <xf numFmtId="3" fontId="1" fillId="0" borderId="0" xfId="0" quotePrefix="1" applyNumberFormat="1" applyFont="1" applyAlignment="1" applyProtection="1">
      <alignment horizontal="left"/>
      <protection locked="0"/>
    </xf>
    <xf numFmtId="3" fontId="1" fillId="3" borderId="14" xfId="0" applyNumberFormat="1" applyFont="1" applyFill="1" applyBorder="1" applyAlignment="1" applyProtection="1">
      <alignment horizontal="centerContinuous"/>
      <protection locked="0"/>
    </xf>
    <xf numFmtId="3" fontId="1" fillId="3" borderId="14" xfId="0" applyNumberFormat="1" applyFont="1" applyFill="1" applyBorder="1" applyAlignment="1">
      <alignment horizontal="centerContinuous"/>
    </xf>
    <xf numFmtId="3" fontId="1" fillId="3" borderId="15" xfId="0" applyNumberFormat="1" applyFont="1" applyFill="1" applyBorder="1" applyAlignment="1" applyProtection="1">
      <protection locked="0"/>
    </xf>
    <xf numFmtId="3" fontId="1" fillId="3" borderId="19" xfId="0" applyNumberFormat="1" applyFont="1" applyFill="1" applyBorder="1" applyAlignment="1" applyProtection="1">
      <alignment horizontal="center"/>
      <protection locked="0"/>
    </xf>
    <xf numFmtId="176" fontId="1" fillId="3" borderId="7" xfId="0" applyNumberFormat="1" applyFont="1" applyFill="1" applyBorder="1" applyAlignment="1" applyProtection="1">
      <alignment horizontal="center"/>
      <protection locked="0"/>
    </xf>
    <xf numFmtId="176" fontId="1" fillId="3" borderId="7" xfId="0" applyNumberFormat="1" applyFont="1" applyFill="1" applyBorder="1" applyAlignment="1" applyProtection="1">
      <protection locked="0"/>
    </xf>
    <xf numFmtId="176" fontId="1" fillId="3" borderId="9" xfId="0" applyNumberFormat="1" applyFont="1" applyFill="1" applyBorder="1" applyAlignment="1" applyProtection="1">
      <alignment horizontal="center"/>
      <protection locked="0"/>
    </xf>
    <xf numFmtId="176" fontId="1" fillId="3" borderId="9" xfId="0" applyNumberFormat="1" applyFont="1" applyFill="1" applyBorder="1" applyAlignment="1" applyProtection="1">
      <protection locked="0"/>
    </xf>
    <xf numFmtId="176" fontId="1" fillId="3" borderId="8" xfId="0" applyNumberFormat="1" applyFont="1" applyFill="1" applyBorder="1" applyAlignment="1" applyProtection="1">
      <alignment horizontal="center"/>
      <protection locked="0"/>
    </xf>
    <xf numFmtId="3" fontId="1" fillId="3" borderId="20" xfId="0" applyNumberFormat="1" applyFont="1" applyFill="1" applyBorder="1" applyAlignment="1" applyProtection="1">
      <alignment horizontal="centerContinuous"/>
      <protection locked="0"/>
    </xf>
    <xf numFmtId="3" fontId="1" fillId="3" borderId="20" xfId="0" applyNumberFormat="1" applyFont="1" applyFill="1" applyBorder="1" applyAlignment="1">
      <alignment horizontal="centerContinuous"/>
    </xf>
    <xf numFmtId="176" fontId="1" fillId="3" borderId="22" xfId="0" applyNumberFormat="1" applyFont="1" applyFill="1" applyBorder="1" applyAlignment="1" applyProtection="1">
      <protection locked="0"/>
    </xf>
    <xf numFmtId="176" fontId="1" fillId="3" borderId="22" xfId="0" applyNumberFormat="1" applyFont="1" applyFill="1" applyBorder="1" applyAlignment="1" applyProtection="1">
      <alignment horizontal="center"/>
      <protection locked="0"/>
    </xf>
    <xf numFmtId="176" fontId="1" fillId="3" borderId="21" xfId="0" applyNumberFormat="1" applyFont="1" applyFill="1" applyBorder="1" applyAlignment="1" applyProtection="1">
      <alignment horizontal="center"/>
      <protection locked="0"/>
    </xf>
    <xf numFmtId="176" fontId="1" fillId="3" borderId="21" xfId="0" applyNumberFormat="1" applyFont="1" applyFill="1" applyBorder="1" applyAlignment="1" applyProtection="1">
      <protection locked="0"/>
    </xf>
    <xf numFmtId="3" fontId="1" fillId="3" borderId="0" xfId="0" applyNumberFormat="1" applyFont="1" applyFill="1" applyAlignment="1">
      <alignment horizontal="center"/>
    </xf>
    <xf numFmtId="3" fontId="1" fillId="3" borderId="0" xfId="0" applyNumberFormat="1" applyFont="1" applyFill="1" applyAlignment="1">
      <alignment horizontal="left"/>
    </xf>
    <xf numFmtId="3" fontId="6" fillId="3" borderId="0" xfId="0" applyNumberFormat="1" applyFont="1" applyFill="1" applyAlignment="1">
      <alignment horizontal="center"/>
    </xf>
    <xf numFmtId="3" fontId="6" fillId="3" borderId="0" xfId="0" applyNumberFormat="1" applyFont="1" applyFill="1" applyAlignment="1"/>
    <xf numFmtId="176" fontId="5" fillId="2" borderId="0" xfId="0" applyNumberFormat="1" applyFont="1" applyFill="1" applyBorder="1" applyAlignment="1" applyProtection="1">
      <protection locked="0"/>
    </xf>
    <xf numFmtId="176" fontId="5" fillId="0" borderId="0" xfId="1" applyNumberFormat="1" applyFont="1" applyBorder="1" applyAlignment="1"/>
    <xf numFmtId="176" fontId="5" fillId="0" borderId="0" xfId="1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76" fontId="5" fillId="0" borderId="10" xfId="1" applyNumberFormat="1" applyFont="1" applyBorder="1" applyAlignment="1"/>
    <xf numFmtId="176" fontId="5" fillId="0" borderId="10" xfId="1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/>
    <xf numFmtId="3" fontId="1" fillId="0" borderId="0" xfId="0" applyNumberFormat="1" applyFont="1" applyBorder="1" applyAlignment="1" applyProtection="1">
      <protection locked="0"/>
    </xf>
    <xf numFmtId="3" fontId="1" fillId="0" borderId="0" xfId="0" applyNumberFormat="1" applyFont="1" applyBorder="1" applyAlignment="1"/>
    <xf numFmtId="3" fontId="1" fillId="0" borderId="0" xfId="0" applyNumberFormat="1" applyFont="1" applyBorder="1" applyAlignment="1" applyProtection="1">
      <alignment horizontal="right"/>
      <protection locked="0"/>
    </xf>
    <xf numFmtId="3" fontId="1" fillId="3" borderId="1" xfId="0" applyNumberFormat="1" applyFont="1" applyFill="1" applyBorder="1" applyAlignment="1" applyProtection="1">
      <alignment horizontal="centerContinuous"/>
      <protection locked="0"/>
    </xf>
    <xf numFmtId="3" fontId="1" fillId="3" borderId="1" xfId="0" applyNumberFormat="1" applyFont="1" applyFill="1" applyBorder="1" applyAlignment="1">
      <alignment horizontal="centerContinuous"/>
    </xf>
    <xf numFmtId="3" fontId="1" fillId="3" borderId="2" xfId="0" applyNumberFormat="1" applyFont="1" applyFill="1" applyBorder="1" applyAlignment="1">
      <alignment horizontal="centerContinuous"/>
    </xf>
    <xf numFmtId="3" fontId="1" fillId="3" borderId="5" xfId="0" applyNumberFormat="1" applyFont="1" applyFill="1" applyBorder="1" applyAlignment="1" applyProtection="1">
      <protection locked="0"/>
    </xf>
    <xf numFmtId="3" fontId="1" fillId="3" borderId="25" xfId="0" applyNumberFormat="1" applyFont="1" applyFill="1" applyBorder="1" applyAlignment="1" applyProtection="1">
      <alignment horizontal="centerContinuous"/>
      <protection locked="0"/>
    </xf>
    <xf numFmtId="3" fontId="1" fillId="3" borderId="26" xfId="0" applyNumberFormat="1" applyFont="1" applyFill="1" applyBorder="1" applyAlignment="1" applyProtection="1">
      <alignment horizontal="center"/>
      <protection locked="0"/>
    </xf>
    <xf numFmtId="3" fontId="1" fillId="3" borderId="10" xfId="0" applyNumberFormat="1" applyFont="1" applyFill="1" applyBorder="1" applyAlignment="1" applyProtection="1">
      <alignment horizontal="centerContinuous"/>
      <protection locked="0"/>
    </xf>
    <xf numFmtId="3" fontId="1" fillId="3" borderId="10" xfId="0" applyNumberFormat="1" applyFont="1" applyFill="1" applyBorder="1" applyAlignment="1">
      <alignment horizontal="centerContinuous"/>
    </xf>
    <xf numFmtId="3" fontId="1" fillId="3" borderId="11" xfId="0" applyNumberFormat="1" applyFont="1" applyFill="1" applyBorder="1" applyAlignment="1">
      <alignment horizontal="centerContinuous"/>
    </xf>
    <xf numFmtId="3" fontId="1" fillId="3" borderId="12" xfId="0" applyNumberFormat="1" applyFont="1" applyFill="1" applyBorder="1" applyAlignment="1" applyProtection="1">
      <protection locked="0"/>
    </xf>
    <xf numFmtId="177" fontId="5" fillId="0" borderId="7" xfId="0" applyNumberFormat="1" applyFont="1" applyBorder="1" applyAlignment="1" applyProtection="1">
      <protection locked="0"/>
    </xf>
    <xf numFmtId="177" fontId="5" fillId="0" borderId="0" xfId="0" applyNumberFormat="1" applyFont="1" applyBorder="1" applyAlignment="1" applyProtection="1">
      <protection locked="0"/>
    </xf>
    <xf numFmtId="177" fontId="5" fillId="0" borderId="0" xfId="0" applyNumberFormat="1" applyFont="1" applyBorder="1" applyAlignment="1" applyProtection="1">
      <alignment horizontal="right"/>
      <protection locked="0"/>
    </xf>
    <xf numFmtId="177" fontId="6" fillId="0" borderId="7" xfId="0" applyNumberFormat="1" applyFont="1" applyBorder="1" applyAlignment="1" applyProtection="1">
      <protection locked="0"/>
    </xf>
    <xf numFmtId="177" fontId="6" fillId="0" borderId="0" xfId="0" applyNumberFormat="1" applyFont="1" applyBorder="1" applyAlignment="1" applyProtection="1">
      <protection locked="0"/>
    </xf>
    <xf numFmtId="177" fontId="6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>
      <alignment vertical="center"/>
    </xf>
    <xf numFmtId="3" fontId="5" fillId="3" borderId="0" xfId="0" applyNumberFormat="1" applyFont="1" applyFill="1" applyBorder="1" applyAlignment="1" applyProtection="1">
      <alignment horizontal="centerContinuous"/>
      <protection locked="0"/>
    </xf>
    <xf numFmtId="3" fontId="5" fillId="3" borderId="0" xfId="0" applyNumberFormat="1" applyFont="1" applyFill="1" applyBorder="1" applyAlignment="1">
      <alignment horizontal="centerContinuous"/>
    </xf>
    <xf numFmtId="3" fontId="5" fillId="3" borderId="6" xfId="0" applyNumberFormat="1" applyFont="1" applyFill="1" applyBorder="1" applyAlignment="1">
      <alignment horizontal="centerContinuous"/>
    </xf>
    <xf numFmtId="3" fontId="5" fillId="3" borderId="10" xfId="0" applyNumberFormat="1" applyFont="1" applyFill="1" applyBorder="1" applyAlignment="1" applyProtection="1">
      <protection locked="0"/>
    </xf>
    <xf numFmtId="3" fontId="5" fillId="3" borderId="10" xfId="0" applyNumberFormat="1" applyFont="1" applyFill="1" applyBorder="1" applyAlignment="1"/>
    <xf numFmtId="3" fontId="5" fillId="3" borderId="11" xfId="0" applyNumberFormat="1" applyFont="1" applyFill="1" applyBorder="1" applyAlignment="1"/>
    <xf numFmtId="3" fontId="5" fillId="0" borderId="12" xfId="0" applyNumberFormat="1" applyFont="1" applyBorder="1" applyAlignment="1" applyProtection="1">
      <protection locked="0"/>
    </xf>
    <xf numFmtId="3" fontId="5" fillId="0" borderId="10" xfId="0" applyNumberFormat="1" applyFont="1" applyBorder="1" applyAlignment="1" applyProtection="1">
      <protection locked="0"/>
    </xf>
    <xf numFmtId="3" fontId="1" fillId="3" borderId="23" xfId="0" applyNumberFormat="1" applyFont="1" applyFill="1" applyBorder="1" applyAlignment="1" applyProtection="1">
      <protection locked="0"/>
    </xf>
    <xf numFmtId="3" fontId="1" fillId="3" borderId="23" xfId="0" applyNumberFormat="1" applyFont="1" applyFill="1" applyBorder="1" applyAlignment="1"/>
    <xf numFmtId="176" fontId="1" fillId="0" borderId="24" xfId="0" applyNumberFormat="1" applyFont="1" applyBorder="1" applyAlignment="1" applyProtection="1">
      <protection locked="0"/>
    </xf>
    <xf numFmtId="176" fontId="1" fillId="0" borderId="23" xfId="0" applyNumberFormat="1" applyFont="1" applyBorder="1" applyAlignment="1" applyProtection="1">
      <protection locked="0"/>
    </xf>
    <xf numFmtId="176" fontId="5" fillId="0" borderId="7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right"/>
      <protection locked="0"/>
    </xf>
    <xf numFmtId="176" fontId="6" fillId="0" borderId="7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 horizontal="right"/>
      <protection locked="0"/>
    </xf>
    <xf numFmtId="176" fontId="5" fillId="0" borderId="12" xfId="0" applyNumberFormat="1" applyFont="1" applyBorder="1" applyAlignment="1" applyProtection="1">
      <alignment horizontal="right"/>
      <protection locked="0"/>
    </xf>
    <xf numFmtId="3" fontId="1" fillId="3" borderId="1" xfId="0" applyNumberFormat="1" applyFont="1" applyFill="1" applyBorder="1" applyAlignment="1" applyProtection="1">
      <alignment horizontal="center"/>
      <protection locked="0"/>
    </xf>
    <xf numFmtId="3" fontId="1" fillId="3" borderId="2" xfId="0" applyNumberFormat="1" applyFont="1" applyFill="1" applyBorder="1" applyAlignment="1" applyProtection="1">
      <alignment horizontal="center"/>
      <protection locked="0"/>
    </xf>
    <xf numFmtId="3" fontId="1" fillId="3" borderId="10" xfId="0" applyNumberFormat="1" applyFont="1" applyFill="1" applyBorder="1" applyAlignment="1" applyProtection="1">
      <alignment horizontal="center"/>
      <protection locked="0"/>
    </xf>
    <xf numFmtId="3" fontId="1" fillId="3" borderId="11" xfId="0" applyNumberFormat="1" applyFont="1" applyFill="1" applyBorder="1" applyAlignment="1" applyProtection="1">
      <alignment horizontal="center"/>
      <protection locked="0"/>
    </xf>
    <xf numFmtId="3" fontId="1" fillId="3" borderId="15" xfId="0" applyNumberFormat="1" applyFont="1" applyFill="1" applyBorder="1" applyAlignment="1" applyProtection="1">
      <alignment horizontal="center" vertical="center"/>
      <protection locked="0"/>
    </xf>
    <xf numFmtId="3" fontId="1" fillId="3" borderId="8" xfId="0" applyNumberFormat="1" applyFont="1" applyFill="1" applyBorder="1" applyAlignment="1" applyProtection="1">
      <alignment horizontal="center" vertical="center"/>
      <protection locked="0"/>
    </xf>
    <xf numFmtId="3" fontId="1" fillId="3" borderId="21" xfId="0" applyNumberFormat="1" applyFont="1" applyFill="1" applyBorder="1" applyAlignment="1" applyProtection="1">
      <alignment horizontal="center" vertical="center"/>
      <protection locked="0"/>
    </xf>
    <xf numFmtId="3" fontId="5" fillId="3" borderId="0" xfId="0" applyNumberFormat="1" applyFont="1" applyFill="1" applyBorder="1" applyAlignment="1" applyProtection="1">
      <alignment horizontal="center"/>
      <protection locked="0"/>
    </xf>
    <xf numFmtId="3" fontId="5" fillId="3" borderId="6" xfId="0" applyNumberFormat="1" applyFont="1" applyFill="1" applyBorder="1" applyAlignment="1" applyProtection="1">
      <alignment horizontal="center"/>
      <protection locked="0"/>
    </xf>
    <xf numFmtId="3" fontId="1" fillId="3" borderId="14" xfId="0" applyNumberFormat="1" applyFont="1" applyFill="1" applyBorder="1" applyAlignment="1" applyProtection="1">
      <alignment horizontal="center"/>
      <protection locked="0"/>
    </xf>
    <xf numFmtId="3" fontId="1" fillId="3" borderId="27" xfId="0" applyNumberFormat="1" applyFont="1" applyFill="1" applyBorder="1" applyAlignment="1" applyProtection="1">
      <alignment horizontal="center"/>
      <protection locked="0"/>
    </xf>
    <xf numFmtId="3" fontId="1" fillId="3" borderId="20" xfId="0" applyNumberFormat="1" applyFont="1" applyFill="1" applyBorder="1" applyAlignment="1" applyProtection="1">
      <alignment horizontal="center"/>
      <protection locked="0"/>
    </xf>
    <xf numFmtId="3" fontId="1" fillId="3" borderId="28" xfId="0" applyNumberFormat="1" applyFont="1" applyFill="1" applyBorder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tabSelected="1" workbookViewId="0">
      <selection activeCell="L13" sqref="L13:M15"/>
    </sheetView>
  </sheetViews>
  <sheetFormatPr defaultRowHeight="13.5"/>
  <cols>
    <col min="1" max="1" width="5.625" customWidth="1"/>
    <col min="2" max="2" width="3.25" customWidth="1"/>
    <col min="3" max="3" width="5.625" customWidth="1"/>
    <col min="4" max="4" width="13.75" customWidth="1"/>
    <col min="5" max="5" width="13.25" customWidth="1"/>
    <col min="6" max="6" width="12.375" customWidth="1"/>
    <col min="7" max="7" width="13.5" customWidth="1"/>
    <col min="8" max="10" width="12.375" customWidth="1"/>
    <col min="12" max="12" width="12.625" bestFit="1" customWidth="1"/>
    <col min="13" max="13" width="14.125" customWidth="1"/>
  </cols>
  <sheetData>
    <row r="1" spans="1:13" ht="17.25">
      <c r="A1" s="1"/>
      <c r="B1" s="1"/>
      <c r="C1" s="2"/>
      <c r="D1" s="3" t="s">
        <v>0</v>
      </c>
      <c r="E1" s="4"/>
      <c r="F1" s="5"/>
      <c r="G1" s="2"/>
      <c r="H1" s="2"/>
      <c r="I1" s="1"/>
      <c r="J1" s="2"/>
    </row>
    <row r="2" spans="1:13">
      <c r="A2" s="1"/>
      <c r="B2" s="1"/>
      <c r="C2" s="2"/>
      <c r="D2" s="4" t="s">
        <v>1</v>
      </c>
      <c r="E2" s="5"/>
      <c r="F2" s="5"/>
      <c r="G2" s="2"/>
      <c r="H2" s="2"/>
      <c r="I2" s="2"/>
      <c r="J2" s="2"/>
    </row>
    <row r="3" spans="1:13" ht="14.25" thickBot="1">
      <c r="A3" s="2" t="s">
        <v>2</v>
      </c>
      <c r="B3" s="1"/>
      <c r="C3" s="2"/>
      <c r="D3" s="2"/>
      <c r="E3" s="2"/>
      <c r="F3" s="2"/>
      <c r="G3" s="2"/>
      <c r="H3" s="2"/>
      <c r="I3" s="2"/>
      <c r="J3" s="6" t="s">
        <v>3</v>
      </c>
    </row>
    <row r="4" spans="1:13" ht="14.25" thickTop="1">
      <c r="A4" s="159" t="s">
        <v>4</v>
      </c>
      <c r="B4" s="159"/>
      <c r="C4" s="160"/>
      <c r="D4" s="7"/>
      <c r="E4" s="8" t="s">
        <v>5</v>
      </c>
      <c r="F4" s="9"/>
      <c r="G4" s="9"/>
      <c r="H4" s="10"/>
      <c r="I4" s="11"/>
      <c r="J4" s="12" t="s">
        <v>6</v>
      </c>
    </row>
    <row r="5" spans="1:13">
      <c r="A5" s="13"/>
      <c r="B5" s="14"/>
      <c r="C5" s="15"/>
      <c r="D5" s="16" t="s">
        <v>7</v>
      </c>
      <c r="E5" s="13"/>
      <c r="F5" s="17" t="s">
        <v>8</v>
      </c>
      <c r="G5" s="18"/>
      <c r="H5" s="19" t="s">
        <v>9</v>
      </c>
      <c r="I5" s="20" t="s">
        <v>10</v>
      </c>
      <c r="J5" s="17" t="s">
        <v>11</v>
      </c>
    </row>
    <row r="6" spans="1:13">
      <c r="A6" s="161" t="s">
        <v>12</v>
      </c>
      <c r="B6" s="161"/>
      <c r="C6" s="162"/>
      <c r="D6" s="21"/>
      <c r="E6" s="22" t="s">
        <v>13</v>
      </c>
      <c r="F6" s="23" t="s">
        <v>14</v>
      </c>
      <c r="G6" s="24" t="s">
        <v>15</v>
      </c>
      <c r="H6" s="25" t="s">
        <v>16</v>
      </c>
      <c r="I6" s="26"/>
      <c r="J6" s="23" t="s">
        <v>17</v>
      </c>
    </row>
    <row r="7" spans="1:13">
      <c r="A7" s="27"/>
      <c r="B7" s="28"/>
      <c r="C7" s="29"/>
      <c r="D7" s="30"/>
      <c r="E7" s="30"/>
      <c r="F7" s="30"/>
      <c r="G7" s="30"/>
      <c r="H7" s="30"/>
      <c r="I7" s="30"/>
      <c r="J7" s="30"/>
    </row>
    <row r="8" spans="1:13">
      <c r="A8" s="31" t="s">
        <v>18</v>
      </c>
      <c r="B8" s="20">
        <v>22</v>
      </c>
      <c r="C8" s="32" t="s">
        <v>19</v>
      </c>
      <c r="D8" s="30">
        <v>201728740</v>
      </c>
      <c r="E8" s="30">
        <v>192303629</v>
      </c>
      <c r="F8" s="30">
        <v>32089181</v>
      </c>
      <c r="G8" s="30">
        <v>106196770</v>
      </c>
      <c r="H8" s="30">
        <v>54017678</v>
      </c>
      <c r="I8" s="30">
        <v>9391605</v>
      </c>
      <c r="J8" s="30">
        <v>33506</v>
      </c>
    </row>
    <row r="9" spans="1:13" s="34" customFormat="1">
      <c r="A9" s="13"/>
      <c r="B9" s="20">
        <v>23</v>
      </c>
      <c r="C9" s="33"/>
      <c r="D9" s="30">
        <v>202645765</v>
      </c>
      <c r="E9" s="30">
        <v>188374332</v>
      </c>
      <c r="F9" s="30">
        <v>26448849</v>
      </c>
      <c r="G9" s="30">
        <v>111492791</v>
      </c>
      <c r="H9" s="30">
        <v>50432692</v>
      </c>
      <c r="I9" s="30">
        <v>14208988</v>
      </c>
      <c r="J9" s="30">
        <v>62445</v>
      </c>
    </row>
    <row r="10" spans="1:13">
      <c r="A10" s="27"/>
      <c r="B10" s="35"/>
      <c r="C10" s="33"/>
      <c r="D10" s="30"/>
      <c r="E10" s="30"/>
      <c r="F10" s="30"/>
      <c r="G10" s="30"/>
      <c r="H10" s="30"/>
      <c r="I10" s="30"/>
      <c r="J10" s="30"/>
    </row>
    <row r="11" spans="1:13">
      <c r="A11" s="36"/>
      <c r="B11" s="37">
        <v>24</v>
      </c>
      <c r="C11" s="38"/>
      <c r="D11" s="39">
        <f>SUM(D13:D15)</f>
        <v>199554820</v>
      </c>
      <c r="E11" s="39">
        <f t="shared" ref="E11:J11" si="0">SUM(E13:E15)</f>
        <v>185814497</v>
      </c>
      <c r="F11" s="39">
        <f t="shared" si="0"/>
        <v>25338791</v>
      </c>
      <c r="G11" s="39">
        <f t="shared" si="0"/>
        <v>110056792</v>
      </c>
      <c r="H11" s="39">
        <f t="shared" si="0"/>
        <v>50418914</v>
      </c>
      <c r="I11" s="39">
        <f t="shared" si="0"/>
        <v>13691994</v>
      </c>
      <c r="J11" s="39">
        <f t="shared" si="0"/>
        <v>48329</v>
      </c>
    </row>
    <row r="12" spans="1:13">
      <c r="A12" s="27"/>
      <c r="B12" s="27"/>
      <c r="C12" s="33"/>
      <c r="D12" s="30"/>
      <c r="E12" s="30"/>
      <c r="F12" s="30"/>
      <c r="G12" s="30"/>
      <c r="H12" s="30"/>
      <c r="I12" s="30"/>
      <c r="J12" s="30"/>
    </row>
    <row r="13" spans="1:13">
      <c r="A13" s="13" t="s">
        <v>20</v>
      </c>
      <c r="B13" s="14"/>
      <c r="C13" s="15"/>
      <c r="D13" s="30">
        <f>E13+I13+J13</f>
        <v>170237670</v>
      </c>
      <c r="E13" s="30">
        <f>SUM(F13:H13)</f>
        <v>158017115</v>
      </c>
      <c r="F13" s="30">
        <v>24635168</v>
      </c>
      <c r="G13" s="30">
        <v>104329432</v>
      </c>
      <c r="H13" s="30">
        <v>29052515</v>
      </c>
      <c r="I13" s="30">
        <v>12214694</v>
      </c>
      <c r="J13" s="30">
        <v>5861</v>
      </c>
      <c r="L13" s="40"/>
      <c r="M13" s="40"/>
    </row>
    <row r="14" spans="1:13">
      <c r="A14" s="13" t="s">
        <v>21</v>
      </c>
      <c r="B14" s="14"/>
      <c r="C14" s="15"/>
      <c r="D14" s="30">
        <f>E14+I14+J14</f>
        <v>17599381</v>
      </c>
      <c r="E14" s="30">
        <f>SUM(F14:H14)</f>
        <v>16146672</v>
      </c>
      <c r="F14" s="30">
        <v>541562</v>
      </c>
      <c r="G14" s="30">
        <v>1234715</v>
      </c>
      <c r="H14" s="30">
        <v>14370395</v>
      </c>
      <c r="I14" s="30">
        <v>1418600</v>
      </c>
      <c r="J14" s="30">
        <v>34109</v>
      </c>
      <c r="L14" s="40"/>
      <c r="M14" s="40"/>
    </row>
    <row r="15" spans="1:13">
      <c r="A15" s="26" t="s">
        <v>22</v>
      </c>
      <c r="B15" s="41"/>
      <c r="C15" s="42"/>
      <c r="D15" s="43">
        <f>E15+I15+J15</f>
        <v>11717769</v>
      </c>
      <c r="E15" s="43">
        <f>SUM(F15:H15)</f>
        <v>11650710</v>
      </c>
      <c r="F15" s="43">
        <v>162061</v>
      </c>
      <c r="G15" s="43">
        <v>4492645</v>
      </c>
      <c r="H15" s="43">
        <v>6996004</v>
      </c>
      <c r="I15" s="44">
        <v>58700</v>
      </c>
      <c r="J15" s="44">
        <v>8359</v>
      </c>
      <c r="L15" s="40"/>
      <c r="M15" s="40"/>
    </row>
    <row r="16" spans="1:13">
      <c r="A16" s="45"/>
      <c r="B16" s="46"/>
      <c r="C16" s="46"/>
    </row>
  </sheetData>
  <mergeCells count="2">
    <mergeCell ref="A4:C4"/>
    <mergeCell ref="A6:C6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tabSelected="1" topLeftCell="A9" workbookViewId="0">
      <selection activeCell="L13" sqref="L13:M15"/>
    </sheetView>
  </sheetViews>
  <sheetFormatPr defaultRowHeight="13.5"/>
  <cols>
    <col min="1" max="1" width="5.625" customWidth="1"/>
    <col min="2" max="2" width="4.125" customWidth="1"/>
    <col min="3" max="3" width="5.625" customWidth="1"/>
    <col min="4" max="4" width="13.75" customWidth="1"/>
    <col min="5" max="5" width="13.875" customWidth="1"/>
    <col min="6" max="6" width="13.625" customWidth="1"/>
    <col min="7" max="9" width="12.875" customWidth="1"/>
    <col min="10" max="11" width="12.75" customWidth="1"/>
    <col min="12" max="12" width="12.25" customWidth="1"/>
    <col min="13" max="13" width="11.5" bestFit="1" customWidth="1"/>
  </cols>
  <sheetData>
    <row r="1" spans="1:12">
      <c r="A1" s="1"/>
      <c r="B1" s="1"/>
      <c r="C1" s="2"/>
      <c r="D1" s="47" t="s">
        <v>23</v>
      </c>
      <c r="E1" s="5"/>
      <c r="F1" s="48"/>
      <c r="G1" s="47"/>
      <c r="H1" s="2"/>
      <c r="I1" s="2"/>
      <c r="J1" s="2"/>
      <c r="K1" s="2"/>
      <c r="L1" s="2"/>
    </row>
    <row r="2" spans="1:12">
      <c r="A2" s="1"/>
      <c r="B2" s="1"/>
      <c r="C2" s="2"/>
      <c r="D2" s="47" t="s">
        <v>24</v>
      </c>
      <c r="E2" s="5"/>
      <c r="F2" s="5"/>
      <c r="G2" s="47"/>
      <c r="H2" s="2"/>
      <c r="I2" s="2"/>
      <c r="J2" s="2"/>
      <c r="K2" s="2"/>
      <c r="L2" s="2"/>
    </row>
    <row r="3" spans="1:12">
      <c r="A3" s="1"/>
      <c r="B3" s="1"/>
      <c r="C3" s="2"/>
      <c r="D3" s="2" t="s">
        <v>25</v>
      </c>
      <c r="E3" s="1"/>
      <c r="F3" s="1"/>
      <c r="G3" s="2"/>
      <c r="H3" s="2"/>
      <c r="I3" s="2"/>
      <c r="J3" s="2"/>
      <c r="K3" s="2"/>
      <c r="L3" s="2"/>
    </row>
    <row r="4" spans="1:12" ht="14.25" thickBot="1">
      <c r="A4" s="2" t="s">
        <v>2</v>
      </c>
      <c r="B4" s="1"/>
      <c r="C4" s="2"/>
      <c r="D4" s="49"/>
      <c r="E4" s="2"/>
      <c r="F4" s="2"/>
      <c r="G4" s="2"/>
      <c r="H4" s="2"/>
      <c r="I4" s="2"/>
      <c r="J4" s="2"/>
      <c r="K4" s="2"/>
      <c r="L4" s="6" t="s">
        <v>26</v>
      </c>
    </row>
    <row r="5" spans="1:12" ht="14.25" thickTop="1">
      <c r="A5" s="50"/>
      <c r="B5" s="50"/>
      <c r="C5" s="51"/>
      <c r="D5" s="163" t="s">
        <v>7</v>
      </c>
      <c r="E5" s="52" t="s">
        <v>27</v>
      </c>
      <c r="F5" s="53"/>
      <c r="G5" s="53"/>
      <c r="H5" s="53"/>
      <c r="I5" s="53"/>
      <c r="J5" s="52" t="s">
        <v>28</v>
      </c>
      <c r="K5" s="54"/>
      <c r="L5" s="55"/>
    </row>
    <row r="6" spans="1:12">
      <c r="A6" s="56" t="s">
        <v>29</v>
      </c>
      <c r="B6" s="57"/>
      <c r="C6" s="57"/>
      <c r="D6" s="164"/>
      <c r="E6" s="58"/>
      <c r="F6" s="58"/>
      <c r="G6" s="58"/>
      <c r="H6" s="17" t="s">
        <v>30</v>
      </c>
      <c r="I6" s="17" t="s">
        <v>31</v>
      </c>
      <c r="J6" s="17" t="s">
        <v>32</v>
      </c>
      <c r="K6" s="59" t="s">
        <v>33</v>
      </c>
      <c r="L6" s="17" t="s">
        <v>34</v>
      </c>
    </row>
    <row r="7" spans="1:12">
      <c r="A7" s="56" t="s">
        <v>35</v>
      </c>
      <c r="B7" s="57"/>
      <c r="C7" s="57"/>
      <c r="D7" s="164"/>
      <c r="E7" s="17" t="s">
        <v>36</v>
      </c>
      <c r="F7" s="17" t="s">
        <v>37</v>
      </c>
      <c r="G7" s="17" t="s">
        <v>38</v>
      </c>
      <c r="H7" s="58"/>
      <c r="I7" s="58"/>
      <c r="J7" s="58"/>
      <c r="K7" s="59" t="s">
        <v>39</v>
      </c>
      <c r="L7" s="17" t="s">
        <v>40</v>
      </c>
    </row>
    <row r="8" spans="1:12">
      <c r="A8" s="60"/>
      <c r="B8" s="61"/>
      <c r="C8" s="61"/>
      <c r="D8" s="165"/>
      <c r="E8" s="62"/>
      <c r="F8" s="62"/>
      <c r="G8" s="62"/>
      <c r="H8" s="63" t="s">
        <v>41</v>
      </c>
      <c r="I8" s="63" t="s">
        <v>42</v>
      </c>
      <c r="J8" s="63" t="s">
        <v>43</v>
      </c>
      <c r="K8" s="64" t="s">
        <v>44</v>
      </c>
      <c r="L8" s="62"/>
    </row>
    <row r="9" spans="1:12">
      <c r="A9" s="65"/>
      <c r="B9" s="66"/>
      <c r="C9" s="66"/>
      <c r="D9" s="67"/>
      <c r="E9" s="68"/>
      <c r="F9" s="68"/>
      <c r="G9" s="68"/>
      <c r="H9" s="68"/>
      <c r="I9" s="68"/>
      <c r="J9" s="68"/>
      <c r="K9" s="68"/>
      <c r="L9" s="68"/>
    </row>
    <row r="10" spans="1:12">
      <c r="A10" s="69" t="s">
        <v>18</v>
      </c>
      <c r="B10" s="70">
        <v>22</v>
      </c>
      <c r="C10" s="71" t="s">
        <v>19</v>
      </c>
      <c r="D10" s="72">
        <v>169642317</v>
      </c>
      <c r="E10" s="73">
        <v>126894663</v>
      </c>
      <c r="F10" s="73">
        <v>2303755</v>
      </c>
      <c r="G10" s="73">
        <v>5690379</v>
      </c>
      <c r="H10" s="73">
        <v>5486045</v>
      </c>
      <c r="I10" s="73">
        <v>559149</v>
      </c>
      <c r="J10" s="73">
        <v>15014657</v>
      </c>
      <c r="K10" s="73">
        <v>5744695</v>
      </c>
      <c r="L10" s="73">
        <v>7948974</v>
      </c>
    </row>
    <row r="11" spans="1:12" s="34" customFormat="1">
      <c r="A11" s="74"/>
      <c r="B11" s="70">
        <v>23</v>
      </c>
      <c r="C11" s="75"/>
      <c r="D11" s="72">
        <v>170197941</v>
      </c>
      <c r="E11" s="73">
        <v>126447997</v>
      </c>
      <c r="F11" s="73">
        <v>3108258</v>
      </c>
      <c r="G11" s="73">
        <v>6527060</v>
      </c>
      <c r="H11" s="73">
        <v>5100120</v>
      </c>
      <c r="I11" s="73">
        <v>531142</v>
      </c>
      <c r="J11" s="73">
        <v>18563286</v>
      </c>
      <c r="K11" s="73">
        <v>2086926</v>
      </c>
      <c r="L11" s="73">
        <v>7833152</v>
      </c>
    </row>
    <row r="12" spans="1:12">
      <c r="A12" s="75"/>
      <c r="B12" s="76"/>
      <c r="C12" s="75"/>
      <c r="D12" s="72"/>
      <c r="E12" s="73"/>
      <c r="F12" s="73"/>
      <c r="G12" s="73"/>
      <c r="H12" s="73"/>
      <c r="I12" s="73"/>
      <c r="J12" s="73"/>
      <c r="K12" s="73"/>
      <c r="L12" s="73"/>
    </row>
    <row r="13" spans="1:12">
      <c r="A13" s="77"/>
      <c r="B13" s="78">
        <v>24</v>
      </c>
      <c r="C13" s="77"/>
      <c r="D13" s="79">
        <f t="shared" ref="D13:J13" si="0">D15+D16+D17+D18+D19+D25+D27</f>
        <v>170237670</v>
      </c>
      <c r="E13" s="80">
        <f t="shared" si="0"/>
        <v>128838822</v>
      </c>
      <c r="F13" s="80">
        <f t="shared" si="0"/>
        <v>3143833</v>
      </c>
      <c r="G13" s="80">
        <f t="shared" si="0"/>
        <v>6048718</v>
      </c>
      <c r="H13" s="80">
        <f t="shared" si="0"/>
        <v>5429420</v>
      </c>
      <c r="I13" s="80">
        <f t="shared" si="0"/>
        <v>532662</v>
      </c>
      <c r="J13" s="80">
        <f t="shared" si="0"/>
        <v>16929020</v>
      </c>
      <c r="K13" s="80">
        <f>K15+K16+K17+K18+K19+K25+K27</f>
        <v>1300981</v>
      </c>
      <c r="L13" s="80">
        <f>+L15+L16+L17+L18+L19+L25</f>
        <v>8014214</v>
      </c>
    </row>
    <row r="14" spans="1:12">
      <c r="A14" s="75"/>
      <c r="B14" s="81"/>
      <c r="C14" s="81"/>
      <c r="D14" s="72"/>
      <c r="E14" s="30"/>
      <c r="F14" s="30"/>
      <c r="G14" s="30"/>
      <c r="H14" s="30"/>
      <c r="I14" s="30"/>
      <c r="J14" s="30"/>
      <c r="K14" s="30"/>
      <c r="L14" s="30"/>
    </row>
    <row r="15" spans="1:12">
      <c r="A15" s="74" t="s">
        <v>45</v>
      </c>
      <c r="B15" s="82"/>
      <c r="C15" s="82"/>
      <c r="D15" s="72">
        <f>SUM(E15:L15)</f>
        <v>1929875</v>
      </c>
      <c r="E15" s="73">
        <v>1638462</v>
      </c>
      <c r="F15" s="73">
        <v>13595</v>
      </c>
      <c r="G15" s="73">
        <v>98702</v>
      </c>
      <c r="H15" s="73">
        <v>139479</v>
      </c>
      <c r="I15" s="73">
        <v>2565</v>
      </c>
      <c r="J15" s="73">
        <v>15415</v>
      </c>
      <c r="K15" s="73">
        <v>5969</v>
      </c>
      <c r="L15" s="73">
        <v>15688</v>
      </c>
    </row>
    <row r="16" spans="1:12">
      <c r="A16" s="74" t="s">
        <v>46</v>
      </c>
      <c r="B16" s="82"/>
      <c r="C16" s="82"/>
      <c r="D16" s="72">
        <f>SUM(E16:L16)</f>
        <v>72036663</v>
      </c>
      <c r="E16" s="30">
        <v>54494928</v>
      </c>
      <c r="F16" s="30">
        <v>1183216</v>
      </c>
      <c r="G16" s="30">
        <v>2493678</v>
      </c>
      <c r="H16" s="30">
        <v>2630956</v>
      </c>
      <c r="I16" s="30">
        <v>283338</v>
      </c>
      <c r="J16" s="30">
        <v>7221052</v>
      </c>
      <c r="K16" s="73">
        <v>480599</v>
      </c>
      <c r="L16" s="30">
        <v>3248896</v>
      </c>
    </row>
    <row r="17" spans="1:13">
      <c r="A17" s="74" t="s">
        <v>47</v>
      </c>
      <c r="B17" s="82"/>
      <c r="C17" s="82"/>
      <c r="D17" s="72">
        <f>SUM(E17:L17)</f>
        <v>44022739</v>
      </c>
      <c r="E17" s="30">
        <v>31070617</v>
      </c>
      <c r="F17" s="30">
        <v>1083982</v>
      </c>
      <c r="G17" s="30">
        <v>1437379</v>
      </c>
      <c r="H17" s="30">
        <v>1792332</v>
      </c>
      <c r="I17" s="30">
        <v>175487</v>
      </c>
      <c r="J17" s="30">
        <v>5658155</v>
      </c>
      <c r="K17" s="30">
        <v>446906</v>
      </c>
      <c r="L17" s="30">
        <v>2357881</v>
      </c>
    </row>
    <row r="18" spans="1:13">
      <c r="A18" s="74" t="s">
        <v>48</v>
      </c>
      <c r="B18" s="82"/>
      <c r="C18" s="82"/>
      <c r="D18" s="72">
        <f>SUM(E18:L18)</f>
        <v>15652369</v>
      </c>
      <c r="E18" s="30">
        <v>13360435</v>
      </c>
      <c r="F18" s="30">
        <v>130171</v>
      </c>
      <c r="G18" s="30">
        <v>336981</v>
      </c>
      <c r="H18" s="30">
        <v>765367</v>
      </c>
      <c r="I18" s="30">
        <v>4161</v>
      </c>
      <c r="J18" s="30">
        <v>843999</v>
      </c>
      <c r="K18" s="30">
        <v>59464</v>
      </c>
      <c r="L18" s="30">
        <v>151791</v>
      </c>
    </row>
    <row r="19" spans="1:13">
      <c r="A19" s="74" t="s">
        <v>49</v>
      </c>
      <c r="B19" s="82"/>
      <c r="C19" s="82"/>
      <c r="D19" s="72">
        <f>SUM(D20:D24)</f>
        <v>35174028</v>
      </c>
      <c r="E19" s="30">
        <v>27118196</v>
      </c>
      <c r="F19" s="30">
        <v>636053</v>
      </c>
      <c r="G19" s="30">
        <v>1570531</v>
      </c>
      <c r="H19" s="30">
        <v>66039</v>
      </c>
      <c r="I19" s="30">
        <v>64958</v>
      </c>
      <c r="J19" s="30">
        <v>3187572</v>
      </c>
      <c r="K19" s="30">
        <v>290748</v>
      </c>
      <c r="L19" s="30">
        <v>2239931</v>
      </c>
      <c r="M19" s="40"/>
    </row>
    <row r="20" spans="1:13">
      <c r="A20" s="74" t="s">
        <v>50</v>
      </c>
      <c r="B20" s="82"/>
      <c r="C20" s="82"/>
      <c r="D20" s="72">
        <f t="shared" ref="D20:D25" si="1">SUM(E20:L20)</f>
        <v>32140662</v>
      </c>
      <c r="E20" s="30">
        <v>24872853</v>
      </c>
      <c r="F20" s="30">
        <v>587887</v>
      </c>
      <c r="G20" s="30">
        <v>1521227</v>
      </c>
      <c r="H20" s="30">
        <v>52617</v>
      </c>
      <c r="I20" s="30">
        <v>61194</v>
      </c>
      <c r="J20" s="30">
        <v>2598870</v>
      </c>
      <c r="K20" s="30">
        <v>285668</v>
      </c>
      <c r="L20" s="30">
        <v>2160346</v>
      </c>
    </row>
    <row r="21" spans="1:13">
      <c r="A21" s="74" t="s">
        <v>51</v>
      </c>
      <c r="B21" s="82"/>
      <c r="C21" s="82"/>
      <c r="D21" s="72">
        <f t="shared" si="1"/>
        <v>1254966</v>
      </c>
      <c r="E21" s="30">
        <v>522537</v>
      </c>
      <c r="F21" s="30">
        <v>30419</v>
      </c>
      <c r="G21" s="30">
        <v>33370</v>
      </c>
      <c r="H21" s="30">
        <v>1161</v>
      </c>
      <c r="I21" s="30">
        <v>2642</v>
      </c>
      <c r="J21" s="83">
        <v>582108</v>
      </c>
      <c r="K21" s="30">
        <v>3393</v>
      </c>
      <c r="L21" s="30">
        <v>79336</v>
      </c>
    </row>
    <row r="22" spans="1:13">
      <c r="A22" s="74" t="s">
        <v>52</v>
      </c>
      <c r="B22" s="82"/>
      <c r="C22" s="82"/>
      <c r="D22" s="72">
        <f t="shared" si="1"/>
        <v>1404209</v>
      </c>
      <c r="E22" s="30">
        <v>1353709</v>
      </c>
      <c r="F22" s="30">
        <v>13684</v>
      </c>
      <c r="G22" s="30">
        <v>15720</v>
      </c>
      <c r="H22" s="30">
        <v>11938</v>
      </c>
      <c r="I22" s="30">
        <v>674</v>
      </c>
      <c r="J22" s="83">
        <v>6594</v>
      </c>
      <c r="K22" s="30">
        <v>1687</v>
      </c>
      <c r="L22" s="83">
        <v>203</v>
      </c>
    </row>
    <row r="23" spans="1:13">
      <c r="A23" s="74" t="s">
        <v>53</v>
      </c>
      <c r="B23" s="82"/>
      <c r="C23" s="82"/>
      <c r="D23" s="72">
        <f t="shared" si="1"/>
        <v>71094</v>
      </c>
      <c r="E23" s="30">
        <v>70358</v>
      </c>
      <c r="F23" s="30">
        <v>513</v>
      </c>
      <c r="G23" s="83" t="s">
        <v>54</v>
      </c>
      <c r="H23" s="83" t="s">
        <v>54</v>
      </c>
      <c r="I23" s="30">
        <v>177</v>
      </c>
      <c r="J23" s="83" t="s">
        <v>54</v>
      </c>
      <c r="K23" s="83" t="s">
        <v>54</v>
      </c>
      <c r="L23" s="83">
        <v>46</v>
      </c>
    </row>
    <row r="24" spans="1:13">
      <c r="A24" s="74" t="s">
        <v>55</v>
      </c>
      <c r="B24" s="82"/>
      <c r="C24" s="82"/>
      <c r="D24" s="72">
        <f t="shared" si="1"/>
        <v>303097</v>
      </c>
      <c r="E24" s="30">
        <v>298739</v>
      </c>
      <c r="F24" s="30">
        <v>3550</v>
      </c>
      <c r="G24" s="83">
        <v>214</v>
      </c>
      <c r="H24" s="30">
        <v>323</v>
      </c>
      <c r="I24" s="30">
        <v>271</v>
      </c>
      <c r="J24" s="83" t="s">
        <v>54</v>
      </c>
      <c r="K24" s="83" t="s">
        <v>54</v>
      </c>
      <c r="L24" s="83" t="s">
        <v>54</v>
      </c>
    </row>
    <row r="25" spans="1:13">
      <c r="A25" s="13" t="s">
        <v>56</v>
      </c>
      <c r="B25" s="14"/>
      <c r="C25" s="15"/>
      <c r="D25" s="72">
        <f t="shared" si="1"/>
        <v>808065</v>
      </c>
      <c r="E25" s="30">
        <v>733353</v>
      </c>
      <c r="F25" s="83">
        <v>11267</v>
      </c>
      <c r="G25" s="83">
        <v>51584</v>
      </c>
      <c r="H25" s="83">
        <v>3469</v>
      </c>
      <c r="I25" s="83">
        <v>1078</v>
      </c>
      <c r="J25" s="83">
        <v>1927</v>
      </c>
      <c r="K25" s="83">
        <v>5360</v>
      </c>
      <c r="L25" s="83">
        <v>27</v>
      </c>
    </row>
    <row r="26" spans="1:13">
      <c r="A26" s="14" t="s">
        <v>57</v>
      </c>
      <c r="B26" s="14"/>
      <c r="C26" s="15"/>
      <c r="D26" s="84"/>
      <c r="E26" s="84"/>
      <c r="F26" s="84"/>
      <c r="G26" s="84"/>
      <c r="H26" s="84"/>
      <c r="I26" s="84"/>
      <c r="J26" s="83"/>
      <c r="K26" s="84"/>
      <c r="L26" s="84"/>
    </row>
    <row r="27" spans="1:13">
      <c r="A27" s="85" t="s">
        <v>58</v>
      </c>
      <c r="B27" s="85"/>
      <c r="C27" s="86"/>
      <c r="D27" s="84">
        <f>SUM(E27:K27)</f>
        <v>613931</v>
      </c>
      <c r="E27" s="84">
        <v>422831</v>
      </c>
      <c r="F27" s="84">
        <v>85549</v>
      </c>
      <c r="G27" s="84">
        <v>59863</v>
      </c>
      <c r="H27" s="84">
        <v>31778</v>
      </c>
      <c r="I27" s="84">
        <v>1075</v>
      </c>
      <c r="J27" s="83">
        <v>900</v>
      </c>
      <c r="K27" s="84">
        <v>11935</v>
      </c>
      <c r="L27" s="83" t="s">
        <v>54</v>
      </c>
    </row>
    <row r="28" spans="1:13">
      <c r="A28" s="87"/>
      <c r="B28" s="87"/>
      <c r="C28" s="88"/>
      <c r="D28" s="89"/>
      <c r="E28" s="90"/>
      <c r="F28" s="90"/>
      <c r="G28" s="90"/>
      <c r="H28" s="90"/>
      <c r="I28" s="90"/>
      <c r="J28" s="44"/>
      <c r="K28" s="90"/>
      <c r="L28" s="90"/>
    </row>
    <row r="29" spans="1:13">
      <c r="D29" s="40"/>
      <c r="E29" s="40"/>
      <c r="F29" s="40"/>
      <c r="G29" s="40"/>
      <c r="H29" s="40"/>
      <c r="I29" s="40"/>
      <c r="J29" s="40"/>
      <c r="K29" s="40"/>
      <c r="L29" s="40"/>
    </row>
  </sheetData>
  <mergeCells count="1">
    <mergeCell ref="D5:D8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tabSelected="1" workbookViewId="0">
      <pane xSplit="3" ySplit="7" topLeftCell="D26" activePane="bottomRight" state="frozen"/>
      <selection activeCell="L13" sqref="L13:M15"/>
      <selection pane="topRight" activeCell="L13" sqref="L13:M15"/>
      <selection pane="bottomLeft" activeCell="L13" sqref="L13:M15"/>
      <selection pane="bottomRight" activeCell="L13" sqref="L13:M15"/>
    </sheetView>
  </sheetViews>
  <sheetFormatPr defaultRowHeight="13.5"/>
  <cols>
    <col min="1" max="1" width="5.625" customWidth="1"/>
    <col min="2" max="2" width="3.625" customWidth="1"/>
    <col min="3" max="3" width="5.625" customWidth="1"/>
    <col min="4" max="4" width="13.375" customWidth="1"/>
    <col min="5" max="5" width="13.875" customWidth="1"/>
    <col min="6" max="6" width="12.875" customWidth="1"/>
    <col min="7" max="7" width="13.5" customWidth="1"/>
    <col min="8" max="8" width="12.875" customWidth="1"/>
    <col min="9" max="9" width="12.125" customWidth="1"/>
    <col min="10" max="10" width="10.875" customWidth="1"/>
    <col min="11" max="11" width="11.5" bestFit="1" customWidth="1"/>
  </cols>
  <sheetData>
    <row r="1" spans="1:10">
      <c r="A1" s="91"/>
      <c r="B1" s="91"/>
      <c r="C1" s="91"/>
      <c r="D1" s="92" t="s">
        <v>23</v>
      </c>
      <c r="E1" s="93"/>
      <c r="F1" s="93"/>
      <c r="G1" s="93"/>
      <c r="H1" s="91"/>
      <c r="I1" s="91"/>
      <c r="J1" s="91"/>
    </row>
    <row r="2" spans="1:10">
      <c r="A2" s="1"/>
      <c r="B2" s="1"/>
      <c r="C2" s="2"/>
      <c r="D2" s="2" t="s">
        <v>59</v>
      </c>
      <c r="E2" s="2"/>
      <c r="F2" s="2"/>
      <c r="G2" s="2"/>
      <c r="H2" s="2"/>
      <c r="I2" s="2"/>
      <c r="J2" s="2"/>
    </row>
    <row r="3" spans="1:10">
      <c r="A3" s="1"/>
      <c r="B3" s="1"/>
      <c r="C3" s="2"/>
      <c r="D3" s="2" t="s">
        <v>60</v>
      </c>
      <c r="E3" s="2"/>
      <c r="F3" s="1"/>
      <c r="G3" s="2"/>
      <c r="H3" s="2"/>
      <c r="I3" s="2"/>
      <c r="J3" s="2"/>
    </row>
    <row r="4" spans="1:10" ht="14.25" thickBot="1">
      <c r="A4" s="2" t="s">
        <v>2</v>
      </c>
      <c r="B4" s="1"/>
      <c r="C4" s="2"/>
      <c r="D4" s="94"/>
      <c r="E4" s="2"/>
      <c r="F4" s="2"/>
      <c r="G4" s="2"/>
      <c r="H4" s="2"/>
      <c r="I4" s="2"/>
      <c r="J4" s="6" t="s">
        <v>26</v>
      </c>
    </row>
    <row r="5" spans="1:10" ht="18.75" customHeight="1" thickTop="1">
      <c r="A5" s="95" t="s">
        <v>29</v>
      </c>
      <c r="B5" s="96"/>
      <c r="C5" s="96"/>
      <c r="D5" s="55"/>
      <c r="E5" s="52" t="s">
        <v>61</v>
      </c>
      <c r="F5" s="53"/>
      <c r="G5" s="53"/>
      <c r="H5" s="53"/>
      <c r="I5" s="97"/>
      <c r="J5" s="98" t="s">
        <v>62</v>
      </c>
    </row>
    <row r="6" spans="1:10" ht="18.75" customHeight="1">
      <c r="A6" s="13"/>
      <c r="B6" s="14"/>
      <c r="C6" s="14"/>
      <c r="D6" s="99" t="s">
        <v>7</v>
      </c>
      <c r="E6" s="100"/>
      <c r="F6" s="101" t="s">
        <v>63</v>
      </c>
      <c r="G6" s="102"/>
      <c r="H6" s="101" t="s">
        <v>9</v>
      </c>
      <c r="I6" s="103" t="s">
        <v>10</v>
      </c>
      <c r="J6" s="99" t="s">
        <v>11</v>
      </c>
    </row>
    <row r="7" spans="1:10" ht="18.75" customHeight="1">
      <c r="A7" s="104" t="s">
        <v>35</v>
      </c>
      <c r="B7" s="105"/>
      <c r="C7" s="105"/>
      <c r="D7" s="106"/>
      <c r="E7" s="107" t="s">
        <v>13</v>
      </c>
      <c r="F7" s="108" t="s">
        <v>14</v>
      </c>
      <c r="G7" s="108" t="s">
        <v>15</v>
      </c>
      <c r="H7" s="108" t="s">
        <v>16</v>
      </c>
      <c r="I7" s="109"/>
      <c r="J7" s="107" t="s">
        <v>64</v>
      </c>
    </row>
    <row r="8" spans="1:10" ht="18.75" customHeight="1">
      <c r="A8" s="65"/>
      <c r="B8" s="66"/>
      <c r="C8" s="66"/>
      <c r="D8" s="67"/>
      <c r="E8" s="68"/>
      <c r="F8" s="68"/>
      <c r="G8" s="68"/>
      <c r="H8" s="68"/>
      <c r="I8" s="68"/>
      <c r="J8" s="68"/>
    </row>
    <row r="9" spans="1:10" ht="18.75" customHeight="1">
      <c r="A9" s="31" t="s">
        <v>18</v>
      </c>
      <c r="B9" s="110">
        <v>22</v>
      </c>
      <c r="C9" s="111" t="s">
        <v>19</v>
      </c>
      <c r="D9" s="72">
        <v>169642317</v>
      </c>
      <c r="E9" s="73">
        <v>161821098</v>
      </c>
      <c r="F9" s="73">
        <v>30005928</v>
      </c>
      <c r="G9" s="73">
        <v>100751883</v>
      </c>
      <c r="H9" s="73">
        <v>31063287</v>
      </c>
      <c r="I9" s="73">
        <v>7806505</v>
      </c>
      <c r="J9" s="73">
        <v>14714</v>
      </c>
    </row>
    <row r="10" spans="1:10" s="34" customFormat="1" ht="18.75" customHeight="1">
      <c r="A10" s="13"/>
      <c r="B10" s="110">
        <v>23</v>
      </c>
      <c r="C10" s="81"/>
      <c r="D10" s="72">
        <v>170197941</v>
      </c>
      <c r="E10" s="73">
        <v>158239706</v>
      </c>
      <c r="F10" s="73">
        <v>24950353</v>
      </c>
      <c r="G10" s="73">
        <v>104588418</v>
      </c>
      <c r="H10" s="73">
        <v>28700935</v>
      </c>
      <c r="I10" s="73">
        <v>11933588</v>
      </c>
      <c r="J10" s="73">
        <v>24647</v>
      </c>
    </row>
    <row r="11" spans="1:10" ht="18.75" customHeight="1">
      <c r="A11" s="75"/>
      <c r="B11" s="110"/>
      <c r="C11" s="82"/>
      <c r="D11" s="72"/>
      <c r="E11" s="73"/>
      <c r="F11" s="73"/>
      <c r="G11" s="73"/>
      <c r="H11" s="73"/>
      <c r="I11" s="73"/>
      <c r="J11" s="73"/>
    </row>
    <row r="12" spans="1:10" ht="18.75" customHeight="1">
      <c r="A12" s="36"/>
      <c r="B12" s="112">
        <v>24</v>
      </c>
      <c r="C12" s="113"/>
      <c r="D12" s="79">
        <f>D14+D15+D16+D17+D18+D24+D26</f>
        <v>170237670</v>
      </c>
      <c r="E12" s="80">
        <f>++E14+E15+E16+E17+E18+E24+E26</f>
        <v>158017115</v>
      </c>
      <c r="F12" s="80">
        <f>++F14+F15+F16+F17+F18+F24+F26</f>
        <v>24635168</v>
      </c>
      <c r="G12" s="80">
        <f>++G14+G15+G16+G17+G18+G24+G26</f>
        <v>104329432</v>
      </c>
      <c r="H12" s="80">
        <f>+H14+H15+H16+H18</f>
        <v>29052515</v>
      </c>
      <c r="I12" s="80">
        <f>+I14+I15+I16+I17+I18+I24</f>
        <v>12214694</v>
      </c>
      <c r="J12" s="80">
        <f>+J15+J16</f>
        <v>5861</v>
      </c>
    </row>
    <row r="13" spans="1:10" ht="18.75" customHeight="1">
      <c r="A13" s="75"/>
      <c r="B13" s="81"/>
      <c r="C13" s="81"/>
      <c r="D13" s="72"/>
      <c r="E13" s="30"/>
      <c r="F13" s="30"/>
      <c r="G13" s="30"/>
      <c r="H13" s="30"/>
      <c r="I13" s="30"/>
      <c r="J13" s="30"/>
    </row>
    <row r="14" spans="1:10" ht="18.75" customHeight="1">
      <c r="A14" s="74" t="s">
        <v>45</v>
      </c>
      <c r="B14" s="82"/>
      <c r="C14" s="82"/>
      <c r="D14" s="72">
        <f>E14+I14</f>
        <v>1929875</v>
      </c>
      <c r="E14" s="73">
        <v>1927175</v>
      </c>
      <c r="F14" s="30">
        <v>10223</v>
      </c>
      <c r="G14" s="30">
        <v>1038</v>
      </c>
      <c r="H14" s="30">
        <v>1915914</v>
      </c>
      <c r="I14" s="83">
        <v>2700</v>
      </c>
      <c r="J14" s="83" t="s">
        <v>54</v>
      </c>
    </row>
    <row r="15" spans="1:10" ht="18.75" customHeight="1">
      <c r="A15" s="74" t="s">
        <v>46</v>
      </c>
      <c r="B15" s="82"/>
      <c r="C15" s="82"/>
      <c r="D15" s="72">
        <f>E15+I15+J15</f>
        <v>72036663</v>
      </c>
      <c r="E15" s="73">
        <v>67096497</v>
      </c>
      <c r="F15" s="30">
        <v>13997045</v>
      </c>
      <c r="G15" s="30">
        <v>36900126</v>
      </c>
      <c r="H15" s="30">
        <v>16199326</v>
      </c>
      <c r="I15" s="30">
        <v>4935618</v>
      </c>
      <c r="J15" s="30">
        <v>4548</v>
      </c>
    </row>
    <row r="16" spans="1:10" ht="18.75" customHeight="1">
      <c r="A16" s="74" t="s">
        <v>47</v>
      </c>
      <c r="B16" s="82"/>
      <c r="C16" s="82"/>
      <c r="D16" s="72">
        <f>E16+I16+J16</f>
        <v>44022739</v>
      </c>
      <c r="E16" s="73">
        <v>40848218</v>
      </c>
      <c r="F16" s="30">
        <v>8834486</v>
      </c>
      <c r="G16" s="30">
        <v>21776145</v>
      </c>
      <c r="H16" s="30">
        <v>10237587</v>
      </c>
      <c r="I16" s="114">
        <v>3173208</v>
      </c>
      <c r="J16" s="30">
        <v>1313</v>
      </c>
    </row>
    <row r="17" spans="1:11" ht="18.75" customHeight="1">
      <c r="A17" s="74" t="s">
        <v>48</v>
      </c>
      <c r="B17" s="82"/>
      <c r="C17" s="82"/>
      <c r="D17" s="72">
        <f t="shared" ref="D17:D24" si="0">E17+I17</f>
        <v>15652369</v>
      </c>
      <c r="E17" s="73">
        <v>14500390</v>
      </c>
      <c r="F17" s="30">
        <v>1692866</v>
      </c>
      <c r="G17" s="30">
        <v>12807524</v>
      </c>
      <c r="H17" s="83" t="s">
        <v>54</v>
      </c>
      <c r="I17" s="83">
        <v>1151979</v>
      </c>
      <c r="J17" s="83" t="s">
        <v>54</v>
      </c>
      <c r="K17" s="40"/>
    </row>
    <row r="18" spans="1:11" ht="18.75" customHeight="1">
      <c r="A18" s="74" t="s">
        <v>49</v>
      </c>
      <c r="B18" s="82"/>
      <c r="C18" s="82"/>
      <c r="D18" s="72">
        <f t="shared" si="0"/>
        <v>35174028</v>
      </c>
      <c r="E18" s="73">
        <f>SUM(E19:E23)</f>
        <v>32287013</v>
      </c>
      <c r="F18" s="30">
        <f>SUM(F19:F23)</f>
        <v>34604</v>
      </c>
      <c r="G18" s="30">
        <f>SUM(G19:G23)</f>
        <v>31552721</v>
      </c>
      <c r="H18" s="30">
        <f>SUM(H19:H23)</f>
        <v>699688</v>
      </c>
      <c r="I18" s="30">
        <f>SUM(I19:I23)</f>
        <v>2887015</v>
      </c>
      <c r="J18" s="83" t="s">
        <v>54</v>
      </c>
      <c r="K18" s="40"/>
    </row>
    <row r="19" spans="1:11" ht="18.75" customHeight="1">
      <c r="A19" s="74"/>
      <c r="B19" s="69" t="s">
        <v>65</v>
      </c>
      <c r="C19" s="82" t="s">
        <v>66</v>
      </c>
      <c r="D19" s="72">
        <f t="shared" si="0"/>
        <v>32140662</v>
      </c>
      <c r="E19" s="73">
        <v>29919539</v>
      </c>
      <c r="F19" s="30">
        <v>33777</v>
      </c>
      <c r="G19" s="30">
        <v>29885762</v>
      </c>
      <c r="H19" s="83" t="s">
        <v>54</v>
      </c>
      <c r="I19" s="30">
        <v>2221123</v>
      </c>
      <c r="J19" s="83" t="s">
        <v>54</v>
      </c>
    </row>
    <row r="20" spans="1:11" ht="18.75" customHeight="1">
      <c r="A20" s="74"/>
      <c r="B20" s="69"/>
      <c r="C20" s="82" t="s">
        <v>67</v>
      </c>
      <c r="D20" s="72">
        <f t="shared" si="0"/>
        <v>1254966</v>
      </c>
      <c r="E20" s="73">
        <v>700066</v>
      </c>
      <c r="F20" s="83">
        <v>827</v>
      </c>
      <c r="G20" s="83" t="s">
        <v>68</v>
      </c>
      <c r="H20" s="30">
        <v>699239</v>
      </c>
      <c r="I20" s="83">
        <v>554900</v>
      </c>
      <c r="J20" s="83" t="s">
        <v>54</v>
      </c>
    </row>
    <row r="21" spans="1:11" ht="18.75" customHeight="1">
      <c r="A21" s="74"/>
      <c r="B21" s="69" t="s">
        <v>69</v>
      </c>
      <c r="C21" s="82" t="s">
        <v>66</v>
      </c>
      <c r="D21" s="72">
        <f t="shared" si="0"/>
        <v>1404209</v>
      </c>
      <c r="E21" s="73">
        <v>1329838</v>
      </c>
      <c r="F21" s="83" t="s">
        <v>54</v>
      </c>
      <c r="G21" s="30">
        <v>1329838</v>
      </c>
      <c r="H21" s="83" t="s">
        <v>54</v>
      </c>
      <c r="I21" s="83">
        <v>74371</v>
      </c>
      <c r="J21" s="83" t="s">
        <v>54</v>
      </c>
    </row>
    <row r="22" spans="1:11" ht="18.75" customHeight="1">
      <c r="A22" s="74"/>
      <c r="B22" s="82"/>
      <c r="C22" s="82" t="s">
        <v>67</v>
      </c>
      <c r="D22" s="72">
        <f>E22</f>
        <v>71094</v>
      </c>
      <c r="E22" s="73">
        <v>71094</v>
      </c>
      <c r="F22" s="83" t="s">
        <v>54</v>
      </c>
      <c r="G22" s="30">
        <v>70645</v>
      </c>
      <c r="H22" s="30">
        <v>449</v>
      </c>
      <c r="I22" s="83" t="s">
        <v>70</v>
      </c>
      <c r="J22" s="83" t="s">
        <v>54</v>
      </c>
    </row>
    <row r="23" spans="1:11" ht="18.75" customHeight="1">
      <c r="A23" s="74" t="s">
        <v>71</v>
      </c>
      <c r="B23" s="74"/>
      <c r="C23" s="82"/>
      <c r="D23" s="72">
        <f t="shared" si="0"/>
        <v>303097</v>
      </c>
      <c r="E23" s="73">
        <v>266476</v>
      </c>
      <c r="F23" s="83" t="s">
        <v>54</v>
      </c>
      <c r="G23" s="30">
        <v>266476</v>
      </c>
      <c r="H23" s="83" t="s">
        <v>54</v>
      </c>
      <c r="I23" s="83">
        <v>36621</v>
      </c>
      <c r="J23" s="83" t="s">
        <v>54</v>
      </c>
    </row>
    <row r="24" spans="1:11" ht="18.75" customHeight="1">
      <c r="A24" s="13" t="s">
        <v>72</v>
      </c>
      <c r="B24" s="14"/>
      <c r="C24" s="15"/>
      <c r="D24" s="30">
        <f t="shared" si="0"/>
        <v>808065</v>
      </c>
      <c r="E24" s="73">
        <v>743891</v>
      </c>
      <c r="F24" s="83">
        <v>52769</v>
      </c>
      <c r="G24" s="30">
        <v>691122</v>
      </c>
      <c r="H24" s="83" t="s">
        <v>54</v>
      </c>
      <c r="I24" s="83">
        <v>64174</v>
      </c>
      <c r="J24" s="83" t="s">
        <v>54</v>
      </c>
    </row>
    <row r="25" spans="1:11" ht="18.75" customHeight="1">
      <c r="A25" s="14" t="s">
        <v>57</v>
      </c>
      <c r="B25" s="14"/>
      <c r="C25" s="15"/>
      <c r="D25" s="115"/>
      <c r="E25" s="73"/>
      <c r="F25" s="116"/>
      <c r="G25" s="116"/>
      <c r="H25" s="115"/>
      <c r="I25" s="117"/>
      <c r="J25" s="117"/>
    </row>
    <row r="26" spans="1:11" ht="18.75" customHeight="1">
      <c r="A26" s="14"/>
      <c r="B26" s="14"/>
      <c r="C26" s="15" t="s">
        <v>73</v>
      </c>
      <c r="D26" s="115">
        <f>E26</f>
        <v>613931</v>
      </c>
      <c r="E26" s="73">
        <v>613931</v>
      </c>
      <c r="F26" s="116">
        <v>13175</v>
      </c>
      <c r="G26" s="115">
        <v>600756</v>
      </c>
      <c r="H26" s="116" t="s">
        <v>54</v>
      </c>
      <c r="I26" s="117" t="s">
        <v>54</v>
      </c>
      <c r="J26" s="117" t="s">
        <v>54</v>
      </c>
    </row>
    <row r="27" spans="1:11" ht="18.75" customHeight="1">
      <c r="A27" s="41"/>
      <c r="B27" s="41"/>
      <c r="C27" s="42"/>
      <c r="D27" s="118"/>
      <c r="E27" s="118"/>
      <c r="F27" s="119"/>
      <c r="G27" s="119"/>
      <c r="H27" s="118"/>
      <c r="I27" s="120"/>
      <c r="J27" s="120"/>
    </row>
    <row r="28" spans="1:11">
      <c r="A28" s="121"/>
      <c r="B28" s="46"/>
      <c r="C28" s="46"/>
    </row>
  </sheetData>
  <phoneticPr fontId="2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tabSelected="1" workbookViewId="0">
      <selection activeCell="L13" sqref="L13:M15"/>
    </sheetView>
  </sheetViews>
  <sheetFormatPr defaultRowHeight="13.5"/>
  <cols>
    <col min="1" max="1" width="5.625" customWidth="1"/>
    <col min="2" max="2" width="4.125" customWidth="1"/>
    <col min="3" max="3" width="5.625" customWidth="1"/>
    <col min="4" max="11" width="12.5" customWidth="1"/>
    <col min="12" max="12" width="11.25" customWidth="1"/>
  </cols>
  <sheetData>
    <row r="1" spans="1:12">
      <c r="A1" s="1"/>
      <c r="B1" s="1"/>
      <c r="C1" s="2"/>
      <c r="D1" s="2" t="s">
        <v>23</v>
      </c>
      <c r="E1" s="1"/>
      <c r="F1" s="2"/>
      <c r="G1" s="2"/>
      <c r="H1" s="2"/>
      <c r="I1" s="2"/>
      <c r="J1" s="2"/>
      <c r="K1" s="2"/>
    </row>
    <row r="2" spans="1:12">
      <c r="A2" s="1"/>
      <c r="B2" s="1"/>
      <c r="C2" s="2"/>
      <c r="D2" s="2" t="s">
        <v>74</v>
      </c>
      <c r="E2" s="1"/>
      <c r="F2" s="2"/>
      <c r="G2" s="2"/>
      <c r="H2" s="2"/>
      <c r="I2" s="2"/>
      <c r="J2" s="2"/>
      <c r="K2" s="2"/>
    </row>
    <row r="3" spans="1:12" ht="14.25" thickBot="1">
      <c r="A3" s="122" t="s">
        <v>75</v>
      </c>
      <c r="B3" s="123"/>
      <c r="C3" s="122"/>
      <c r="D3" s="122"/>
      <c r="E3" s="123"/>
      <c r="F3" s="122"/>
      <c r="G3" s="122"/>
      <c r="H3" s="122"/>
      <c r="I3" s="122"/>
      <c r="J3" s="122"/>
      <c r="K3" s="124" t="s">
        <v>26</v>
      </c>
    </row>
    <row r="4" spans="1:12" ht="17.25" customHeight="1" thickTop="1">
      <c r="A4" s="125" t="s">
        <v>4</v>
      </c>
      <c r="B4" s="126"/>
      <c r="C4" s="127"/>
      <c r="D4" s="128"/>
      <c r="E4" s="8" t="s">
        <v>5</v>
      </c>
      <c r="F4" s="9"/>
      <c r="G4" s="9"/>
      <c r="H4" s="129"/>
      <c r="I4" s="128"/>
      <c r="J4" s="130" t="s">
        <v>62</v>
      </c>
      <c r="K4" s="12" t="s">
        <v>76</v>
      </c>
    </row>
    <row r="5" spans="1:12" ht="17.25" customHeight="1">
      <c r="A5" s="13"/>
      <c r="B5" s="14"/>
      <c r="C5" s="15"/>
      <c r="D5" s="17" t="s">
        <v>7</v>
      </c>
      <c r="E5" s="58"/>
      <c r="F5" s="58"/>
      <c r="G5" s="58"/>
      <c r="H5" s="59" t="s">
        <v>9</v>
      </c>
      <c r="I5" s="17" t="s">
        <v>10</v>
      </c>
      <c r="J5" s="59" t="s">
        <v>11</v>
      </c>
      <c r="K5" s="17" t="s">
        <v>77</v>
      </c>
    </row>
    <row r="6" spans="1:12" ht="17.25" customHeight="1">
      <c r="A6" s="131" t="s">
        <v>78</v>
      </c>
      <c r="B6" s="132"/>
      <c r="C6" s="133"/>
      <c r="D6" s="134"/>
      <c r="E6" s="23" t="s">
        <v>13</v>
      </c>
      <c r="F6" s="23" t="s">
        <v>79</v>
      </c>
      <c r="G6" s="23" t="s">
        <v>15</v>
      </c>
      <c r="H6" s="24" t="s">
        <v>16</v>
      </c>
      <c r="I6" s="134"/>
      <c r="J6" s="24" t="s">
        <v>64</v>
      </c>
      <c r="K6" s="23" t="s">
        <v>80</v>
      </c>
    </row>
    <row r="7" spans="1:12" ht="17.25" customHeight="1">
      <c r="A7" s="27"/>
      <c r="B7" s="28"/>
      <c r="C7" s="29"/>
      <c r="D7" s="135"/>
      <c r="E7" s="136"/>
      <c r="F7" s="136"/>
      <c r="G7" s="136"/>
      <c r="H7" s="136"/>
      <c r="I7" s="136"/>
      <c r="J7" s="136"/>
      <c r="K7" s="136"/>
    </row>
    <row r="8" spans="1:12" ht="17.25" customHeight="1">
      <c r="A8" s="31" t="s">
        <v>18</v>
      </c>
      <c r="B8" s="20">
        <v>22</v>
      </c>
      <c r="C8" s="32" t="s">
        <v>19</v>
      </c>
      <c r="D8" s="135">
        <v>21163159</v>
      </c>
      <c r="E8" s="136">
        <v>19561042</v>
      </c>
      <c r="F8" s="136">
        <v>1967891</v>
      </c>
      <c r="G8" s="136">
        <v>1540887</v>
      </c>
      <c r="H8" s="136">
        <v>16052264</v>
      </c>
      <c r="I8" s="136">
        <v>1585100</v>
      </c>
      <c r="J8" s="136">
        <v>17017</v>
      </c>
      <c r="K8" s="137" t="s">
        <v>54</v>
      </c>
    </row>
    <row r="9" spans="1:12" s="34" customFormat="1" ht="17.25" customHeight="1">
      <c r="A9" s="13"/>
      <c r="B9" s="20">
        <v>23</v>
      </c>
      <c r="C9" s="33"/>
      <c r="D9" s="135">
        <v>21293261</v>
      </c>
      <c r="E9" s="136">
        <v>19013559</v>
      </c>
      <c r="F9" s="136">
        <v>1433010</v>
      </c>
      <c r="G9" s="136">
        <v>2638843</v>
      </c>
      <c r="H9" s="136">
        <v>14941706</v>
      </c>
      <c r="I9" s="136">
        <v>2244800</v>
      </c>
      <c r="J9" s="136">
        <v>34902</v>
      </c>
      <c r="K9" s="137" t="s">
        <v>54</v>
      </c>
    </row>
    <row r="10" spans="1:12" ht="17.25" customHeight="1">
      <c r="A10" s="27" t="s">
        <v>11</v>
      </c>
      <c r="B10" s="35"/>
      <c r="C10" s="33"/>
      <c r="D10" s="135"/>
      <c r="E10" s="136" t="s">
        <v>81</v>
      </c>
      <c r="F10" s="136"/>
      <c r="G10" s="136"/>
      <c r="H10" s="136"/>
      <c r="I10" s="136"/>
      <c r="J10" s="136"/>
      <c r="K10" s="137"/>
    </row>
    <row r="11" spans="1:12" ht="17.25" customHeight="1">
      <c r="A11" s="36"/>
      <c r="B11" s="37">
        <v>24</v>
      </c>
      <c r="C11" s="38"/>
      <c r="D11" s="138">
        <f>+E11+I11+J11</f>
        <v>17599381</v>
      </c>
      <c r="E11" s="139">
        <f>+F11+G11+H11</f>
        <v>16146672</v>
      </c>
      <c r="F11" s="139">
        <f>+F13+F15</f>
        <v>541562</v>
      </c>
      <c r="G11" s="139">
        <f>+G13+G15</f>
        <v>1234715</v>
      </c>
      <c r="H11" s="139">
        <f>+H15</f>
        <v>14370395</v>
      </c>
      <c r="I11" s="139">
        <f>+I15</f>
        <v>1418600</v>
      </c>
      <c r="J11" s="139">
        <f>+J15</f>
        <v>34109</v>
      </c>
      <c r="K11" s="140" t="s">
        <v>54</v>
      </c>
      <c r="L11" s="141"/>
    </row>
    <row r="12" spans="1:12" ht="17.25" customHeight="1">
      <c r="A12" s="27"/>
      <c r="B12" s="28"/>
      <c r="C12" s="29"/>
      <c r="D12" s="135"/>
      <c r="E12" s="136"/>
      <c r="F12" s="136"/>
      <c r="G12" s="136"/>
      <c r="H12" s="136"/>
      <c r="I12" s="136"/>
      <c r="J12" s="136"/>
      <c r="K12" s="136"/>
      <c r="L12" s="141"/>
    </row>
    <row r="13" spans="1:12" ht="17.25" customHeight="1">
      <c r="A13" s="166" t="s">
        <v>82</v>
      </c>
      <c r="B13" s="166"/>
      <c r="C13" s="167"/>
      <c r="D13" s="135">
        <f>+E13</f>
        <v>1137041</v>
      </c>
      <c r="E13" s="136">
        <f>+F13+G13</f>
        <v>1137041</v>
      </c>
      <c r="F13" s="136">
        <v>27782</v>
      </c>
      <c r="G13" s="136">
        <v>1109259</v>
      </c>
      <c r="H13" s="137" t="s">
        <v>54</v>
      </c>
      <c r="I13" s="137" t="s">
        <v>83</v>
      </c>
      <c r="J13" s="137" t="s">
        <v>54</v>
      </c>
      <c r="K13" s="137" t="s">
        <v>54</v>
      </c>
      <c r="L13" s="141"/>
    </row>
    <row r="14" spans="1:12" ht="17.25" customHeight="1">
      <c r="A14" s="142"/>
      <c r="B14" s="143"/>
      <c r="C14" s="144"/>
      <c r="D14" s="135"/>
      <c r="E14" s="136"/>
      <c r="F14" s="136"/>
      <c r="G14" s="136"/>
      <c r="H14" s="136"/>
      <c r="I14" s="136"/>
      <c r="J14" s="136"/>
      <c r="K14" s="137"/>
      <c r="L14" s="141"/>
    </row>
    <row r="15" spans="1:12" ht="17.25" customHeight="1">
      <c r="A15" s="166" t="s">
        <v>84</v>
      </c>
      <c r="B15" s="166"/>
      <c r="C15" s="167"/>
      <c r="D15" s="135">
        <f>+E15+I15+J15</f>
        <v>16462340</v>
      </c>
      <c r="E15" s="136">
        <f>+F15+G15+H15</f>
        <v>15009631</v>
      </c>
      <c r="F15" s="136">
        <v>513780</v>
      </c>
      <c r="G15" s="136">
        <v>125456</v>
      </c>
      <c r="H15" s="136">
        <v>14370395</v>
      </c>
      <c r="I15" s="136">
        <v>1418600</v>
      </c>
      <c r="J15" s="136">
        <v>34109</v>
      </c>
      <c r="K15" s="137" t="s">
        <v>54</v>
      </c>
      <c r="L15" s="141"/>
    </row>
    <row r="16" spans="1:12" ht="17.25" customHeight="1">
      <c r="A16" s="145"/>
      <c r="B16" s="146"/>
      <c r="C16" s="147"/>
      <c r="D16" s="148"/>
      <c r="E16" s="149"/>
      <c r="F16" s="149"/>
      <c r="G16" s="149"/>
      <c r="H16" s="149"/>
      <c r="I16" s="149"/>
      <c r="J16" s="149"/>
      <c r="K16" s="149"/>
    </row>
  </sheetData>
  <mergeCells count="2">
    <mergeCell ref="A13:C13"/>
    <mergeCell ref="A15:C15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tabSelected="1" workbookViewId="0">
      <selection activeCell="L13" sqref="L13:M15"/>
    </sheetView>
  </sheetViews>
  <sheetFormatPr defaultRowHeight="13.5"/>
  <cols>
    <col min="1" max="1" width="5.625" customWidth="1"/>
    <col min="2" max="2" width="4.125" customWidth="1"/>
    <col min="3" max="3" width="5.625" customWidth="1"/>
    <col min="4" max="11" width="12.5" customWidth="1"/>
    <col min="12" max="12" width="11.5" bestFit="1" customWidth="1"/>
  </cols>
  <sheetData>
    <row r="1" spans="1:12">
      <c r="A1" s="1"/>
      <c r="B1" s="1"/>
      <c r="C1" s="2"/>
      <c r="D1" s="47" t="s">
        <v>85</v>
      </c>
      <c r="E1" s="5"/>
      <c r="F1" s="47"/>
      <c r="G1" s="47"/>
      <c r="H1" s="2"/>
      <c r="I1" s="2"/>
      <c r="J1" s="2"/>
      <c r="K1" s="2"/>
    </row>
    <row r="2" spans="1:12">
      <c r="A2" s="1"/>
      <c r="B2" s="1"/>
      <c r="C2" s="2"/>
      <c r="D2" s="47" t="s">
        <v>86</v>
      </c>
      <c r="E2" s="47"/>
      <c r="F2" s="47"/>
      <c r="G2" s="47"/>
      <c r="H2" s="2"/>
      <c r="I2" s="2"/>
      <c r="J2" s="2"/>
      <c r="K2" s="2"/>
    </row>
    <row r="3" spans="1:12" ht="14.25" thickBot="1">
      <c r="A3" s="2" t="s">
        <v>75</v>
      </c>
      <c r="B3" s="1"/>
      <c r="C3" s="2"/>
      <c r="D3" s="2"/>
      <c r="E3" s="49"/>
      <c r="F3" s="2"/>
      <c r="G3" s="2"/>
      <c r="H3" s="2"/>
      <c r="I3" s="2"/>
      <c r="J3" s="2"/>
      <c r="K3" s="6" t="s">
        <v>26</v>
      </c>
    </row>
    <row r="4" spans="1:12" ht="18.75" customHeight="1" thickTop="1">
      <c r="A4" s="168" t="s">
        <v>4</v>
      </c>
      <c r="B4" s="168"/>
      <c r="C4" s="169"/>
      <c r="D4" s="55"/>
      <c r="E4" s="52" t="s">
        <v>5</v>
      </c>
      <c r="F4" s="53"/>
      <c r="G4" s="53"/>
      <c r="H4" s="54"/>
      <c r="I4" s="55"/>
      <c r="J4" s="98" t="s">
        <v>62</v>
      </c>
      <c r="K4" s="98" t="s">
        <v>76</v>
      </c>
    </row>
    <row r="5" spans="1:12" ht="18.75" customHeight="1">
      <c r="A5" s="13"/>
      <c r="B5" s="14"/>
      <c r="C5" s="14"/>
      <c r="D5" s="17" t="s">
        <v>7</v>
      </c>
      <c r="E5" s="58"/>
      <c r="F5" s="58"/>
      <c r="G5" s="58"/>
      <c r="H5" s="17" t="s">
        <v>9</v>
      </c>
      <c r="I5" s="17" t="s">
        <v>10</v>
      </c>
      <c r="J5" s="17" t="s">
        <v>11</v>
      </c>
      <c r="K5" s="17" t="s">
        <v>77</v>
      </c>
    </row>
    <row r="6" spans="1:12" ht="18.75" customHeight="1">
      <c r="A6" s="170" t="s">
        <v>78</v>
      </c>
      <c r="B6" s="170"/>
      <c r="C6" s="171"/>
      <c r="D6" s="62"/>
      <c r="E6" s="63" t="s">
        <v>13</v>
      </c>
      <c r="F6" s="63" t="s">
        <v>79</v>
      </c>
      <c r="G6" s="63" t="s">
        <v>15</v>
      </c>
      <c r="H6" s="63" t="s">
        <v>16</v>
      </c>
      <c r="I6" s="62"/>
      <c r="J6" s="63" t="s">
        <v>64</v>
      </c>
      <c r="K6" s="63" t="s">
        <v>87</v>
      </c>
    </row>
    <row r="7" spans="1:12" ht="18.75" customHeight="1">
      <c r="A7" s="150"/>
      <c r="B7" s="151"/>
      <c r="C7" s="151"/>
      <c r="D7" s="152"/>
      <c r="E7" s="153"/>
      <c r="F7" s="153"/>
      <c r="G7" s="153"/>
      <c r="H7" s="153"/>
      <c r="I7" s="153"/>
      <c r="J7" s="153"/>
      <c r="K7" s="153"/>
    </row>
    <row r="8" spans="1:12" ht="18.75" customHeight="1">
      <c r="A8" s="69" t="s">
        <v>18</v>
      </c>
      <c r="B8" s="70">
        <v>22</v>
      </c>
      <c r="C8" s="74" t="s">
        <v>19</v>
      </c>
      <c r="D8" s="154">
        <v>10923264</v>
      </c>
      <c r="E8" s="155">
        <v>10921489</v>
      </c>
      <c r="F8" s="155">
        <v>115362</v>
      </c>
      <c r="G8" s="155">
        <v>3904000</v>
      </c>
      <c r="H8" s="155">
        <v>6902127</v>
      </c>
      <c r="I8" s="155" t="s">
        <v>54</v>
      </c>
      <c r="J8" s="155">
        <v>1775</v>
      </c>
      <c r="K8" s="155" t="s">
        <v>54</v>
      </c>
    </row>
    <row r="9" spans="1:12" s="34" customFormat="1" ht="18.75" customHeight="1">
      <c r="A9" s="74"/>
      <c r="B9" s="70">
        <v>23</v>
      </c>
      <c r="C9" s="75"/>
      <c r="D9" s="154">
        <v>11154563</v>
      </c>
      <c r="E9" s="155">
        <v>11121067</v>
      </c>
      <c r="F9" s="155">
        <v>65486</v>
      </c>
      <c r="G9" s="155">
        <v>4265530</v>
      </c>
      <c r="H9" s="155">
        <v>6790051</v>
      </c>
      <c r="I9" s="155">
        <v>30600</v>
      </c>
      <c r="J9" s="155">
        <v>2896</v>
      </c>
      <c r="K9" s="155" t="s">
        <v>54</v>
      </c>
    </row>
    <row r="10" spans="1:12" ht="18.75" customHeight="1">
      <c r="A10" s="75" t="s">
        <v>11</v>
      </c>
      <c r="B10" s="76"/>
      <c r="C10" s="75"/>
      <c r="D10" s="154"/>
      <c r="E10" s="155" t="s">
        <v>81</v>
      </c>
      <c r="F10" s="155"/>
      <c r="G10" s="155"/>
      <c r="H10" s="155"/>
      <c r="I10" s="155"/>
      <c r="J10" s="155"/>
      <c r="K10" s="155"/>
    </row>
    <row r="11" spans="1:12" ht="18.75" customHeight="1">
      <c r="A11" s="77"/>
      <c r="B11" s="78">
        <v>24</v>
      </c>
      <c r="C11" s="77"/>
      <c r="D11" s="156">
        <f>+E11+J11+I11</f>
        <v>11717769</v>
      </c>
      <c r="E11" s="157">
        <f>+F11+G11+H11</f>
        <v>11650710</v>
      </c>
      <c r="F11" s="157">
        <f>+F13+F15</f>
        <v>162061</v>
      </c>
      <c r="G11" s="157">
        <f>+G13+G15</f>
        <v>4492645</v>
      </c>
      <c r="H11" s="157">
        <f>+H15</f>
        <v>6996004</v>
      </c>
      <c r="I11" s="157">
        <f>I15</f>
        <v>58700</v>
      </c>
      <c r="J11" s="157">
        <f>+J15</f>
        <v>8359</v>
      </c>
      <c r="K11" s="157" t="s">
        <v>54</v>
      </c>
      <c r="L11" s="40"/>
    </row>
    <row r="12" spans="1:12" ht="18.75" customHeight="1">
      <c r="A12" s="75"/>
      <c r="B12" s="81"/>
      <c r="C12" s="81"/>
      <c r="D12" s="154"/>
      <c r="E12" s="83"/>
      <c r="F12" s="83"/>
      <c r="G12" s="83"/>
      <c r="H12" s="83"/>
      <c r="I12" s="83"/>
      <c r="J12" s="83"/>
      <c r="K12" s="83"/>
      <c r="L12" s="40"/>
    </row>
    <row r="13" spans="1:12" ht="18.75" customHeight="1">
      <c r="A13" s="172" t="s">
        <v>88</v>
      </c>
      <c r="B13" s="172"/>
      <c r="C13" s="167"/>
      <c r="D13" s="154">
        <f>+E13</f>
        <v>3956555</v>
      </c>
      <c r="E13" s="155">
        <f>+F13+G13</f>
        <v>3956555</v>
      </c>
      <c r="F13" s="83">
        <v>62280</v>
      </c>
      <c r="G13" s="83">
        <v>3894275</v>
      </c>
      <c r="H13" s="155" t="s">
        <v>54</v>
      </c>
      <c r="I13" s="155" t="s">
        <v>89</v>
      </c>
      <c r="J13" s="155" t="s">
        <v>54</v>
      </c>
      <c r="K13" s="155" t="s">
        <v>54</v>
      </c>
      <c r="L13" s="40"/>
    </row>
    <row r="14" spans="1:12" ht="18.75" customHeight="1">
      <c r="A14" s="74"/>
      <c r="B14" s="110"/>
      <c r="C14" s="81"/>
      <c r="D14" s="154"/>
      <c r="E14" s="155" t="s">
        <v>81</v>
      </c>
      <c r="F14" s="83"/>
      <c r="G14" s="83"/>
      <c r="H14" s="155"/>
      <c r="I14" s="155"/>
      <c r="J14" s="155"/>
      <c r="K14" s="155"/>
      <c r="L14" s="40"/>
    </row>
    <row r="15" spans="1:12" ht="18.75" customHeight="1">
      <c r="A15" s="172" t="s">
        <v>90</v>
      </c>
      <c r="B15" s="172"/>
      <c r="C15" s="167"/>
      <c r="D15" s="154">
        <f>+E15+J15+I15</f>
        <v>7761214</v>
      </c>
      <c r="E15" s="155">
        <f>+F15+G15+H15</f>
        <v>7694155</v>
      </c>
      <c r="F15" s="83">
        <v>99781</v>
      </c>
      <c r="G15" s="83">
        <v>598370</v>
      </c>
      <c r="H15" s="155">
        <v>6996004</v>
      </c>
      <c r="I15" s="155">
        <v>58700</v>
      </c>
      <c r="J15" s="155">
        <v>8359</v>
      </c>
      <c r="K15" s="155" t="s">
        <v>54</v>
      </c>
      <c r="L15" s="40"/>
    </row>
    <row r="16" spans="1:12" ht="18.75" customHeight="1">
      <c r="A16" s="145"/>
      <c r="B16" s="146"/>
      <c r="C16" s="146"/>
      <c r="D16" s="158"/>
      <c r="E16" s="44"/>
      <c r="F16" s="44"/>
      <c r="G16" s="44"/>
      <c r="H16" s="44"/>
      <c r="I16" s="44"/>
      <c r="J16" s="44" t="s">
        <v>91</v>
      </c>
      <c r="K16" s="44"/>
      <c r="L16" s="40"/>
    </row>
  </sheetData>
  <mergeCells count="4">
    <mergeCell ref="A4:C4"/>
    <mergeCell ref="A6:C6"/>
    <mergeCell ref="A13:C13"/>
    <mergeCell ref="A15:C15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178-1</vt:lpstr>
      <vt:lpstr>178-2ア</vt:lpstr>
      <vt:lpstr>178-2イ</vt:lpstr>
      <vt:lpstr>178-3</vt:lpstr>
      <vt:lpstr>178-4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2015-12-03T02:38:15Z</dcterms:created>
  <dcterms:modified xsi:type="dcterms:W3CDTF">2015-12-04T06:48:26Z</dcterms:modified>
</cp:coreProperties>
</file>