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61" sheetId="1" r:id="rId1"/>
  </sheets>
  <calcPr calcId="145621"/>
</workbook>
</file>

<file path=xl/calcChain.xml><?xml version="1.0" encoding="utf-8"?>
<calcChain xmlns="http://schemas.openxmlformats.org/spreadsheetml/2006/main">
  <c r="G50" i="1" l="1"/>
  <c r="F50" i="1"/>
  <c r="G49" i="1"/>
  <c r="F49" i="1" s="1"/>
  <c r="G48" i="1"/>
  <c r="F48" i="1"/>
  <c r="G47" i="1"/>
  <c r="F47" i="1" s="1"/>
  <c r="F46" i="1" s="1"/>
  <c r="E46" i="1"/>
  <c r="D46" i="1"/>
  <c r="C46" i="1"/>
  <c r="B46" i="1"/>
  <c r="G44" i="1"/>
  <c r="F44" i="1" s="1"/>
  <c r="G43" i="1"/>
  <c r="F43" i="1"/>
  <c r="G42" i="1"/>
  <c r="F42" i="1" s="1"/>
  <c r="G41" i="1"/>
  <c r="F41" i="1" s="1"/>
  <c r="G40" i="1"/>
  <c r="F40" i="1" s="1"/>
  <c r="G39" i="1"/>
  <c r="F39" i="1" s="1"/>
  <c r="G38" i="1"/>
  <c r="F38" i="1" s="1"/>
  <c r="E37" i="1"/>
  <c r="D37" i="1"/>
  <c r="C37" i="1"/>
  <c r="B37" i="1"/>
  <c r="G35" i="1"/>
  <c r="F35" i="1"/>
  <c r="G34" i="1"/>
  <c r="F34" i="1" s="1"/>
  <c r="G33" i="1"/>
  <c r="F33" i="1"/>
  <c r="G32" i="1"/>
  <c r="F32" i="1" s="1"/>
  <c r="F30" i="1"/>
  <c r="F29" i="1"/>
  <c r="F26" i="1" s="1"/>
  <c r="F28" i="1"/>
  <c r="F27" i="1"/>
  <c r="E26" i="1"/>
  <c r="D26" i="1"/>
  <c r="C26" i="1"/>
  <c r="B26" i="1"/>
  <c r="G24" i="1"/>
  <c r="F24" i="1" s="1"/>
  <c r="G23" i="1"/>
  <c r="F23" i="1" s="1"/>
  <c r="G22" i="1"/>
  <c r="F22" i="1" s="1"/>
  <c r="E21" i="1"/>
  <c r="D21" i="1"/>
  <c r="C21" i="1"/>
  <c r="B21" i="1"/>
  <c r="G19" i="1"/>
  <c r="F19" i="1"/>
  <c r="G18" i="1"/>
  <c r="F18" i="1" s="1"/>
  <c r="G17" i="1"/>
  <c r="F17" i="1"/>
  <c r="G16" i="1"/>
  <c r="F16" i="1" s="1"/>
  <c r="G15" i="1"/>
  <c r="F15" i="1"/>
  <c r="G13" i="1"/>
  <c r="F13" i="1" s="1"/>
  <c r="G12" i="1"/>
  <c r="F12" i="1"/>
  <c r="G11" i="1"/>
  <c r="F11" i="1" s="1"/>
  <c r="G10" i="1"/>
  <c r="F10" i="1"/>
  <c r="E9" i="1"/>
  <c r="D9" i="1"/>
  <c r="G9" i="1" s="1"/>
  <c r="C9" i="1"/>
  <c r="C7" i="1" s="1"/>
  <c r="B9" i="1"/>
  <c r="B7" i="1" s="1"/>
  <c r="E7" i="1"/>
  <c r="F9" i="1" l="1"/>
  <c r="F37" i="1"/>
  <c r="F21" i="1"/>
  <c r="D7" i="1"/>
  <c r="F7" i="1" l="1"/>
</calcChain>
</file>

<file path=xl/sharedStrings.xml><?xml version="1.0" encoding="utf-8"?>
<sst xmlns="http://schemas.openxmlformats.org/spreadsheetml/2006/main" count="66" uniqueCount="50">
  <si>
    <t xml:space="preserve">１６１　目  的  別  県  債  現  在  高 </t>
    <phoneticPr fontId="3"/>
  </si>
  <si>
    <t>（単位　1000円）</t>
  </si>
  <si>
    <t xml:space="preserve">              　　 県財政課，医務保険課，企業局</t>
    <rPh sb="24" eb="26">
      <t>ホケン</t>
    </rPh>
    <phoneticPr fontId="3"/>
  </si>
  <si>
    <t>平成24年度末</t>
    <phoneticPr fontId="3"/>
  </si>
  <si>
    <t>平      成      25     年      度</t>
    <phoneticPr fontId="3"/>
  </si>
  <si>
    <t>目            的</t>
  </si>
  <si>
    <t>償　    還 　   額</t>
  </si>
  <si>
    <t>年  度  末</t>
  </si>
  <si>
    <t>現  在  高</t>
  </si>
  <si>
    <t xml:space="preserve"> 発  行  額</t>
  </si>
  <si>
    <t>元    金</t>
  </si>
  <si>
    <t>利    子</t>
  </si>
  <si>
    <t>総                  額</t>
  </si>
  <si>
    <t>普        通        債</t>
  </si>
  <si>
    <t xml:space="preserve">  総       務       債</t>
  </si>
  <si>
    <t xml:space="preserve">  民       生       債</t>
  </si>
  <si>
    <t>-</t>
    <phoneticPr fontId="3"/>
  </si>
  <si>
    <t xml:space="preserve">  衛       生       債</t>
  </si>
  <si>
    <t xml:space="preserve">  労       働       債</t>
  </si>
  <si>
    <t xml:space="preserve">  農 林 水 産 業 債</t>
  </si>
  <si>
    <t xml:space="preserve">  商       工       債</t>
  </si>
  <si>
    <t xml:space="preserve">  土       木       債</t>
  </si>
  <si>
    <t xml:space="preserve">  警       察       債</t>
  </si>
  <si>
    <t xml:space="preserve">  教       育       債</t>
  </si>
  <si>
    <t xml:space="preserve">災   害   復   旧   債 </t>
  </si>
  <si>
    <t xml:space="preserve">  単独災害復旧事業債</t>
  </si>
  <si>
    <t xml:space="preserve">  補助災害復旧事業債</t>
  </si>
  <si>
    <t xml:space="preserve">  直轄災害復旧事業債</t>
  </si>
  <si>
    <t>準  公  営  企  業  債</t>
  </si>
  <si>
    <t xml:space="preserve">  港 湾 整 備 事 業 債</t>
  </si>
  <si>
    <t xml:space="preserve">  過疎地域下水道代行事業債</t>
    <rPh sb="4" eb="6">
      <t>チイキ</t>
    </rPh>
    <phoneticPr fontId="3"/>
  </si>
  <si>
    <t xml:space="preserve">  流域下水道事業債</t>
  </si>
  <si>
    <t xml:space="preserve">  市  場  事  業  債</t>
  </si>
  <si>
    <t>母子寡婦福祉資金貸付金</t>
  </si>
  <si>
    <t>中小企業高度化資金</t>
  </si>
  <si>
    <t>災害援護資金貸付金</t>
  </si>
  <si>
    <t>農業改良資金貸付金</t>
  </si>
  <si>
    <t>県立病院機構整備貸付金</t>
    <rPh sb="0" eb="6">
      <t>ケンリツビョウインキコウ</t>
    </rPh>
    <rPh sb="6" eb="8">
      <t>セイビ</t>
    </rPh>
    <rPh sb="8" eb="11">
      <t>カシツケキン</t>
    </rPh>
    <phoneticPr fontId="3"/>
  </si>
  <si>
    <t>　総合分</t>
    <rPh sb="1" eb="2">
      <t>ソウ</t>
    </rPh>
    <rPh sb="2" eb="3">
      <t>ア</t>
    </rPh>
    <rPh sb="3" eb="4">
      <t>ブン</t>
    </rPh>
    <phoneticPr fontId="3"/>
  </si>
  <si>
    <t>　こころ分</t>
    <rPh sb="4" eb="5">
      <t>ブン</t>
    </rPh>
    <phoneticPr fontId="3"/>
  </si>
  <si>
    <t>減税補てん債</t>
  </si>
  <si>
    <t>臨時税収補てん債</t>
    <rPh sb="0" eb="2">
      <t>リンジ</t>
    </rPh>
    <rPh sb="2" eb="4">
      <t>ゼイシュウ</t>
    </rPh>
    <rPh sb="4" eb="5">
      <t>ホ</t>
    </rPh>
    <rPh sb="7" eb="8">
      <t>サイ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</si>
  <si>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</si>
  <si>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減収補てん債</t>
    <rPh sb="0" eb="2">
      <t>ゲンシュウ</t>
    </rPh>
    <rPh sb="2" eb="3">
      <t>ホ</t>
    </rPh>
    <rPh sb="5" eb="6">
      <t>サイ</t>
    </rPh>
    <phoneticPr fontId="3"/>
  </si>
  <si>
    <t>退職手当債</t>
    <rPh sb="0" eb="2">
      <t>タイショク</t>
    </rPh>
    <rPh sb="2" eb="5">
      <t>テアテサイ</t>
    </rPh>
    <phoneticPr fontId="3"/>
  </si>
  <si>
    <t>公   営   企   業   債</t>
  </si>
  <si>
    <t xml:space="preserve">  病院事業債（総合分）</t>
    <rPh sb="2" eb="4">
      <t>ビョウイン</t>
    </rPh>
    <rPh sb="4" eb="6">
      <t>ジギョウ</t>
    </rPh>
    <rPh sb="6" eb="7">
      <t>サイ</t>
    </rPh>
    <rPh sb="8" eb="10">
      <t>ソウゴウ</t>
    </rPh>
    <rPh sb="10" eb="11">
      <t>ブン</t>
    </rPh>
    <phoneticPr fontId="3"/>
  </si>
  <si>
    <t xml:space="preserve">  病院事業債（こころ分）</t>
    <rPh sb="2" eb="4">
      <t>ビョウイン</t>
    </rPh>
    <rPh sb="4" eb="6">
      <t>ジギョウ</t>
    </rPh>
    <rPh sb="6" eb="7">
      <t>サイ</t>
    </rPh>
    <rPh sb="11" eb="12">
      <t>ブン</t>
    </rPh>
    <phoneticPr fontId="3"/>
  </si>
  <si>
    <t xml:space="preserve">  電  気  事  業  債</t>
  </si>
  <si>
    <t xml:space="preserve">  工業用水道事業債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</si>
</sst>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3" fontId="2" fillId="0" borderId="0" xfId="0" applyNumberFormat="1" applyFont="1" applyAlignment="1"/>
    <xf numFmtId="3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5" fillId="0" borderId="0" xfId="0" applyFont="1">
      <alignment vertical="center"/>
    </xf>
    <xf numFmtId="3" fontId="2" fillId="0" borderId="0" xfId="0" applyNumberFormat="1" applyFont="1" applyAlignment="1">
      <alignment horizontal="right"/>
    </xf>
    <xf numFmtId="3" fontId="2" fillId="3" borderId="1" xfId="0" applyNumberFormat="1" applyFont="1" applyFill="1" applyBorder="1" applyAlignment="1"/>
    <xf numFmtId="3" fontId="2" fillId="3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Continuous"/>
    </xf>
    <xf numFmtId="3" fontId="2" fillId="3" borderId="3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/>
    <xf numFmtId="3" fontId="2" fillId="3" borderId="5" xfId="0" applyNumberFormat="1" applyFont="1" applyFill="1" applyBorder="1" applyAlignment="1">
      <alignment horizontal="centerContinuous"/>
    </xf>
    <xf numFmtId="3" fontId="2" fillId="3" borderId="6" xfId="0" applyNumberFormat="1" applyFont="1" applyFill="1" applyBorder="1" applyAlignment="1">
      <alignment horizontal="centerContinuous"/>
    </xf>
    <xf numFmtId="3" fontId="2" fillId="3" borderId="0" xfId="0" applyNumberFormat="1" applyFont="1" applyFill="1" applyBorder="1" applyAlignment="1">
      <alignment horizontal="center"/>
    </xf>
    <xf numFmtId="3" fontId="2" fillId="3" borderId="6" xfId="0" applyNumberFormat="1" applyFont="1" applyFill="1" applyBorder="1" applyAlignment="1"/>
    <xf numFmtId="3" fontId="2" fillId="3" borderId="6" xfId="0" applyNumberFormat="1" applyFont="1" applyFill="1" applyBorder="1" applyAlignment="1">
      <alignment horizontal="center"/>
    </xf>
    <xf numFmtId="3" fontId="2" fillId="3" borderId="7" xfId="0" applyNumberFormat="1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/>
    <xf numFmtId="176" fontId="1" fillId="0" borderId="0" xfId="0" applyNumberFormat="1" applyFont="1" applyFill="1" applyBorder="1" applyAlignment="1"/>
    <xf numFmtId="3" fontId="6" fillId="3" borderId="3" xfId="0" applyNumberFormat="1" applyFont="1" applyFill="1" applyBorder="1" applyAlignment="1"/>
    <xf numFmtId="176" fontId="6" fillId="0" borderId="0" xfId="0" applyNumberFormat="1" applyFont="1" applyFill="1" applyAlignment="1">
      <alignment horizontal="right"/>
    </xf>
    <xf numFmtId="176" fontId="0" fillId="0" borderId="0" xfId="0" applyNumberFormat="1">
      <alignment vertical="center"/>
    </xf>
    <xf numFmtId="176" fontId="1" fillId="0" borderId="0" xfId="0" applyNumberFormat="1" applyFont="1" applyFill="1" applyAlignment="1">
      <alignment horizontal="right"/>
    </xf>
    <xf numFmtId="176" fontId="5" fillId="0" borderId="0" xfId="0" applyNumberFormat="1" applyFont="1" applyFill="1">
      <alignment vertical="center"/>
    </xf>
    <xf numFmtId="176" fontId="0" fillId="0" borderId="0" xfId="0" applyNumberFormat="1" applyFill="1" applyAlignment="1">
      <alignment horizontal="right"/>
    </xf>
    <xf numFmtId="0" fontId="5" fillId="0" borderId="0" xfId="0" applyFont="1" applyFill="1">
      <alignment vertical="center"/>
    </xf>
    <xf numFmtId="3" fontId="7" fillId="3" borderId="3" xfId="0" applyNumberFormat="1" applyFont="1" applyFill="1" applyBorder="1" applyAlignment="1"/>
    <xf numFmtId="176" fontId="1" fillId="0" borderId="9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showGridLines="0" tabSelected="1" zoomScale="80" zoomScaleNormal="80" workbookViewId="0">
      <selection activeCell="A76" sqref="A76"/>
    </sheetView>
  </sheetViews>
  <sheetFormatPr defaultRowHeight="13.5" x14ac:dyDescent="0.15"/>
  <cols>
    <col min="1" max="1" width="23.625" customWidth="1"/>
    <col min="2" max="6" width="18.625" customWidth="1"/>
    <col min="7" max="7" width="11.875" style="4" bestFit="1" customWidth="1"/>
  </cols>
  <sheetData>
    <row r="1" spans="1:7" ht="17.25" x14ac:dyDescent="0.2">
      <c r="A1" s="1"/>
      <c r="B1" s="2" t="s">
        <v>0</v>
      </c>
      <c r="C1" s="3"/>
      <c r="D1" s="1"/>
      <c r="E1" s="1"/>
      <c r="F1" s="1"/>
    </row>
    <row r="2" spans="1:7" ht="14.25" thickBot="1" x14ac:dyDescent="0.2">
      <c r="A2" s="1" t="s">
        <v>1</v>
      </c>
      <c r="B2" s="1"/>
      <c r="C2" s="1"/>
      <c r="D2" s="1"/>
      <c r="E2" s="1"/>
      <c r="F2" s="5" t="s">
        <v>2</v>
      </c>
    </row>
    <row r="3" spans="1:7" ht="14.25" thickTop="1" x14ac:dyDescent="0.15">
      <c r="A3" s="6"/>
      <c r="B3" s="7" t="s">
        <v>3</v>
      </c>
      <c r="C3" s="8" t="s">
        <v>4</v>
      </c>
      <c r="D3" s="8"/>
      <c r="E3" s="8"/>
      <c r="F3" s="8"/>
    </row>
    <row r="4" spans="1:7" x14ac:dyDescent="0.15">
      <c r="A4" s="9" t="s">
        <v>5</v>
      </c>
      <c r="B4" s="10"/>
      <c r="C4" s="11"/>
      <c r="D4" s="12" t="s">
        <v>6</v>
      </c>
      <c r="E4" s="13"/>
      <c r="F4" s="14" t="s">
        <v>7</v>
      </c>
    </row>
    <row r="5" spans="1:7" x14ac:dyDescent="0.15">
      <c r="A5" s="15"/>
      <c r="B5" s="16" t="s">
        <v>8</v>
      </c>
      <c r="C5" s="16" t="s">
        <v>9</v>
      </c>
      <c r="D5" s="17" t="s">
        <v>10</v>
      </c>
      <c r="E5" s="17" t="s">
        <v>11</v>
      </c>
      <c r="F5" s="18" t="s">
        <v>8</v>
      </c>
    </row>
    <row r="6" spans="1:7" x14ac:dyDescent="0.15">
      <c r="A6" s="19"/>
      <c r="B6" s="20"/>
      <c r="C6" s="20"/>
      <c r="D6" s="20"/>
      <c r="E6" s="20"/>
      <c r="F6" s="20"/>
    </row>
    <row r="7" spans="1:7" x14ac:dyDescent="0.15">
      <c r="A7" s="21" t="s">
        <v>12</v>
      </c>
      <c r="B7" s="22">
        <f>SUM(B9,B21,B26,B32,B33,B34,B35,B37,B40,B41,B42,B43,B44,B46)</f>
        <v>1342014776</v>
      </c>
      <c r="C7" s="22">
        <f>SUM(C9,C21,C26,C32,C33,C34,C35,C37,C40,C41,C42,C43,C44,C46)</f>
        <v>107589000</v>
      </c>
      <c r="D7" s="22">
        <f>SUM(D9,D21,D26,D32,D33,D34,D35,D37,D40,D41,D42,D43,D44,D46)</f>
        <v>101732883</v>
      </c>
      <c r="E7" s="22">
        <f>SUM(E9,E21,E26,E32,E33,E34,E35,E37,E40,E41,E42,E43,E44,E46)</f>
        <v>16236375</v>
      </c>
      <c r="F7" s="22">
        <f>SUM(F9,F21,F26,F32,F33,F34,F35,F37,F40,F41,F42,F43,F44,F46)</f>
        <v>1347870893</v>
      </c>
    </row>
    <row r="8" spans="1:7" x14ac:dyDescent="0.15">
      <c r="A8" s="19"/>
      <c r="B8" s="24"/>
      <c r="C8" s="24"/>
      <c r="D8" s="24"/>
      <c r="E8" s="24"/>
      <c r="F8" s="24"/>
    </row>
    <row r="9" spans="1:7" x14ac:dyDescent="0.15">
      <c r="A9" s="10" t="s">
        <v>13</v>
      </c>
      <c r="B9" s="24">
        <f>SUM(B10:B19)</f>
        <v>825656530</v>
      </c>
      <c r="C9" s="24">
        <f>SUM(C10:C19)</f>
        <v>45058500</v>
      </c>
      <c r="D9" s="24">
        <f>SUM(D10:D19)</f>
        <v>79030714</v>
      </c>
      <c r="E9" s="24">
        <f>SUM(E10:E19)</f>
        <v>10621742</v>
      </c>
      <c r="F9" s="24">
        <f>SUM(B9:C9)-G9</f>
        <v>791684316</v>
      </c>
      <c r="G9" s="25">
        <f>IF(D9="-",0,D9)</f>
        <v>79030714</v>
      </c>
    </row>
    <row r="10" spans="1:7" x14ac:dyDescent="0.15">
      <c r="A10" s="10" t="s">
        <v>14</v>
      </c>
      <c r="B10" s="24">
        <v>34085776</v>
      </c>
      <c r="C10" s="24">
        <v>18000</v>
      </c>
      <c r="D10" s="24">
        <v>3867699</v>
      </c>
      <c r="E10" s="24">
        <v>475542</v>
      </c>
      <c r="F10" s="24">
        <f>SUM(B10:C10)-G10</f>
        <v>30236077</v>
      </c>
      <c r="G10" s="25">
        <f>IF(D10="-",0,D10)</f>
        <v>3867699</v>
      </c>
    </row>
    <row r="11" spans="1:7" x14ac:dyDescent="0.15">
      <c r="A11" s="10" t="s">
        <v>15</v>
      </c>
      <c r="B11" s="24">
        <v>3589393</v>
      </c>
      <c r="C11" s="26" t="s">
        <v>16</v>
      </c>
      <c r="D11" s="24">
        <v>206236</v>
      </c>
      <c r="E11" s="24">
        <v>45382</v>
      </c>
      <c r="F11" s="24">
        <f>SUM(B11:C11)-G11</f>
        <v>3383157</v>
      </c>
      <c r="G11" s="25">
        <f>IF(D11="-",0,D11)</f>
        <v>206236</v>
      </c>
    </row>
    <row r="12" spans="1:7" x14ac:dyDescent="0.15">
      <c r="A12" s="10" t="s">
        <v>17</v>
      </c>
      <c r="B12" s="24">
        <v>2561295</v>
      </c>
      <c r="C12" s="24">
        <v>20800</v>
      </c>
      <c r="D12" s="24">
        <v>414550</v>
      </c>
      <c r="E12" s="24">
        <v>35213</v>
      </c>
      <c r="F12" s="24">
        <f>SUM(B12:C12)-G12</f>
        <v>2167545</v>
      </c>
      <c r="G12" s="25">
        <f>IF(D12="-",0,D12)</f>
        <v>414550</v>
      </c>
    </row>
    <row r="13" spans="1:7" x14ac:dyDescent="0.15">
      <c r="A13" s="10" t="s">
        <v>18</v>
      </c>
      <c r="B13" s="24">
        <v>172708</v>
      </c>
      <c r="C13" s="24">
        <v>2600</v>
      </c>
      <c r="D13" s="24">
        <v>5598</v>
      </c>
      <c r="E13" s="24">
        <v>2724</v>
      </c>
      <c r="F13" s="24">
        <f>SUM(B13:C13)-G13</f>
        <v>169710</v>
      </c>
      <c r="G13" s="25">
        <f>IF(D13="-",0,D13)</f>
        <v>5598</v>
      </c>
    </row>
    <row r="14" spans="1:7" x14ac:dyDescent="0.15">
      <c r="A14" s="10"/>
      <c r="B14" s="24"/>
      <c r="C14" s="26"/>
      <c r="D14" s="24"/>
      <c r="E14" s="24"/>
      <c r="F14" s="24"/>
      <c r="G14" s="27"/>
    </row>
    <row r="15" spans="1:7" x14ac:dyDescent="0.15">
      <c r="A15" s="10" t="s">
        <v>19</v>
      </c>
      <c r="B15" s="24">
        <v>73075424</v>
      </c>
      <c r="C15" s="24">
        <v>6721700</v>
      </c>
      <c r="D15" s="24">
        <v>6897220</v>
      </c>
      <c r="E15" s="24">
        <v>885817</v>
      </c>
      <c r="F15" s="24">
        <f>SUM(B15:C15)-G15</f>
        <v>72899904</v>
      </c>
      <c r="G15" s="25">
        <f>IF(D15="-",0,D15)</f>
        <v>6897220</v>
      </c>
    </row>
    <row r="16" spans="1:7" x14ac:dyDescent="0.15">
      <c r="A16" s="10" t="s">
        <v>20</v>
      </c>
      <c r="B16" s="24">
        <v>12219602</v>
      </c>
      <c r="C16" s="26" t="s">
        <v>16</v>
      </c>
      <c r="D16" s="24">
        <v>1363221</v>
      </c>
      <c r="E16" s="24">
        <v>344020</v>
      </c>
      <c r="F16" s="24">
        <f>SUM(B16:C16)-G16</f>
        <v>10856381</v>
      </c>
      <c r="G16" s="25">
        <f>IF(D16="-",0,D16)</f>
        <v>1363221</v>
      </c>
    </row>
    <row r="17" spans="1:7" x14ac:dyDescent="0.15">
      <c r="A17" s="10" t="s">
        <v>21</v>
      </c>
      <c r="B17" s="24">
        <v>663976657</v>
      </c>
      <c r="C17" s="24">
        <v>36209800</v>
      </c>
      <c r="D17" s="24">
        <v>63964237</v>
      </c>
      <c r="E17" s="24">
        <v>8307977</v>
      </c>
      <c r="F17" s="24">
        <f>SUM(B17:C17)-G17</f>
        <v>636222220</v>
      </c>
      <c r="G17" s="25">
        <f>IF(D17="-",0,D17)</f>
        <v>63964237</v>
      </c>
    </row>
    <row r="18" spans="1:7" x14ac:dyDescent="0.15">
      <c r="A18" s="10" t="s">
        <v>22</v>
      </c>
      <c r="B18" s="24">
        <v>7492670</v>
      </c>
      <c r="C18" s="24">
        <v>390600</v>
      </c>
      <c r="D18" s="24">
        <v>353362</v>
      </c>
      <c r="E18" s="24">
        <v>95651</v>
      </c>
      <c r="F18" s="24">
        <f>SUM(B18:C18)-G18</f>
        <v>7529908</v>
      </c>
      <c r="G18" s="25">
        <f>IF(D18="-",0,D18)</f>
        <v>353362</v>
      </c>
    </row>
    <row r="19" spans="1:7" x14ac:dyDescent="0.15">
      <c r="A19" s="10" t="s">
        <v>23</v>
      </c>
      <c r="B19" s="24">
        <v>28483005</v>
      </c>
      <c r="C19" s="24">
        <v>1695000</v>
      </c>
      <c r="D19" s="24">
        <v>1958591</v>
      </c>
      <c r="E19" s="24">
        <v>429416</v>
      </c>
      <c r="F19" s="24">
        <f>SUM(B19:C19)-G19</f>
        <v>28219414</v>
      </c>
      <c r="G19" s="25">
        <f>IF(D19="-",0,D19)</f>
        <v>1958591</v>
      </c>
    </row>
    <row r="20" spans="1:7" x14ac:dyDescent="0.15">
      <c r="A20" s="10"/>
      <c r="B20" s="24"/>
      <c r="C20" s="24"/>
      <c r="D20" s="24"/>
      <c r="E20" s="24"/>
      <c r="F20" s="24"/>
      <c r="G20" s="27"/>
    </row>
    <row r="21" spans="1:7" x14ac:dyDescent="0.15">
      <c r="A21" s="10" t="s">
        <v>24</v>
      </c>
      <c r="B21" s="24">
        <f>SUM(B22:B24)</f>
        <v>8788067</v>
      </c>
      <c r="C21" s="24">
        <f>SUM(C22:C24)</f>
        <v>803100</v>
      </c>
      <c r="D21" s="24">
        <f>SUM(D22:D24)</f>
        <v>1180473</v>
      </c>
      <c r="E21" s="24">
        <f>SUM(E22:E24)</f>
        <v>40148</v>
      </c>
      <c r="F21" s="24">
        <f>SUM(F22:F24)</f>
        <v>8410694</v>
      </c>
      <c r="G21" s="27"/>
    </row>
    <row r="22" spans="1:7" x14ac:dyDescent="0.15">
      <c r="A22" s="10" t="s">
        <v>25</v>
      </c>
      <c r="B22" s="24">
        <v>1325561</v>
      </c>
      <c r="C22" s="24">
        <v>89900</v>
      </c>
      <c r="D22" s="24">
        <v>210264</v>
      </c>
      <c r="E22" s="24">
        <v>6987</v>
      </c>
      <c r="F22" s="24">
        <f>SUM(B22:C22)-G22</f>
        <v>1205197</v>
      </c>
      <c r="G22" s="25">
        <f>IF(D22="-",0,D22)</f>
        <v>210264</v>
      </c>
    </row>
    <row r="23" spans="1:7" x14ac:dyDescent="0.15">
      <c r="A23" s="10" t="s">
        <v>26</v>
      </c>
      <c r="B23" s="24">
        <v>7426582</v>
      </c>
      <c r="C23" s="24">
        <v>625700</v>
      </c>
      <c r="D23" s="24">
        <v>966870</v>
      </c>
      <c r="E23" s="24">
        <v>33013</v>
      </c>
      <c r="F23" s="24">
        <f>SUM(B23:C23)-G23</f>
        <v>7085412</v>
      </c>
      <c r="G23" s="25">
        <f>IF(D23="-",0,D23)</f>
        <v>966870</v>
      </c>
    </row>
    <row r="24" spans="1:7" x14ac:dyDescent="0.15">
      <c r="A24" s="10" t="s">
        <v>27</v>
      </c>
      <c r="B24" s="24">
        <v>35924</v>
      </c>
      <c r="C24" s="24">
        <v>87500</v>
      </c>
      <c r="D24" s="24">
        <v>3339</v>
      </c>
      <c r="E24" s="24">
        <v>148</v>
      </c>
      <c r="F24" s="24">
        <f>SUM(B24:C24)-G24</f>
        <v>120085</v>
      </c>
      <c r="G24" s="25">
        <f>IF(D24="-",0,D24)</f>
        <v>3339</v>
      </c>
    </row>
    <row r="25" spans="1:7" x14ac:dyDescent="0.15">
      <c r="A25" s="10"/>
      <c r="B25" s="24"/>
      <c r="C25" s="24"/>
      <c r="D25" s="24"/>
      <c r="E25" s="24"/>
      <c r="F25" s="24"/>
      <c r="G25" s="27"/>
    </row>
    <row r="26" spans="1:7" x14ac:dyDescent="0.15">
      <c r="A26" s="10" t="s">
        <v>28</v>
      </c>
      <c r="B26" s="24">
        <f>SUM(B27:B30)</f>
        <v>26537105</v>
      </c>
      <c r="C26" s="24">
        <f>SUM(C27:C30)</f>
        <v>1372400</v>
      </c>
      <c r="D26" s="24">
        <f>SUM(D27:D30)</f>
        <v>2223065</v>
      </c>
      <c r="E26" s="24">
        <f>SUM(E27:E30)</f>
        <v>332172</v>
      </c>
      <c r="F26" s="24">
        <f>SUM(F27:F30)</f>
        <v>25686440</v>
      </c>
      <c r="G26" s="27"/>
    </row>
    <row r="27" spans="1:7" x14ac:dyDescent="0.15">
      <c r="A27" s="10" t="s">
        <v>29</v>
      </c>
      <c r="B27" s="24">
        <v>19830613</v>
      </c>
      <c r="C27" s="24">
        <v>1202400</v>
      </c>
      <c r="D27" s="24">
        <v>1636166</v>
      </c>
      <c r="E27" s="24">
        <v>206227</v>
      </c>
      <c r="F27" s="24">
        <f>SUM(B27:C27)-D27</f>
        <v>19396847</v>
      </c>
      <c r="G27" s="27"/>
    </row>
    <row r="28" spans="1:7" x14ac:dyDescent="0.15">
      <c r="A28" s="28" t="s">
        <v>30</v>
      </c>
      <c r="B28" s="24">
        <v>727381</v>
      </c>
      <c r="C28" s="26" t="s">
        <v>16</v>
      </c>
      <c r="D28" s="24">
        <v>41701</v>
      </c>
      <c r="E28" s="24">
        <v>14016</v>
      </c>
      <c r="F28" s="24">
        <f>SUM(B28:C28)-D28</f>
        <v>685680</v>
      </c>
      <c r="G28" s="27"/>
    </row>
    <row r="29" spans="1:7" x14ac:dyDescent="0.15">
      <c r="A29" s="10" t="s">
        <v>31</v>
      </c>
      <c r="B29" s="24">
        <v>3778547</v>
      </c>
      <c r="C29" s="24">
        <v>170000</v>
      </c>
      <c r="D29" s="24">
        <v>365502</v>
      </c>
      <c r="E29" s="24">
        <v>91174</v>
      </c>
      <c r="F29" s="24">
        <f>SUM(B29:C29)-D29</f>
        <v>3583045</v>
      </c>
      <c r="G29" s="27"/>
    </row>
    <row r="30" spans="1:7" x14ac:dyDescent="0.15">
      <c r="A30" s="10" t="s">
        <v>32</v>
      </c>
      <c r="B30" s="24">
        <v>2200564</v>
      </c>
      <c r="C30" s="26" t="s">
        <v>16</v>
      </c>
      <c r="D30" s="24">
        <v>179696</v>
      </c>
      <c r="E30" s="24">
        <v>20755</v>
      </c>
      <c r="F30" s="24">
        <f>SUM(B30:C30)-D30</f>
        <v>2020868</v>
      </c>
      <c r="G30" s="27"/>
    </row>
    <row r="31" spans="1:7" x14ac:dyDescent="0.15">
      <c r="A31" s="10"/>
      <c r="B31" s="24"/>
      <c r="C31" s="24"/>
      <c r="D31" s="24"/>
      <c r="E31" s="24"/>
      <c r="F31" s="24"/>
      <c r="G31" s="27"/>
    </row>
    <row r="32" spans="1:7" x14ac:dyDescent="0.15">
      <c r="A32" s="10" t="s">
        <v>33</v>
      </c>
      <c r="B32" s="24">
        <v>1606207</v>
      </c>
      <c r="C32" s="26" t="s">
        <v>16</v>
      </c>
      <c r="D32" s="24">
        <v>174922</v>
      </c>
      <c r="E32" s="26" t="s">
        <v>16</v>
      </c>
      <c r="F32" s="24">
        <f>SUM(B32:C32)-G32</f>
        <v>1431285</v>
      </c>
      <c r="G32" s="25">
        <f>IF(D32="-",0,D32)</f>
        <v>174922</v>
      </c>
    </row>
    <row r="33" spans="1:7" x14ac:dyDescent="0.15">
      <c r="A33" s="10" t="s">
        <v>34</v>
      </c>
      <c r="B33" s="24">
        <v>8480337</v>
      </c>
      <c r="C33" s="26" t="s">
        <v>16</v>
      </c>
      <c r="D33" s="24">
        <v>221821</v>
      </c>
      <c r="E33" s="24">
        <v>154</v>
      </c>
      <c r="F33" s="24">
        <f>SUM(B33:C33)-G33</f>
        <v>8258516</v>
      </c>
      <c r="G33" s="25">
        <f>IF(D33="-",0,D33)</f>
        <v>221821</v>
      </c>
    </row>
    <row r="34" spans="1:7" x14ac:dyDescent="0.15">
      <c r="A34" s="10" t="s">
        <v>35</v>
      </c>
      <c r="B34" s="24">
        <v>46325</v>
      </c>
      <c r="C34" s="24">
        <v>14000</v>
      </c>
      <c r="D34" s="24">
        <v>7474</v>
      </c>
      <c r="E34" s="26" t="s">
        <v>16</v>
      </c>
      <c r="F34" s="24">
        <f>SUM(B34:C34)-G34</f>
        <v>52851</v>
      </c>
      <c r="G34" s="25">
        <f>IF(D34="-",0,D34)</f>
        <v>7474</v>
      </c>
    </row>
    <row r="35" spans="1:7" x14ac:dyDescent="0.15">
      <c r="A35" s="10" t="s">
        <v>36</v>
      </c>
      <c r="B35" s="24">
        <v>182308</v>
      </c>
      <c r="C35" s="26" t="s">
        <v>16</v>
      </c>
      <c r="D35" s="24">
        <v>10908</v>
      </c>
      <c r="E35" s="26" t="s">
        <v>16</v>
      </c>
      <c r="F35" s="24">
        <f>SUM(B35:C35)-G35</f>
        <v>171400</v>
      </c>
      <c r="G35" s="25">
        <f>IF(D35="-",0,D35)</f>
        <v>10908</v>
      </c>
    </row>
    <row r="36" spans="1:7" x14ac:dyDescent="0.15">
      <c r="A36" s="10"/>
      <c r="B36" s="24"/>
      <c r="C36" s="26"/>
      <c r="D36" s="24"/>
      <c r="E36" s="26"/>
      <c r="F36" s="24"/>
      <c r="G36" s="25"/>
    </row>
    <row r="37" spans="1:7" x14ac:dyDescent="0.15">
      <c r="A37" s="10" t="s">
        <v>37</v>
      </c>
      <c r="B37" s="24">
        <f>SUM(B38:B39)</f>
        <v>2263000</v>
      </c>
      <c r="C37" s="24">
        <f>SUM(C38:C39)</f>
        <v>500000</v>
      </c>
      <c r="D37" s="24">
        <f>SUM(D38:D39)</f>
        <v>365210</v>
      </c>
      <c r="E37" s="24">
        <f>SUM(E38:E39)</f>
        <v>6828</v>
      </c>
      <c r="F37" s="24">
        <f>SUM(F38:F39)</f>
        <v>2397790</v>
      </c>
      <c r="G37" s="25"/>
    </row>
    <row r="38" spans="1:7" x14ac:dyDescent="0.15">
      <c r="A38" s="10" t="s">
        <v>38</v>
      </c>
      <c r="B38" s="24">
        <v>2250000</v>
      </c>
      <c r="C38" s="24">
        <v>410000</v>
      </c>
      <c r="D38" s="24">
        <v>365210</v>
      </c>
      <c r="E38" s="24">
        <v>6811</v>
      </c>
      <c r="F38" s="24">
        <f t="shared" ref="F38:F44" si="0">SUM(B38:C38)-G38</f>
        <v>2294790</v>
      </c>
      <c r="G38" s="25">
        <f t="shared" ref="G38:G44" si="1">IF(D38="-",0,D38)</f>
        <v>365210</v>
      </c>
    </row>
    <row r="39" spans="1:7" x14ac:dyDescent="0.15">
      <c r="A39" s="10" t="s">
        <v>39</v>
      </c>
      <c r="B39" s="24">
        <v>13000</v>
      </c>
      <c r="C39" s="24">
        <v>90000</v>
      </c>
      <c r="D39" s="26" t="s">
        <v>16</v>
      </c>
      <c r="E39" s="24">
        <v>17</v>
      </c>
      <c r="F39" s="24">
        <f t="shared" si="0"/>
        <v>103000</v>
      </c>
      <c r="G39" s="25">
        <f t="shared" si="1"/>
        <v>0</v>
      </c>
    </row>
    <row r="40" spans="1:7" x14ac:dyDescent="0.15">
      <c r="A40" s="10" t="s">
        <v>40</v>
      </c>
      <c r="B40" s="24">
        <v>12287151</v>
      </c>
      <c r="C40" s="26" t="s">
        <v>16</v>
      </c>
      <c r="D40" s="24">
        <v>1298939</v>
      </c>
      <c r="E40" s="24">
        <v>170983</v>
      </c>
      <c r="F40" s="24">
        <f t="shared" si="0"/>
        <v>10988212</v>
      </c>
      <c r="G40" s="25">
        <f t="shared" si="1"/>
        <v>1298939</v>
      </c>
    </row>
    <row r="41" spans="1:7" x14ac:dyDescent="0.15">
      <c r="A41" s="10" t="s">
        <v>41</v>
      </c>
      <c r="B41" s="24">
        <v>1891775</v>
      </c>
      <c r="C41" s="26" t="s">
        <v>16</v>
      </c>
      <c r="D41" s="24">
        <v>363448</v>
      </c>
      <c r="E41" s="24">
        <v>36027</v>
      </c>
      <c r="F41" s="24">
        <f t="shared" si="0"/>
        <v>1528327</v>
      </c>
      <c r="G41" s="25">
        <f t="shared" si="1"/>
        <v>363448</v>
      </c>
    </row>
    <row r="42" spans="1:7" x14ac:dyDescent="0.15">
      <c r="A42" s="10" t="s">
        <v>42</v>
      </c>
      <c r="B42" s="24">
        <v>358193343</v>
      </c>
      <c r="C42" s="24">
        <v>52253300</v>
      </c>
      <c r="D42" s="24">
        <v>11942712</v>
      </c>
      <c r="E42" s="24">
        <v>3640011</v>
      </c>
      <c r="F42" s="24">
        <f t="shared" si="0"/>
        <v>398503931</v>
      </c>
      <c r="G42" s="25">
        <f t="shared" si="1"/>
        <v>11942712</v>
      </c>
    </row>
    <row r="43" spans="1:7" x14ac:dyDescent="0.15">
      <c r="A43" s="10" t="s">
        <v>43</v>
      </c>
      <c r="B43" s="24">
        <v>23774478</v>
      </c>
      <c r="C43" s="24">
        <v>54000</v>
      </c>
      <c r="D43" s="24">
        <v>883062</v>
      </c>
      <c r="E43" s="24">
        <v>293072</v>
      </c>
      <c r="F43" s="24">
        <f t="shared" si="0"/>
        <v>22945416</v>
      </c>
      <c r="G43" s="25">
        <f t="shared" si="1"/>
        <v>883062</v>
      </c>
    </row>
    <row r="44" spans="1:7" x14ac:dyDescent="0.15">
      <c r="A44" s="10" t="s">
        <v>44</v>
      </c>
      <c r="B44" s="24">
        <v>42590695</v>
      </c>
      <c r="C44" s="24">
        <v>7096700</v>
      </c>
      <c r="D44" s="24">
        <v>1158387</v>
      </c>
      <c r="E44" s="24">
        <v>506530</v>
      </c>
      <c r="F44" s="24">
        <f t="shared" si="0"/>
        <v>48529008</v>
      </c>
      <c r="G44" s="25">
        <f t="shared" si="1"/>
        <v>1158387</v>
      </c>
    </row>
    <row r="45" spans="1:7" x14ac:dyDescent="0.15">
      <c r="A45" s="10"/>
      <c r="B45" s="24"/>
      <c r="C45" s="24"/>
      <c r="D45" s="24"/>
      <c r="E45" s="24"/>
      <c r="F45" s="24"/>
      <c r="G45" s="25"/>
    </row>
    <row r="46" spans="1:7" x14ac:dyDescent="0.15">
      <c r="A46" s="10" t="s">
        <v>45</v>
      </c>
      <c r="B46" s="24">
        <f>SUM(B47:B50)</f>
        <v>29717455</v>
      </c>
      <c r="C46" s="24">
        <f>SUM(C47:C50)</f>
        <v>437000</v>
      </c>
      <c r="D46" s="24">
        <f>SUM(D47:D50)</f>
        <v>2871748</v>
      </c>
      <c r="E46" s="24">
        <f>SUM(E47:E50)</f>
        <v>588708</v>
      </c>
      <c r="F46" s="24">
        <f>SUM(F47:F50)</f>
        <v>27282707</v>
      </c>
      <c r="G46" s="25"/>
    </row>
    <row r="47" spans="1:7" x14ac:dyDescent="0.15">
      <c r="A47" s="10" t="s">
        <v>46</v>
      </c>
      <c r="B47" s="24">
        <v>2414698</v>
      </c>
      <c r="C47" s="26" t="s">
        <v>16</v>
      </c>
      <c r="D47" s="24">
        <v>436937</v>
      </c>
      <c r="E47" s="24">
        <v>38789</v>
      </c>
      <c r="F47" s="24">
        <f>SUM(B47:C47)-G47</f>
        <v>1977761</v>
      </c>
      <c r="G47" s="25">
        <f>IF(D47="-",0,D47)</f>
        <v>436937</v>
      </c>
    </row>
    <row r="48" spans="1:7" x14ac:dyDescent="0.15">
      <c r="A48" s="10" t="s">
        <v>47</v>
      </c>
      <c r="B48" s="24">
        <v>4195218</v>
      </c>
      <c r="C48" s="26" t="s">
        <v>16</v>
      </c>
      <c r="D48" s="24">
        <v>172358</v>
      </c>
      <c r="E48" s="24">
        <v>39265</v>
      </c>
      <c r="F48" s="24">
        <f>SUM(B48:C48)-G48</f>
        <v>4022860</v>
      </c>
      <c r="G48" s="25">
        <f>IF(D48="-",0,D48)</f>
        <v>172358</v>
      </c>
    </row>
    <row r="49" spans="1:7" x14ac:dyDescent="0.15">
      <c r="A49" s="10" t="s">
        <v>48</v>
      </c>
      <c r="B49" s="24">
        <v>1490855</v>
      </c>
      <c r="C49" s="26" t="s">
        <v>16</v>
      </c>
      <c r="D49" s="24">
        <v>206291</v>
      </c>
      <c r="E49" s="24">
        <v>49848</v>
      </c>
      <c r="F49" s="24">
        <f>SUM(B49:C49)-G49</f>
        <v>1284564</v>
      </c>
      <c r="G49" s="25">
        <f>IF(D49="-",0,D49)</f>
        <v>206291</v>
      </c>
    </row>
    <row r="50" spans="1:7" x14ac:dyDescent="0.15">
      <c r="A50" s="15" t="s">
        <v>49</v>
      </c>
      <c r="B50" s="29">
        <v>21616684</v>
      </c>
      <c r="C50" s="29">
        <v>437000</v>
      </c>
      <c r="D50" s="29">
        <v>2056162</v>
      </c>
      <c r="E50" s="29">
        <v>460806</v>
      </c>
      <c r="F50" s="29">
        <f>SUM(B50:C50)-G50</f>
        <v>19997522</v>
      </c>
      <c r="G50" s="25">
        <f>IF(D50="-",0,D50)</f>
        <v>2056162</v>
      </c>
    </row>
    <row r="51" spans="1:7" x14ac:dyDescent="0.15">
      <c r="B51" s="23"/>
      <c r="C51" s="23"/>
      <c r="D51" s="23"/>
      <c r="E51" s="23"/>
      <c r="F51" s="23"/>
    </row>
    <row r="53" spans="1:7" x14ac:dyDescent="0.15">
      <c r="B53" s="23"/>
      <c r="C53" s="23"/>
      <c r="D53" s="23"/>
      <c r="E53" s="23"/>
      <c r="F53" s="23"/>
    </row>
    <row r="54" spans="1:7" x14ac:dyDescent="0.15">
      <c r="B54" s="23"/>
    </row>
    <row r="55" spans="1:7" x14ac:dyDescent="0.15">
      <c r="B55" s="23"/>
      <c r="C55" s="23"/>
      <c r="D55" s="23"/>
      <c r="E55" s="23"/>
      <c r="F55" s="23"/>
    </row>
    <row r="56" spans="1:7" x14ac:dyDescent="0.15">
      <c r="C56" s="23"/>
      <c r="D56" s="23"/>
      <c r="E56" s="23"/>
    </row>
    <row r="57" spans="1:7" x14ac:dyDescent="0.15">
      <c r="C57" s="23"/>
      <c r="D57" s="23"/>
      <c r="E57" s="23"/>
    </row>
    <row r="58" spans="1:7" x14ac:dyDescent="0.15">
      <c r="C58" s="23"/>
      <c r="D58" s="23"/>
      <c r="E58" s="23"/>
    </row>
    <row r="59" spans="1:7" x14ac:dyDescent="0.15">
      <c r="C59" s="23"/>
      <c r="D59" s="23"/>
      <c r="E59" s="23"/>
    </row>
    <row r="61" spans="1:7" x14ac:dyDescent="0.15">
      <c r="C61" s="23"/>
      <c r="D61" s="23"/>
      <c r="E61" s="23"/>
    </row>
  </sheetData>
  <sheetProtection password="CF6E" sheet="1" objects="1" scenarios="1"/>
  <phoneticPr fontId="3"/>
  <pageMargins left="0.78740157480314965" right="0.78740157480314965" top="0.98425196850393704" bottom="0.98425196850393704" header="0.51181102362204722" footer="0.51181102362204722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2015-12-03T02:20:39Z</dcterms:created>
  <dcterms:modified xsi:type="dcterms:W3CDTF">2015-12-04T06:37:34Z</dcterms:modified>
</cp:coreProperties>
</file>