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66" sheetId="1" r:id="rId1"/>
  </sheets>
  <definedNames>
    <definedName name="_xlnm.Print_Area" localSheetId="0">'166'!$A$1:$I$83</definedName>
  </definedNames>
  <calcPr calcId="145621"/>
</workbook>
</file>

<file path=xl/calcChain.xml><?xml version="1.0" encoding="utf-8"?>
<calcChain xmlns="http://schemas.openxmlformats.org/spreadsheetml/2006/main">
  <c r="I80" i="1" l="1"/>
  <c r="D80" i="1"/>
  <c r="B80" i="1" s="1"/>
  <c r="C80" i="1"/>
  <c r="I77" i="1"/>
  <c r="H77" i="1"/>
  <c r="G77" i="1"/>
  <c r="F77" i="1"/>
  <c r="E77" i="1"/>
  <c r="D77" i="1"/>
  <c r="B77" i="1" s="1"/>
  <c r="C77" i="1"/>
  <c r="C75" i="1"/>
  <c r="C71" i="1" s="1"/>
  <c r="B71" i="1" s="1"/>
  <c r="I71" i="1"/>
  <c r="H71" i="1"/>
  <c r="G71" i="1"/>
  <c r="F71" i="1"/>
  <c r="E71" i="1"/>
  <c r="D71" i="1"/>
  <c r="I61" i="1"/>
  <c r="H61" i="1"/>
  <c r="G61" i="1"/>
  <c r="F61" i="1"/>
  <c r="E61" i="1"/>
  <c r="B61" i="1" s="1"/>
  <c r="D61" i="1"/>
  <c r="C61" i="1"/>
  <c r="C59" i="1"/>
  <c r="C57" i="1" s="1"/>
  <c r="B57" i="1" s="1"/>
  <c r="D57" i="1"/>
  <c r="I47" i="1"/>
  <c r="H47" i="1"/>
  <c r="G47" i="1"/>
  <c r="F47" i="1"/>
  <c r="E47" i="1"/>
  <c r="B47" i="1" s="1"/>
  <c r="D47" i="1"/>
  <c r="C47" i="1"/>
  <c r="I43" i="1"/>
  <c r="D43" i="1"/>
  <c r="C43" i="1"/>
  <c r="B43" i="1"/>
  <c r="D36" i="1"/>
  <c r="B36" i="1" s="1"/>
  <c r="C36" i="1"/>
  <c r="I33" i="1"/>
  <c r="H33" i="1"/>
  <c r="H8" i="1" s="1"/>
  <c r="G33" i="1"/>
  <c r="F33" i="1"/>
  <c r="E33" i="1"/>
  <c r="D33" i="1"/>
  <c r="D8" i="1" s="1"/>
  <c r="C33" i="1"/>
  <c r="B33" i="1"/>
  <c r="C22" i="1"/>
  <c r="C10" i="1" s="1"/>
  <c r="I10" i="1"/>
  <c r="H10" i="1"/>
  <c r="G10" i="1"/>
  <c r="F10" i="1"/>
  <c r="E10" i="1"/>
  <c r="D10" i="1"/>
  <c r="B10" i="1"/>
  <c r="I8" i="1"/>
  <c r="G8" i="1"/>
  <c r="F8" i="1"/>
  <c r="E8" i="1"/>
  <c r="C8" i="1" l="1"/>
  <c r="B8" i="1" s="1"/>
</calcChain>
</file>

<file path=xl/sharedStrings.xml><?xml version="1.0" encoding="utf-8"?>
<sst xmlns="http://schemas.openxmlformats.org/spreadsheetml/2006/main" count="83" uniqueCount="56">
  <si>
    <t>１６６　 市町公営企業債（平成27年度）</t>
    <rPh sb="5" eb="7">
      <t>シチョウ</t>
    </rPh>
    <rPh sb="7" eb="9">
      <t>コウエイ</t>
    </rPh>
    <rPh sb="9" eb="11">
      <t>キギョウ</t>
    </rPh>
    <rPh sb="11" eb="12">
      <t>サイ</t>
    </rPh>
    <phoneticPr fontId="4"/>
  </si>
  <si>
    <t>（単位　1000円）</t>
  </si>
  <si>
    <t>対象は公営企業法適用企業である。</t>
    <phoneticPr fontId="4"/>
  </si>
  <si>
    <t>県市町課「市町財政概要」</t>
  </si>
  <si>
    <t>事      業</t>
  </si>
  <si>
    <t>平成27年度末</t>
    <phoneticPr fontId="4"/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</si>
  <si>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</si>
  <si>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>27年度中</t>
    <rPh sb="2" eb="4">
      <t>ネンド</t>
    </rPh>
    <rPh sb="4" eb="5">
      <t>チュウ</t>
    </rPh>
    <phoneticPr fontId="4"/>
  </si>
  <si>
    <t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</si>
  <si>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</si>
  <si>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</si>
  <si>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団      体</t>
  </si>
  <si>
    <t>現    在    高</t>
    <phoneticPr fontId="4"/>
  </si>
  <si>
    <t>政府資金</t>
    <rPh sb="0" eb="2">
      <t>セイフ</t>
    </rPh>
    <rPh sb="2" eb="4">
      <t>シキン</t>
    </rPh>
    <phoneticPr fontId="4"/>
  </si>
  <si>
    <t>金融機構</t>
    <rPh sb="0" eb="2">
      <t>キンユウ</t>
    </rPh>
    <rPh sb="2" eb="4">
      <t>キコウ</t>
    </rPh>
    <phoneticPr fontId="4"/>
  </si>
  <si>
    <t>市中銀行</t>
    <rPh sb="0" eb="2">
      <t>シチュウ</t>
    </rPh>
    <rPh sb="2" eb="4">
      <t>ギンコウ</t>
    </rPh>
    <phoneticPr fontId="4"/>
  </si>
  <si>
    <t>の金融機関</t>
    <rPh sb="1" eb="3">
      <t>キンユウ</t>
    </rPh>
    <rPh sb="3" eb="5">
      <t>キカン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</si>
  <si>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</si>
  <si>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</si>
  <si>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</si>
  <si>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</si>
  <si>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</si>
  <si>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</si>
  <si>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</si>
  <si>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</si>
  <si>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</si>
  <si>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</si>
  <si>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</si>
  <si>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</si>
  <si>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</si>
  <si>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</si>
  <si>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</si>
  <si>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</si>
  <si>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</si>
  <si>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</si>
  <si>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</si>
  <si>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</si>
  <si>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</si>
  <si>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</si>
  <si>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</si>
  <si>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</si>
  <si>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</si>
  <si>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</si>
  <si>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 xml:space="preserve">  萩         市</t>
    <phoneticPr fontId="4"/>
  </si>
  <si>
    <t xml:space="preserve">  光         市</t>
    <phoneticPr fontId="4"/>
  </si>
  <si>
    <t xml:space="preserve">  周防大島町</t>
    <rPh sb="2" eb="4">
      <t>スオウ</t>
    </rPh>
    <rPh sb="4" eb="6">
      <t>オオシマ</t>
    </rPh>
    <phoneticPr fontId="4"/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</si>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</sst>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;&quot;△&quot;###\ ###\ ###\ ##0;&quot;－&quot;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left" indent="3"/>
    </xf>
    <xf numFmtId="3" fontId="5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quotePrefix="1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0" xfId="0" quotePrefix="1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7" fillId="2" borderId="12" xfId="0" applyNumberFormat="1" applyFont="1" applyFill="1" applyBorder="1" applyAlignment="1" applyProtection="1"/>
    <xf numFmtId="176" fontId="7" fillId="0" borderId="0" xfId="0" applyNumberFormat="1" applyFont="1" applyBorder="1" applyAlignment="1" applyProtection="1"/>
    <xf numFmtId="3" fontId="8" fillId="2" borderId="5" xfId="0" applyNumberFormat="1" applyFont="1" applyFill="1" applyBorder="1" applyAlignment="1" applyProtection="1"/>
    <xf numFmtId="176" fontId="8" fillId="0" borderId="0" xfId="0" applyNumberFormat="1" applyFont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8" fillId="0" borderId="0" xfId="0" applyNumberFormat="1" applyFont="1" applyAlignment="1" applyProtection="1">
      <alignment horizontal="right"/>
    </xf>
    <xf numFmtId="3" fontId="7" fillId="2" borderId="5" xfId="0" applyNumberFormat="1" applyFont="1" applyFill="1" applyBorder="1" applyAlignment="1" applyProtection="1"/>
    <xf numFmtId="176" fontId="7" fillId="0" borderId="0" xfId="0" applyNumberFormat="1" applyFont="1" applyBorder="1" applyAlignment="1" applyProtection="1">
      <alignment horizontal="right"/>
    </xf>
    <xf numFmtId="176" fontId="7" fillId="0" borderId="0" xfId="0" applyNumberFormat="1" applyFont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>
      <alignment horizontal="right"/>
    </xf>
    <xf numFmtId="0" fontId="9" fillId="0" borderId="0" xfId="0" applyFont="1" applyProtection="1">
      <alignment vertical="center"/>
    </xf>
    <xf numFmtId="176" fontId="9" fillId="0" borderId="0" xfId="0" applyNumberFormat="1" applyFont="1" applyFill="1" applyProtection="1">
      <alignment vertical="center"/>
    </xf>
    <xf numFmtId="3" fontId="1" fillId="2" borderId="5" xfId="0" applyNumberFormat="1" applyFont="1" applyFill="1" applyBorder="1" applyAlignment="1" applyProtection="1">
      <alignment shrinkToFit="1"/>
    </xf>
    <xf numFmtId="176" fontId="7" fillId="0" borderId="6" xfId="0" applyNumberFormat="1" applyFont="1" applyFill="1" applyBorder="1" applyAlignment="1" applyProtection="1">
      <alignment horizontal="right"/>
    </xf>
    <xf numFmtId="0" fontId="0" fillId="0" borderId="0" xfId="0" applyBorder="1" applyProtection="1">
      <alignment vertical="center"/>
    </xf>
    <xf numFmtId="3" fontId="1" fillId="2" borderId="13" xfId="0" applyNumberFormat="1" applyFont="1" applyFill="1" applyBorder="1" applyAlignment="1" applyProtection="1">
      <alignment shrinkToFit="1"/>
    </xf>
    <xf numFmtId="176" fontId="7" fillId="0" borderId="14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89"/>
  <sheetViews>
    <sheetView showGridLines="0" tabSelected="1" zoomScaleNormal="100" workbookViewId="0">
      <selection sqref="A1:XFD1048576"/>
    </sheetView>
  </sheetViews>
  <sheetFormatPr defaultRowHeight="13.5"/>
  <cols>
    <col min="1" max="1" width="17.25" style="3" customWidth="1"/>
    <col min="2" max="9" width="13.25" style="3" customWidth="1"/>
    <col min="10" max="10" width="11.5" style="3" bestFit="1" customWidth="1"/>
    <col min="11" max="11" width="9.625" style="3" bestFit="1" customWidth="1"/>
    <col min="12" max="13" width="9" style="3"/>
    <col min="14" max="14" width="9.5" style="3" bestFit="1" customWidth="1"/>
    <col min="15" max="16384" width="9" style="3"/>
  </cols>
  <sheetData>
    <row r="1" spans="1:11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1">
      <c r="A2" s="1"/>
      <c r="C2" s="1"/>
      <c r="D2" s="1"/>
      <c r="E2" s="1"/>
      <c r="F2" s="1"/>
      <c r="G2" s="1"/>
      <c r="H2" s="1"/>
      <c r="I2" s="1"/>
    </row>
    <row r="3" spans="1:11" ht="20.2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6" t="s">
        <v>3</v>
      </c>
    </row>
    <row r="4" spans="1:11" ht="14.25" thickTop="1">
      <c r="A4" s="7" t="s">
        <v>4</v>
      </c>
      <c r="B4" s="8" t="s">
        <v>5</v>
      </c>
      <c r="C4" s="9" t="s">
        <v>6</v>
      </c>
      <c r="D4" s="10"/>
      <c r="E4" s="10"/>
      <c r="F4" s="10"/>
      <c r="G4" s="11"/>
      <c r="H4" s="11"/>
      <c r="I4" s="12" t="s">
        <v>7</v>
      </c>
    </row>
    <row r="5" spans="1:11">
      <c r="A5" s="13"/>
      <c r="B5" s="14" t="s">
        <v>8</v>
      </c>
      <c r="C5" s="15"/>
      <c r="D5" s="15" t="s">
        <v>9</v>
      </c>
      <c r="E5" s="15"/>
      <c r="F5" s="15" t="s">
        <v>10</v>
      </c>
      <c r="G5" s="16"/>
      <c r="H5" s="16"/>
      <c r="I5" s="17"/>
    </row>
    <row r="6" spans="1:11">
      <c r="A6" s="13" t="s">
        <v>11</v>
      </c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20" t="s">
        <v>18</v>
      </c>
      <c r="I6" s="18" t="s">
        <v>19</v>
      </c>
    </row>
    <row r="7" spans="1:11">
      <c r="A7" s="21"/>
      <c r="B7" s="22"/>
      <c r="C7" s="22"/>
      <c r="D7" s="22"/>
      <c r="E7" s="22"/>
      <c r="F7" s="22"/>
      <c r="G7" s="22"/>
      <c r="H7" s="22"/>
      <c r="I7" s="22"/>
    </row>
    <row r="8" spans="1:11">
      <c r="A8" s="23" t="s">
        <v>20</v>
      </c>
      <c r="B8" s="24">
        <f>SUM(C8:H8)</f>
        <v>339470512</v>
      </c>
      <c r="C8" s="25">
        <f t="shared" ref="C8:I8" si="0">SUM(C10,C33,C36,C43,,C47,C57,C61,C71,C77,C80)</f>
        <v>225077813</v>
      </c>
      <c r="D8" s="25">
        <f t="shared" si="0"/>
        <v>102286828</v>
      </c>
      <c r="E8" s="25">
        <f t="shared" si="0"/>
        <v>10564118</v>
      </c>
      <c r="F8" s="25">
        <f t="shared" si="0"/>
        <v>1275093</v>
      </c>
      <c r="G8" s="25">
        <f t="shared" si="0"/>
        <v>186560</v>
      </c>
      <c r="H8" s="25">
        <f t="shared" si="0"/>
        <v>80100</v>
      </c>
      <c r="I8" s="25">
        <f t="shared" si="0"/>
        <v>15123200</v>
      </c>
      <c r="J8" s="26"/>
      <c r="K8" s="27"/>
    </row>
    <row r="9" spans="1:11">
      <c r="A9" s="28"/>
      <c r="B9" s="29"/>
      <c r="C9" s="30"/>
      <c r="D9" s="30"/>
      <c r="E9" s="30"/>
      <c r="F9" s="30"/>
      <c r="G9" s="30"/>
      <c r="H9" s="30"/>
      <c r="I9" s="30"/>
    </row>
    <row r="10" spans="1:11">
      <c r="A10" s="31" t="s">
        <v>21</v>
      </c>
      <c r="B10" s="30">
        <f t="shared" ref="B10:H10" si="1">SUM(B12:B30)</f>
        <v>102067020</v>
      </c>
      <c r="C10" s="30">
        <f t="shared" si="1"/>
        <v>64213331</v>
      </c>
      <c r="D10" s="30">
        <f t="shared" si="1"/>
        <v>34735290</v>
      </c>
      <c r="E10" s="30">
        <f t="shared" si="1"/>
        <v>2925434</v>
      </c>
      <c r="F10" s="30">
        <f t="shared" si="1"/>
        <v>112865</v>
      </c>
      <c r="G10" s="30">
        <f t="shared" si="1"/>
        <v>0</v>
      </c>
      <c r="H10" s="30">
        <f t="shared" si="1"/>
        <v>80100</v>
      </c>
      <c r="I10" s="30">
        <f>SUM(I12:I30)</f>
        <v>4493200</v>
      </c>
      <c r="J10" s="26"/>
    </row>
    <row r="11" spans="1:11">
      <c r="A11" s="31"/>
      <c r="B11" s="29"/>
      <c r="C11" s="29"/>
      <c r="D11" s="29"/>
      <c r="E11" s="29"/>
      <c r="F11" s="29"/>
      <c r="G11" s="29"/>
      <c r="H11" s="29"/>
      <c r="I11" s="30"/>
    </row>
    <row r="12" spans="1:11">
      <c r="A12" s="31" t="s">
        <v>22</v>
      </c>
      <c r="B12" s="32">
        <v>14948700</v>
      </c>
      <c r="C12" s="33">
        <v>9196575</v>
      </c>
      <c r="D12" s="33">
        <v>5140585</v>
      </c>
      <c r="E12" s="33">
        <v>611540</v>
      </c>
      <c r="F12" s="33">
        <v>0</v>
      </c>
      <c r="G12" s="33">
        <v>0</v>
      </c>
      <c r="H12" s="33">
        <v>0</v>
      </c>
      <c r="I12" s="33">
        <v>412300</v>
      </c>
    </row>
    <row r="13" spans="1:11">
      <c r="A13" s="31" t="s">
        <v>23</v>
      </c>
      <c r="B13" s="32">
        <v>11100027</v>
      </c>
      <c r="C13" s="33">
        <v>7686478</v>
      </c>
      <c r="D13" s="33">
        <v>2283089</v>
      </c>
      <c r="E13" s="33">
        <v>1130460</v>
      </c>
      <c r="F13" s="33">
        <v>0</v>
      </c>
      <c r="G13" s="33">
        <v>0</v>
      </c>
      <c r="H13" s="33">
        <v>0</v>
      </c>
      <c r="I13" s="33">
        <v>580000</v>
      </c>
    </row>
    <row r="14" spans="1:11">
      <c r="A14" s="31" t="s">
        <v>24</v>
      </c>
      <c r="B14" s="32">
        <v>14805061</v>
      </c>
      <c r="C14" s="33">
        <v>10113748</v>
      </c>
      <c r="D14" s="33">
        <v>4229939</v>
      </c>
      <c r="E14" s="33">
        <v>461374</v>
      </c>
      <c r="F14" s="33">
        <v>0</v>
      </c>
      <c r="G14" s="33">
        <v>0</v>
      </c>
      <c r="H14" s="33">
        <v>0</v>
      </c>
      <c r="I14" s="33">
        <v>609300</v>
      </c>
    </row>
    <row r="15" spans="1:11">
      <c r="A15" s="31" t="s">
        <v>25</v>
      </c>
      <c r="B15" s="32">
        <v>2566149</v>
      </c>
      <c r="C15" s="33">
        <v>1645676</v>
      </c>
      <c r="D15" s="33">
        <v>920473</v>
      </c>
      <c r="E15" s="33">
        <v>0</v>
      </c>
      <c r="F15" s="33">
        <v>0</v>
      </c>
      <c r="G15" s="33">
        <v>0</v>
      </c>
      <c r="H15" s="33">
        <v>0</v>
      </c>
      <c r="I15" s="33">
        <v>54300</v>
      </c>
    </row>
    <row r="16" spans="1:11">
      <c r="A16" s="31" t="s">
        <v>26</v>
      </c>
      <c r="B16" s="32">
        <v>9576242</v>
      </c>
      <c r="C16" s="33">
        <v>6668752</v>
      </c>
      <c r="D16" s="33">
        <v>2907490</v>
      </c>
      <c r="E16" s="33">
        <v>0</v>
      </c>
      <c r="F16" s="33">
        <v>0</v>
      </c>
      <c r="G16" s="33">
        <v>0</v>
      </c>
      <c r="H16" s="33">
        <v>0</v>
      </c>
      <c r="I16" s="33">
        <v>270000</v>
      </c>
    </row>
    <row r="17" spans="1:9">
      <c r="A17" s="31" t="s">
        <v>27</v>
      </c>
      <c r="B17" s="32">
        <v>3488807</v>
      </c>
      <c r="C17" s="33">
        <v>2524571</v>
      </c>
      <c r="D17" s="33">
        <v>964236</v>
      </c>
      <c r="E17" s="33">
        <v>0</v>
      </c>
      <c r="F17" s="33">
        <v>0</v>
      </c>
      <c r="G17" s="33">
        <v>0</v>
      </c>
      <c r="H17" s="33">
        <v>0</v>
      </c>
      <c r="I17" s="33">
        <v>220000</v>
      </c>
    </row>
    <row r="18" spans="1:9">
      <c r="A18" s="31" t="s">
        <v>28</v>
      </c>
      <c r="B18" s="32">
        <v>4351189</v>
      </c>
      <c r="C18" s="33">
        <v>3559525</v>
      </c>
      <c r="D18" s="33">
        <v>762042</v>
      </c>
      <c r="E18" s="33">
        <v>29622</v>
      </c>
      <c r="F18" s="33">
        <v>0</v>
      </c>
      <c r="G18" s="33">
        <v>0</v>
      </c>
      <c r="H18" s="33">
        <v>0</v>
      </c>
      <c r="I18" s="33">
        <v>357900</v>
      </c>
    </row>
    <row r="19" spans="1:9">
      <c r="A19" s="31" t="s">
        <v>29</v>
      </c>
      <c r="B19" s="32">
        <v>5741447</v>
      </c>
      <c r="C19" s="33">
        <v>3363580</v>
      </c>
      <c r="D19" s="33">
        <v>2339487</v>
      </c>
      <c r="E19" s="33">
        <v>38380</v>
      </c>
      <c r="F19" s="33">
        <v>0</v>
      </c>
      <c r="G19" s="33">
        <v>0</v>
      </c>
      <c r="H19" s="33">
        <v>0</v>
      </c>
      <c r="I19" s="33">
        <v>126500</v>
      </c>
    </row>
    <row r="20" spans="1:9">
      <c r="A20" s="31" t="s">
        <v>30</v>
      </c>
      <c r="B20" s="32">
        <v>3573024</v>
      </c>
      <c r="C20" s="33">
        <v>2516490</v>
      </c>
      <c r="D20" s="33">
        <v>993889</v>
      </c>
      <c r="E20" s="33">
        <v>16920</v>
      </c>
      <c r="F20" s="33">
        <v>45725</v>
      </c>
      <c r="G20" s="33">
        <v>0</v>
      </c>
      <c r="H20" s="33">
        <v>0</v>
      </c>
      <c r="I20" s="33">
        <v>71600</v>
      </c>
    </row>
    <row r="21" spans="1:9">
      <c r="A21" s="31" t="s">
        <v>31</v>
      </c>
      <c r="B21" s="32">
        <v>2034266</v>
      </c>
      <c r="C21" s="33">
        <v>1251792</v>
      </c>
      <c r="D21" s="33">
        <v>782474</v>
      </c>
      <c r="E21" s="33">
        <v>0</v>
      </c>
      <c r="F21" s="33">
        <v>0</v>
      </c>
      <c r="G21" s="33">
        <v>0</v>
      </c>
      <c r="H21" s="33">
        <v>0</v>
      </c>
      <c r="I21" s="33">
        <v>155100</v>
      </c>
    </row>
    <row r="22" spans="1:9">
      <c r="A22" s="31" t="s">
        <v>32</v>
      </c>
      <c r="B22" s="32">
        <v>2982058</v>
      </c>
      <c r="C22" s="33">
        <f>2315439+31196</f>
        <v>2346635</v>
      </c>
      <c r="D22" s="33">
        <v>577517</v>
      </c>
      <c r="E22" s="33">
        <v>57906</v>
      </c>
      <c r="F22" s="33">
        <v>0</v>
      </c>
      <c r="G22" s="33">
        <v>0</v>
      </c>
      <c r="H22" s="33">
        <v>0</v>
      </c>
      <c r="I22" s="33">
        <v>519100</v>
      </c>
    </row>
    <row r="23" spans="1:9">
      <c r="A23" s="31" t="s">
        <v>33</v>
      </c>
      <c r="B23" s="32">
        <v>10623076</v>
      </c>
      <c r="C23" s="33">
        <v>5432007</v>
      </c>
      <c r="D23" s="33">
        <v>4775929</v>
      </c>
      <c r="E23" s="33">
        <v>335040</v>
      </c>
      <c r="F23" s="33">
        <v>0</v>
      </c>
      <c r="G23" s="33">
        <v>0</v>
      </c>
      <c r="H23" s="33">
        <v>80100</v>
      </c>
      <c r="I23" s="33">
        <v>249100</v>
      </c>
    </row>
    <row r="24" spans="1:9">
      <c r="A24" s="31" t="s">
        <v>34</v>
      </c>
      <c r="B24" s="32">
        <v>4364200</v>
      </c>
      <c r="C24" s="33">
        <v>1933324</v>
      </c>
      <c r="D24" s="33">
        <v>2361608</v>
      </c>
      <c r="E24" s="33">
        <v>69268</v>
      </c>
      <c r="F24" s="33">
        <v>0</v>
      </c>
      <c r="G24" s="33">
        <v>0</v>
      </c>
      <c r="H24" s="33">
        <v>0</v>
      </c>
      <c r="I24" s="33">
        <v>836000</v>
      </c>
    </row>
    <row r="25" spans="1:9">
      <c r="A25" s="31"/>
      <c r="B25" s="34"/>
      <c r="C25" s="34"/>
      <c r="D25" s="34"/>
      <c r="E25" s="34"/>
      <c r="F25" s="34"/>
      <c r="G25" s="33"/>
      <c r="H25" s="33"/>
      <c r="I25" s="33"/>
    </row>
    <row r="26" spans="1:9">
      <c r="A26" s="31" t="s">
        <v>35</v>
      </c>
      <c r="B26" s="32">
        <v>3179581</v>
      </c>
      <c r="C26" s="33">
        <v>1949308</v>
      </c>
      <c r="D26" s="33">
        <v>1186463</v>
      </c>
      <c r="E26" s="33">
        <v>0</v>
      </c>
      <c r="F26" s="33">
        <v>43810</v>
      </c>
      <c r="G26" s="33">
        <v>0</v>
      </c>
      <c r="H26" s="33">
        <v>0</v>
      </c>
      <c r="I26" s="33">
        <v>32000</v>
      </c>
    </row>
    <row r="27" spans="1:9">
      <c r="A27" s="31" t="s">
        <v>36</v>
      </c>
      <c r="B27" s="34"/>
      <c r="C27" s="34"/>
      <c r="D27" s="34"/>
      <c r="E27" s="34"/>
      <c r="F27" s="34"/>
      <c r="G27" s="33"/>
      <c r="H27" s="33"/>
      <c r="I27" s="33"/>
    </row>
    <row r="28" spans="1:9">
      <c r="A28" s="31" t="s">
        <v>37</v>
      </c>
      <c r="B28" s="32">
        <v>8011378</v>
      </c>
      <c r="C28" s="33">
        <v>3862611</v>
      </c>
      <c r="D28" s="33">
        <v>4061690</v>
      </c>
      <c r="E28" s="33">
        <v>87077</v>
      </c>
      <c r="F28" s="33">
        <v>0</v>
      </c>
      <c r="G28" s="33">
        <v>0</v>
      </c>
      <c r="H28" s="33">
        <v>0</v>
      </c>
      <c r="I28" s="33">
        <v>0</v>
      </c>
    </row>
    <row r="29" spans="1:9">
      <c r="A29" s="31" t="s">
        <v>36</v>
      </c>
      <c r="B29" s="32"/>
      <c r="C29" s="33"/>
      <c r="D29" s="35"/>
      <c r="E29" s="33"/>
      <c r="F29" s="33"/>
      <c r="G29" s="33"/>
      <c r="H29" s="33"/>
      <c r="I29" s="33"/>
    </row>
    <row r="30" spans="1:9">
      <c r="A30" s="31" t="s">
        <v>38</v>
      </c>
      <c r="B30" s="32">
        <v>721815</v>
      </c>
      <c r="C30" s="33">
        <v>162259</v>
      </c>
      <c r="D30" s="33">
        <v>448379</v>
      </c>
      <c r="E30" s="33">
        <v>87847</v>
      </c>
      <c r="F30" s="33">
        <v>23330</v>
      </c>
      <c r="G30" s="33">
        <v>0</v>
      </c>
      <c r="H30" s="33">
        <v>0</v>
      </c>
      <c r="I30" s="33">
        <v>0</v>
      </c>
    </row>
    <row r="31" spans="1:9">
      <c r="A31" s="31" t="s">
        <v>36</v>
      </c>
      <c r="B31" s="32"/>
      <c r="C31" s="33"/>
      <c r="D31" s="33"/>
      <c r="E31" s="33"/>
      <c r="F31" s="33"/>
      <c r="G31" s="33"/>
      <c r="H31" s="33"/>
      <c r="I31" s="33"/>
    </row>
    <row r="32" spans="1:9">
      <c r="A32" s="31"/>
      <c r="B32" s="32"/>
      <c r="C32" s="33"/>
      <c r="D32" s="33"/>
      <c r="E32" s="33"/>
      <c r="F32" s="33"/>
      <c r="G32" s="33"/>
      <c r="H32" s="33"/>
      <c r="I32" s="33"/>
    </row>
    <row r="33" spans="1:11">
      <c r="A33" s="31" t="s">
        <v>39</v>
      </c>
      <c r="B33" s="33">
        <f t="shared" ref="B33:H33" si="2">SUM(B34)</f>
        <v>153330</v>
      </c>
      <c r="C33" s="33">
        <f t="shared" si="2"/>
        <v>0</v>
      </c>
      <c r="D33" s="33">
        <f t="shared" si="2"/>
        <v>153330</v>
      </c>
      <c r="E33" s="33">
        <f t="shared" si="2"/>
        <v>0</v>
      </c>
      <c r="F33" s="33">
        <f t="shared" si="2"/>
        <v>0</v>
      </c>
      <c r="G33" s="33">
        <f t="shared" si="2"/>
        <v>0</v>
      </c>
      <c r="H33" s="33">
        <f t="shared" si="2"/>
        <v>0</v>
      </c>
      <c r="I33" s="33">
        <f>SUM(I34)</f>
        <v>0</v>
      </c>
    </row>
    <row r="34" spans="1:11">
      <c r="A34" s="31" t="s">
        <v>27</v>
      </c>
      <c r="B34" s="33">
        <v>153330</v>
      </c>
      <c r="C34" s="33">
        <v>0</v>
      </c>
      <c r="D34" s="33">
        <v>153330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11">
      <c r="A35" s="31"/>
      <c r="B35" s="32"/>
      <c r="C35" s="32"/>
      <c r="D35" s="32"/>
      <c r="E35" s="33"/>
      <c r="F35" s="33"/>
      <c r="G35" s="33"/>
      <c r="H35" s="33"/>
      <c r="I35" s="33"/>
    </row>
    <row r="36" spans="1:11">
      <c r="A36" s="31" t="s">
        <v>40</v>
      </c>
      <c r="B36" s="32">
        <f>SUM(C36:H36)</f>
        <v>260406</v>
      </c>
      <c r="C36" s="33">
        <f>SUM(C37:C41)</f>
        <v>122549</v>
      </c>
      <c r="D36" s="33">
        <f>SUM(D37:D41)</f>
        <v>137857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11">
      <c r="A37" s="31" t="s">
        <v>22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</row>
    <row r="38" spans="1:11">
      <c r="A38" s="31" t="s">
        <v>26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v>0</v>
      </c>
    </row>
    <row r="39" spans="1:11">
      <c r="A39" s="31" t="s">
        <v>27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</row>
    <row r="40" spans="1:11">
      <c r="A40" s="31" t="s">
        <v>28</v>
      </c>
      <c r="B40" s="32">
        <v>31472</v>
      </c>
      <c r="C40" s="33">
        <v>12704</v>
      </c>
      <c r="D40" s="33">
        <v>18768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11">
      <c r="A41" s="31" t="s">
        <v>34</v>
      </c>
      <c r="B41" s="32">
        <v>228934</v>
      </c>
      <c r="C41" s="33">
        <v>109845</v>
      </c>
      <c r="D41" s="33">
        <v>119089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11">
      <c r="A42" s="31"/>
      <c r="B42" s="32"/>
      <c r="C42" s="33"/>
      <c r="D42" s="33"/>
      <c r="E42" s="33"/>
      <c r="F42" s="33"/>
      <c r="G42" s="33"/>
      <c r="H42" s="33"/>
      <c r="I42" s="33"/>
    </row>
    <row r="43" spans="1:11">
      <c r="A43" s="31" t="s">
        <v>41</v>
      </c>
      <c r="B43" s="32">
        <f>SUM(C43:H43)</f>
        <v>201583</v>
      </c>
      <c r="C43" s="33">
        <f>+C44</f>
        <v>201583</v>
      </c>
      <c r="D43" s="33">
        <f>+D44</f>
        <v>0</v>
      </c>
      <c r="E43" s="33">
        <v>0</v>
      </c>
      <c r="F43" s="33">
        <v>0</v>
      </c>
      <c r="G43" s="33">
        <v>0</v>
      </c>
      <c r="H43" s="33">
        <v>0</v>
      </c>
      <c r="I43" s="33">
        <f>I44</f>
        <v>95000</v>
      </c>
    </row>
    <row r="44" spans="1:11">
      <c r="A44" s="31" t="s">
        <v>23</v>
      </c>
      <c r="B44" s="32">
        <v>201583</v>
      </c>
      <c r="C44" s="33">
        <v>201583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95000</v>
      </c>
    </row>
    <row r="45" spans="1:11">
      <c r="A45" s="31" t="s">
        <v>28</v>
      </c>
      <c r="B45" s="32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11">
      <c r="A46" s="31"/>
      <c r="B46" s="32"/>
      <c r="C46" s="33"/>
      <c r="D46" s="33"/>
      <c r="E46" s="33"/>
      <c r="F46" s="33"/>
      <c r="G46" s="33"/>
      <c r="H46" s="33"/>
      <c r="I46" s="33"/>
    </row>
    <row r="47" spans="1:11">
      <c r="A47" s="31" t="s">
        <v>42</v>
      </c>
      <c r="B47" s="32">
        <f>SUM(C47:H47)</f>
        <v>29927489</v>
      </c>
      <c r="C47" s="33">
        <f t="shared" ref="C47:I47" si="3">SUM(C48:C55)</f>
        <v>25778278</v>
      </c>
      <c r="D47" s="33">
        <f t="shared" si="3"/>
        <v>1702265</v>
      </c>
      <c r="E47" s="33">
        <f t="shared" si="3"/>
        <v>2126820</v>
      </c>
      <c r="F47" s="33">
        <f t="shared" si="3"/>
        <v>320126</v>
      </c>
      <c r="G47" s="33">
        <f t="shared" si="3"/>
        <v>0</v>
      </c>
      <c r="H47" s="33">
        <f t="shared" si="3"/>
        <v>0</v>
      </c>
      <c r="I47" s="33">
        <f t="shared" si="3"/>
        <v>1486600</v>
      </c>
      <c r="J47" s="26"/>
      <c r="K47" s="30"/>
    </row>
    <row r="48" spans="1:11">
      <c r="A48" s="31" t="s">
        <v>22</v>
      </c>
      <c r="B48" s="32">
        <v>1972376</v>
      </c>
      <c r="C48" s="33">
        <v>1014451</v>
      </c>
      <c r="D48" s="33">
        <v>489200</v>
      </c>
      <c r="E48" s="33">
        <v>467000</v>
      </c>
      <c r="F48" s="33">
        <v>1725</v>
      </c>
      <c r="G48" s="33">
        <v>0</v>
      </c>
      <c r="H48" s="33">
        <v>0</v>
      </c>
      <c r="I48" s="33">
        <v>110000</v>
      </c>
    </row>
    <row r="49" spans="1:10">
      <c r="A49" s="31" t="s">
        <v>43</v>
      </c>
      <c r="B49" s="32">
        <v>3407048</v>
      </c>
      <c r="C49" s="33">
        <v>3076869</v>
      </c>
      <c r="D49" s="33">
        <v>122229</v>
      </c>
      <c r="E49" s="33">
        <v>207950</v>
      </c>
      <c r="F49" s="33">
        <v>0</v>
      </c>
      <c r="G49" s="33">
        <v>0</v>
      </c>
      <c r="H49" s="33">
        <v>0</v>
      </c>
      <c r="I49" s="33">
        <v>87400</v>
      </c>
    </row>
    <row r="50" spans="1:10">
      <c r="A50" s="31" t="s">
        <v>28</v>
      </c>
      <c r="B50" s="32">
        <v>85925</v>
      </c>
      <c r="C50" s="33">
        <v>48911</v>
      </c>
      <c r="D50" s="33">
        <v>33664</v>
      </c>
      <c r="E50" s="33">
        <v>3350</v>
      </c>
      <c r="F50" s="33">
        <v>0</v>
      </c>
      <c r="G50" s="33">
        <v>0</v>
      </c>
      <c r="H50" s="33">
        <v>0</v>
      </c>
      <c r="I50" s="33">
        <v>0</v>
      </c>
    </row>
    <row r="51" spans="1:10">
      <c r="A51" s="31" t="s">
        <v>44</v>
      </c>
      <c r="B51" s="32">
        <v>2673858</v>
      </c>
      <c r="C51" s="33">
        <v>2492978</v>
      </c>
      <c r="D51" s="33">
        <v>0</v>
      </c>
      <c r="E51" s="33">
        <v>167900</v>
      </c>
      <c r="F51" s="33">
        <v>12980</v>
      </c>
      <c r="G51" s="33">
        <v>0</v>
      </c>
      <c r="H51" s="33">
        <v>0</v>
      </c>
      <c r="I51" s="33">
        <v>133000</v>
      </c>
    </row>
    <row r="52" spans="1:10">
      <c r="A52" s="31" t="s">
        <v>32</v>
      </c>
      <c r="B52" s="32">
        <v>3427151</v>
      </c>
      <c r="C52" s="33">
        <v>3046977</v>
      </c>
      <c r="D52" s="33">
        <v>68033</v>
      </c>
      <c r="E52" s="33">
        <v>6720</v>
      </c>
      <c r="F52" s="33">
        <v>305421</v>
      </c>
      <c r="G52" s="33">
        <v>0</v>
      </c>
      <c r="H52" s="33">
        <v>0</v>
      </c>
      <c r="I52" s="33">
        <v>116000</v>
      </c>
    </row>
    <row r="53" spans="1:10">
      <c r="A53" s="31" t="s">
        <v>33</v>
      </c>
      <c r="B53" s="32">
        <v>4346897</v>
      </c>
      <c r="C53" s="33">
        <v>4341897</v>
      </c>
      <c r="D53" s="33">
        <v>0</v>
      </c>
      <c r="E53" s="33">
        <v>5000</v>
      </c>
      <c r="F53" s="33">
        <v>0</v>
      </c>
      <c r="G53" s="33">
        <v>0</v>
      </c>
      <c r="H53" s="33">
        <v>0</v>
      </c>
      <c r="I53" s="33">
        <v>473800</v>
      </c>
    </row>
    <row r="54" spans="1:10">
      <c r="A54" s="31" t="s">
        <v>34</v>
      </c>
      <c r="B54" s="32">
        <v>5359532</v>
      </c>
      <c r="C54" s="33">
        <v>4132932</v>
      </c>
      <c r="D54" s="33">
        <v>0</v>
      </c>
      <c r="E54" s="33">
        <v>1226600</v>
      </c>
      <c r="F54" s="33">
        <v>0</v>
      </c>
      <c r="G54" s="33">
        <v>0</v>
      </c>
      <c r="H54" s="33">
        <v>0</v>
      </c>
      <c r="I54" s="33">
        <v>299600</v>
      </c>
    </row>
    <row r="55" spans="1:10">
      <c r="A55" s="31" t="s">
        <v>45</v>
      </c>
      <c r="B55" s="32">
        <v>8654702</v>
      </c>
      <c r="C55" s="33">
        <v>7623263</v>
      </c>
      <c r="D55" s="33">
        <v>989139</v>
      </c>
      <c r="E55" s="33">
        <v>42300</v>
      </c>
      <c r="F55" s="33">
        <v>0</v>
      </c>
      <c r="G55" s="33">
        <v>0</v>
      </c>
      <c r="H55" s="33">
        <v>0</v>
      </c>
      <c r="I55" s="33">
        <v>266800</v>
      </c>
    </row>
    <row r="56" spans="1:10">
      <c r="A56" s="31"/>
      <c r="B56" s="32"/>
      <c r="C56" s="32"/>
      <c r="D56" s="32"/>
      <c r="E56" s="33"/>
      <c r="F56" s="33"/>
      <c r="G56" s="33"/>
      <c r="H56" s="33"/>
      <c r="I56" s="33"/>
    </row>
    <row r="57" spans="1:10">
      <c r="A57" s="31" t="s">
        <v>46</v>
      </c>
      <c r="B57" s="32">
        <f>SUM(C57:H57)</f>
        <v>1686856</v>
      </c>
      <c r="C57" s="33">
        <f>SUM(C58:C59)</f>
        <v>1248119</v>
      </c>
      <c r="D57" s="33">
        <f>SUM(D58:D59)</f>
        <v>438737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10">
      <c r="A58" s="31" t="s">
        <v>47</v>
      </c>
      <c r="B58" s="32">
        <v>652456</v>
      </c>
      <c r="C58" s="33">
        <v>652456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</row>
    <row r="59" spans="1:10">
      <c r="A59" s="31" t="s">
        <v>48</v>
      </c>
      <c r="B59" s="32">
        <v>1034400</v>
      </c>
      <c r="C59" s="33">
        <f>276661+319002</f>
        <v>595663</v>
      </c>
      <c r="D59" s="33">
        <v>438737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</row>
    <row r="60" spans="1:10">
      <c r="A60" s="31"/>
      <c r="B60" s="32"/>
      <c r="C60" s="32"/>
      <c r="D60" s="32"/>
      <c r="E60" s="32"/>
      <c r="F60" s="32"/>
      <c r="G60" s="32"/>
      <c r="H60" s="32"/>
      <c r="I60" s="33"/>
    </row>
    <row r="61" spans="1:10">
      <c r="A61" s="31" t="s">
        <v>49</v>
      </c>
      <c r="B61" s="32">
        <f>SUM(C61:H61)</f>
        <v>197074637</v>
      </c>
      <c r="C61" s="33">
        <f t="shared" ref="C61:I61" si="4">SUM(C62:C69)</f>
        <v>128140667</v>
      </c>
      <c r="D61" s="33">
        <f t="shared" si="4"/>
        <v>62425506</v>
      </c>
      <c r="E61" s="33">
        <f t="shared" si="4"/>
        <v>5481662</v>
      </c>
      <c r="F61" s="33">
        <f t="shared" si="4"/>
        <v>840242</v>
      </c>
      <c r="G61" s="33">
        <f>SUM(G62:G69)</f>
        <v>186560</v>
      </c>
      <c r="H61" s="33">
        <f t="shared" si="4"/>
        <v>0</v>
      </c>
      <c r="I61" s="33">
        <f t="shared" si="4"/>
        <v>8656700</v>
      </c>
      <c r="J61" s="26"/>
    </row>
    <row r="62" spans="1:10">
      <c r="A62" s="31" t="s">
        <v>22</v>
      </c>
      <c r="B62" s="32">
        <v>54258468</v>
      </c>
      <c r="C62" s="33">
        <v>33372182</v>
      </c>
      <c r="D62" s="33">
        <v>19060357</v>
      </c>
      <c r="E62" s="33">
        <v>1096607</v>
      </c>
      <c r="F62" s="33">
        <v>542762</v>
      </c>
      <c r="G62" s="33">
        <v>186560</v>
      </c>
      <c r="H62" s="33">
        <v>0</v>
      </c>
      <c r="I62" s="33">
        <v>2161600</v>
      </c>
    </row>
    <row r="63" spans="1:10">
      <c r="A63" s="31" t="s">
        <v>23</v>
      </c>
      <c r="B63" s="32">
        <v>34278005</v>
      </c>
      <c r="C63" s="33">
        <v>25101405</v>
      </c>
      <c r="D63" s="33">
        <v>8295630</v>
      </c>
      <c r="E63" s="33">
        <v>866290</v>
      </c>
      <c r="F63" s="33">
        <v>14680</v>
      </c>
      <c r="G63" s="33">
        <v>0</v>
      </c>
      <c r="H63" s="33">
        <v>0</v>
      </c>
      <c r="I63" s="33">
        <v>1524200</v>
      </c>
    </row>
    <row r="64" spans="1:10">
      <c r="A64" s="31" t="s">
        <v>50</v>
      </c>
      <c r="B64" s="32">
        <v>35861316</v>
      </c>
      <c r="C64" s="33">
        <v>24890585</v>
      </c>
      <c r="D64" s="33">
        <v>10372532</v>
      </c>
      <c r="E64" s="33">
        <v>598199</v>
      </c>
      <c r="F64" s="33">
        <v>0</v>
      </c>
      <c r="G64" s="33">
        <v>0</v>
      </c>
      <c r="H64" s="33">
        <v>0</v>
      </c>
      <c r="I64" s="33">
        <v>1885800</v>
      </c>
    </row>
    <row r="65" spans="1:10">
      <c r="A65" s="31" t="s">
        <v>26</v>
      </c>
      <c r="B65" s="32">
        <v>23990642</v>
      </c>
      <c r="C65" s="33">
        <v>17547178</v>
      </c>
      <c r="D65" s="33">
        <v>6102035</v>
      </c>
      <c r="E65" s="33">
        <v>341429</v>
      </c>
      <c r="F65" s="33">
        <v>0</v>
      </c>
      <c r="G65" s="33">
        <v>0</v>
      </c>
      <c r="H65" s="33">
        <v>0</v>
      </c>
      <c r="I65" s="33">
        <v>1294600</v>
      </c>
    </row>
    <row r="66" spans="1:10">
      <c r="A66" s="31" t="s">
        <v>27</v>
      </c>
      <c r="B66" s="32">
        <v>6020675</v>
      </c>
      <c r="C66" s="33">
        <v>4566548</v>
      </c>
      <c r="D66" s="33">
        <v>1414127</v>
      </c>
      <c r="E66" s="33">
        <v>40000</v>
      </c>
      <c r="F66" s="33">
        <v>0</v>
      </c>
      <c r="G66" s="33">
        <v>0</v>
      </c>
      <c r="H66" s="33">
        <v>0</v>
      </c>
      <c r="I66" s="33">
        <v>248700</v>
      </c>
    </row>
    <row r="67" spans="1:10">
      <c r="A67" s="31" t="s">
        <v>51</v>
      </c>
      <c r="B67" s="32">
        <v>19043248</v>
      </c>
      <c r="C67" s="33">
        <v>9677891</v>
      </c>
      <c r="D67" s="33">
        <v>8912110</v>
      </c>
      <c r="E67" s="33">
        <v>453247</v>
      </c>
      <c r="F67" s="33">
        <v>0</v>
      </c>
      <c r="G67" s="33">
        <v>0</v>
      </c>
      <c r="H67" s="33"/>
      <c r="I67" s="33">
        <v>840600</v>
      </c>
    </row>
    <row r="68" spans="1:10">
      <c r="A68" s="31" t="s">
        <v>32</v>
      </c>
      <c r="B68" s="32">
        <v>2845191</v>
      </c>
      <c r="C68" s="33">
        <v>2043257</v>
      </c>
      <c r="D68" s="33">
        <v>657768</v>
      </c>
      <c r="E68" s="33">
        <v>81766</v>
      </c>
      <c r="F68" s="33">
        <v>62400</v>
      </c>
      <c r="G68" s="33">
        <v>0</v>
      </c>
      <c r="H68" s="33">
        <v>0</v>
      </c>
      <c r="I68" s="33">
        <v>72600</v>
      </c>
    </row>
    <row r="69" spans="1:10">
      <c r="A69" s="31" t="s">
        <v>33</v>
      </c>
      <c r="B69" s="32">
        <v>20777092</v>
      </c>
      <c r="C69" s="33">
        <v>10941621</v>
      </c>
      <c r="D69" s="33">
        <v>7610947</v>
      </c>
      <c r="E69" s="33">
        <v>2004124</v>
      </c>
      <c r="F69" s="33">
        <v>220400</v>
      </c>
      <c r="G69" s="33">
        <v>0</v>
      </c>
      <c r="H69" s="33">
        <v>0</v>
      </c>
      <c r="I69" s="33">
        <v>628600</v>
      </c>
    </row>
    <row r="70" spans="1:10">
      <c r="A70" s="31"/>
      <c r="B70" s="32"/>
      <c r="C70" s="33"/>
      <c r="D70" s="33"/>
      <c r="E70" s="33"/>
      <c r="F70" s="33"/>
      <c r="G70" s="33"/>
      <c r="H70" s="33"/>
      <c r="I70" s="33"/>
    </row>
    <row r="71" spans="1:10">
      <c r="A71" s="36" t="s">
        <v>52</v>
      </c>
      <c r="B71" s="32">
        <f>SUM(C71:H71)</f>
        <v>5762763</v>
      </c>
      <c r="C71" s="33">
        <f t="shared" ref="C71:I71" si="5">SUM(C72:C75)</f>
        <v>4022467</v>
      </c>
      <c r="D71" s="33">
        <f t="shared" si="5"/>
        <v>1722254</v>
      </c>
      <c r="E71" s="33">
        <f t="shared" si="5"/>
        <v>18042</v>
      </c>
      <c r="F71" s="33">
        <f t="shared" si="5"/>
        <v>0</v>
      </c>
      <c r="G71" s="33">
        <f t="shared" si="5"/>
        <v>0</v>
      </c>
      <c r="H71" s="33">
        <f t="shared" si="5"/>
        <v>0</v>
      </c>
      <c r="I71" s="33">
        <f t="shared" si="5"/>
        <v>249200</v>
      </c>
    </row>
    <row r="72" spans="1:10">
      <c r="A72" s="31" t="s">
        <v>22</v>
      </c>
      <c r="B72" s="32">
        <v>755720</v>
      </c>
      <c r="C72" s="33">
        <v>491712</v>
      </c>
      <c r="D72" s="33">
        <v>264008</v>
      </c>
      <c r="E72" s="33">
        <v>0</v>
      </c>
      <c r="F72" s="33">
        <v>0</v>
      </c>
      <c r="G72" s="33">
        <v>0</v>
      </c>
      <c r="H72" s="33">
        <v>0</v>
      </c>
      <c r="I72" s="33">
        <v>6200</v>
      </c>
    </row>
    <row r="73" spans="1:10">
      <c r="A73" s="31" t="s">
        <v>24</v>
      </c>
      <c r="B73" s="32">
        <v>2502520</v>
      </c>
      <c r="C73" s="32">
        <v>1860824</v>
      </c>
      <c r="D73" s="32">
        <v>637570</v>
      </c>
      <c r="E73" s="32">
        <v>4126</v>
      </c>
      <c r="F73" s="32">
        <v>0</v>
      </c>
      <c r="G73" s="32">
        <v>0</v>
      </c>
      <c r="H73" s="32">
        <v>0</v>
      </c>
      <c r="I73" s="32">
        <v>219200</v>
      </c>
    </row>
    <row r="74" spans="1:10">
      <c r="A74" s="31" t="s">
        <v>51</v>
      </c>
      <c r="B74" s="32">
        <v>699270</v>
      </c>
      <c r="C74" s="32">
        <v>453059</v>
      </c>
      <c r="D74" s="32">
        <v>246211</v>
      </c>
      <c r="E74" s="32">
        <v>0</v>
      </c>
      <c r="F74" s="32"/>
      <c r="G74" s="32"/>
      <c r="H74" s="32"/>
      <c r="I74" s="32">
        <v>0</v>
      </c>
    </row>
    <row r="75" spans="1:10">
      <c r="A75" s="31" t="s">
        <v>33</v>
      </c>
      <c r="B75" s="37">
        <v>1805253</v>
      </c>
      <c r="C75" s="32">
        <f>1198880+17992</f>
        <v>1216872</v>
      </c>
      <c r="D75" s="32">
        <v>574465</v>
      </c>
      <c r="E75" s="32">
        <v>13916</v>
      </c>
      <c r="F75" s="32">
        <v>0</v>
      </c>
      <c r="G75" s="32">
        <v>0</v>
      </c>
      <c r="H75" s="32">
        <v>0</v>
      </c>
      <c r="I75" s="32">
        <v>23800</v>
      </c>
      <c r="J75" s="38"/>
    </row>
    <row r="76" spans="1:10">
      <c r="A76" s="31"/>
      <c r="B76" s="32"/>
      <c r="C76" s="33"/>
      <c r="D76" s="33"/>
      <c r="E76" s="33"/>
      <c r="F76" s="33"/>
      <c r="G76" s="33"/>
      <c r="H76" s="33"/>
      <c r="I76" s="33"/>
    </row>
    <row r="77" spans="1:10">
      <c r="A77" s="31" t="s">
        <v>53</v>
      </c>
      <c r="B77" s="32">
        <f>SUM(C77:H77)</f>
        <v>2260378</v>
      </c>
      <c r="C77" s="33">
        <f t="shared" ref="C77:I77" si="6">SUM(C78:C78)</f>
        <v>1274769</v>
      </c>
      <c r="D77" s="33">
        <f t="shared" si="6"/>
        <v>971589</v>
      </c>
      <c r="E77" s="33">
        <f t="shared" si="6"/>
        <v>12160</v>
      </c>
      <c r="F77" s="33">
        <f t="shared" si="6"/>
        <v>1860</v>
      </c>
      <c r="G77" s="33">
        <f t="shared" si="6"/>
        <v>0</v>
      </c>
      <c r="H77" s="33">
        <f t="shared" si="6"/>
        <v>0</v>
      </c>
      <c r="I77" s="33">
        <f t="shared" si="6"/>
        <v>142500</v>
      </c>
    </row>
    <row r="78" spans="1:10">
      <c r="A78" s="31" t="s">
        <v>48</v>
      </c>
      <c r="B78" s="32">
        <v>2260378</v>
      </c>
      <c r="C78" s="33">
        <v>1274769</v>
      </c>
      <c r="D78" s="33">
        <v>971589</v>
      </c>
      <c r="E78" s="33">
        <v>12160</v>
      </c>
      <c r="F78" s="33">
        <v>1860</v>
      </c>
      <c r="G78" s="33">
        <v>0</v>
      </c>
      <c r="H78" s="33">
        <v>0</v>
      </c>
      <c r="I78" s="33">
        <v>142500</v>
      </c>
    </row>
    <row r="79" spans="1:10">
      <c r="A79" s="31"/>
      <c r="B79" s="32"/>
      <c r="C79" s="33"/>
      <c r="D79" s="33"/>
      <c r="E79" s="33"/>
      <c r="F79" s="33"/>
      <c r="G79" s="33"/>
      <c r="H79" s="33"/>
      <c r="I79" s="33"/>
    </row>
    <row r="80" spans="1:10">
      <c r="A80" s="31" t="s">
        <v>54</v>
      </c>
      <c r="B80" s="32">
        <f>SUM(C80:H80)</f>
        <v>76050</v>
      </c>
      <c r="C80" s="33">
        <f>C81</f>
        <v>76050</v>
      </c>
      <c r="D80" s="33">
        <f>D81</f>
        <v>0</v>
      </c>
      <c r="E80" s="33">
        <v>0</v>
      </c>
      <c r="F80" s="33">
        <v>0</v>
      </c>
      <c r="G80" s="33">
        <v>0</v>
      </c>
      <c r="H80" s="33">
        <v>0</v>
      </c>
      <c r="I80" s="33">
        <f>I81</f>
        <v>0</v>
      </c>
    </row>
    <row r="81" spans="1:9">
      <c r="A81" s="31" t="s">
        <v>48</v>
      </c>
      <c r="B81" s="32">
        <v>76050</v>
      </c>
      <c r="C81" s="33">
        <v>76050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</row>
    <row r="82" spans="1:9">
      <c r="A82" s="39"/>
      <c r="B82" s="40"/>
      <c r="C82" s="40"/>
      <c r="D82" s="40"/>
      <c r="E82" s="40"/>
      <c r="F82" s="40"/>
      <c r="G82" s="40"/>
      <c r="H82" s="40"/>
      <c r="I82" s="40"/>
    </row>
    <row r="83" spans="1:9">
      <c r="A83" s="41"/>
      <c r="B83" s="32"/>
      <c r="C83" s="32"/>
      <c r="D83" s="29"/>
      <c r="E83" s="29"/>
      <c r="F83" s="29"/>
      <c r="G83" s="29"/>
      <c r="H83" s="29"/>
      <c r="I83" s="29"/>
    </row>
    <row r="85" spans="1:9">
      <c r="B85" s="26"/>
    </row>
    <row r="89" spans="1:9">
      <c r="C89" s="3" t="s">
        <v>55</v>
      </c>
    </row>
  </sheetData>
  <sheetProtection password="CA9C" sheet="1" objects="1" scenarios="1"/>
  <phoneticPr fontId="2"/>
  <printOptions horizontalCentered="1"/>
  <pageMargins left="0.70866141732283472" right="0.70866141732283472" top="0.94488188976377963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166</vt:lpstr>
      <vt:lpstr>'166'!Print_Area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2017-12-08T01:05:57Z</dcterms:created>
  <dcterms:modified xsi:type="dcterms:W3CDTF">2017-12-12T04:58:35Z</dcterms:modified>
</cp:coreProperties>
</file>