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73-1" sheetId="1" r:id="rId1"/>
    <sheet name="173-2ア" sheetId="2" r:id="rId2"/>
    <sheet name="173-2イ" sheetId="3" r:id="rId3"/>
    <sheet name="173-3" sheetId="4" r:id="rId4"/>
    <sheet name="173-4" sheetId="5" r:id="rId5"/>
  </sheets>
  <definedNames>
    <definedName name="_xlnm.Print_Area" localSheetId="0">'173-1'!$A$1:$J$16</definedName>
    <definedName name="_xlnm.Print_Area" localSheetId="1">'173-2ア'!$A$1:$L$29</definedName>
    <definedName name="_xlnm.Print_Area" localSheetId="2">'173-2イ'!$A$1:$J$28</definedName>
    <definedName name="_xlnm.Print_Area" localSheetId="3">'173-3'!$A$1:$K$17</definedName>
    <definedName name="_xlnm.Print_Area" localSheetId="4">'173-4'!$A$1:$K$17</definedName>
  </definedNames>
  <calcPr calcId="145621"/>
</workbook>
</file>

<file path=xl/calcChain.xml><?xml version="1.0" encoding="utf-8"?>
<calcChain xmlns="http://schemas.openxmlformats.org/spreadsheetml/2006/main">
  <c r="E15" i="5" l="1"/>
  <c r="D15" i="5" s="1"/>
  <c r="E13" i="5"/>
  <c r="D13" i="5"/>
  <c r="J11" i="5"/>
  <c r="I11" i="5"/>
  <c r="H11" i="5"/>
  <c r="G11" i="5"/>
  <c r="F11" i="5"/>
  <c r="E11" i="5" s="1"/>
  <c r="D11" i="5" s="1"/>
  <c r="E15" i="4"/>
  <c r="E13" i="4"/>
  <c r="D13" i="4"/>
  <c r="J11" i="4"/>
  <c r="I11" i="4"/>
  <c r="H11" i="4"/>
  <c r="G11" i="4"/>
  <c r="F11" i="4"/>
  <c r="D26" i="3"/>
  <c r="D24" i="3"/>
  <c r="D23" i="3"/>
  <c r="D22" i="3"/>
  <c r="D21" i="3"/>
  <c r="D20" i="3"/>
  <c r="D19" i="3"/>
  <c r="D18" i="3"/>
  <c r="D17" i="3"/>
  <c r="D16" i="3"/>
  <c r="D15" i="3"/>
  <c r="D14" i="3"/>
  <c r="J12" i="3"/>
  <c r="I12" i="3"/>
  <c r="H12" i="3"/>
  <c r="G12" i="3"/>
  <c r="F12" i="3"/>
  <c r="E12" i="3"/>
  <c r="D28" i="2"/>
  <c r="D27" i="2"/>
  <c r="D25" i="2"/>
  <c r="D24" i="2"/>
  <c r="D23" i="2"/>
  <c r="D22" i="2"/>
  <c r="D21" i="2"/>
  <c r="D19" i="2" s="1"/>
  <c r="D20" i="2"/>
  <c r="D18" i="2"/>
  <c r="D17" i="2"/>
  <c r="D16" i="2"/>
  <c r="D15" i="2"/>
  <c r="L13" i="2"/>
  <c r="K13" i="2"/>
  <c r="J13" i="2"/>
  <c r="I13" i="2"/>
  <c r="H13" i="2"/>
  <c r="G13" i="2"/>
  <c r="F13" i="2"/>
  <c r="E13" i="2"/>
  <c r="D15" i="1"/>
  <c r="E14" i="1"/>
  <c r="D14" i="1" s="1"/>
  <c r="E13" i="1"/>
  <c r="J11" i="1"/>
  <c r="I11" i="1"/>
  <c r="H11" i="1"/>
  <c r="G11" i="1"/>
  <c r="F11" i="1"/>
  <c r="D12" i="3" l="1"/>
  <c r="D13" i="2"/>
  <c r="E11" i="1"/>
  <c r="E11" i="4"/>
  <c r="D11" i="4" s="1"/>
  <c r="D13" i="1"/>
  <c r="D15" i="4"/>
  <c r="D11" i="1" l="1"/>
</calcChain>
</file>

<file path=xl/sharedStrings.xml><?xml version="1.0" encoding="utf-8"?>
<sst xmlns="http://schemas.openxmlformats.org/spreadsheetml/2006/main" count="150" uniqueCount="86">
  <si>
    <t>１７３　教育費</t>
    <phoneticPr fontId="4"/>
  </si>
  <si>
    <t xml:space="preserve">  　　（１）　総教育費</t>
    <phoneticPr fontId="4"/>
  </si>
  <si>
    <t>（単位　1000円）</t>
  </si>
  <si>
    <t>県教育庁教育政策課</t>
    <rPh sb="6" eb="8">
      <t>セイサク</t>
    </rPh>
    <rPh sb="8" eb="9">
      <t>カ</t>
    </rPh>
    <phoneticPr fontId="4"/>
  </si>
  <si>
    <t>年    度</t>
  </si>
  <si>
    <t>地 方 債 ，寄 付 金 以 外 の 公 費</t>
  </si>
  <si>
    <t>公費組入</t>
  </si>
  <si>
    <t>総    額</t>
  </si>
  <si>
    <t>計</t>
  </si>
  <si>
    <t>国    庫</t>
  </si>
  <si>
    <t>県支出金</t>
  </si>
  <si>
    <t>市 町 村</t>
  </si>
  <si>
    <t>地 方 債</t>
  </si>
  <si>
    <t/>
  </si>
  <si>
    <t>費    目</t>
  </si>
  <si>
    <t>補 助 金</t>
  </si>
  <si>
    <t>支 出 金</t>
  </si>
  <si>
    <t>れ寄付金</t>
  </si>
  <si>
    <t>平成</t>
    <rPh sb="0" eb="2">
      <t>ヘイセイ</t>
    </rPh>
    <phoneticPr fontId="4"/>
  </si>
  <si>
    <t>年度</t>
    <rPh sb="0" eb="2">
      <t>ネンド</t>
    </rPh>
    <phoneticPr fontId="4"/>
  </si>
  <si>
    <t>学校教育費</t>
  </si>
  <si>
    <t>社会教育費</t>
  </si>
  <si>
    <t>教育行政費</t>
  </si>
  <si>
    <t xml:space="preserve">   （２）　公立学校教育費</t>
    <phoneticPr fontId="4"/>
  </si>
  <si>
    <t xml:space="preserve">        ア　校種，支出項目別</t>
    <phoneticPr fontId="4"/>
  </si>
  <si>
    <t>県教育庁教育政策課</t>
    <rPh sb="0" eb="1">
      <t>ケン</t>
    </rPh>
    <rPh sb="1" eb="4">
      <t>キョウイクチョウ</t>
    </rPh>
    <rPh sb="4" eb="6">
      <t>キョウイク</t>
    </rPh>
    <rPh sb="6" eb="8">
      <t>セイサク</t>
    </rPh>
    <rPh sb="8" eb="9">
      <t>カ</t>
    </rPh>
    <phoneticPr fontId="4"/>
  </si>
  <si>
    <t>消         費         的         支         出</t>
  </si>
  <si>
    <t>資  本  的  支  出</t>
  </si>
  <si>
    <t>年      度</t>
  </si>
  <si>
    <t>補     助</t>
    <phoneticPr fontId="4"/>
  </si>
  <si>
    <t>所     定</t>
    <phoneticPr fontId="4"/>
  </si>
  <si>
    <t>土     地</t>
    <phoneticPr fontId="4"/>
  </si>
  <si>
    <t>その他の</t>
  </si>
  <si>
    <t>債     務</t>
    <phoneticPr fontId="4"/>
  </si>
  <si>
    <t>校      種</t>
  </si>
  <si>
    <t>人　件　費</t>
  </si>
  <si>
    <t>教育活動費</t>
  </si>
  <si>
    <t>管　理　費</t>
  </si>
  <si>
    <t>資 本 的</t>
  </si>
  <si>
    <t>償 還 費</t>
  </si>
  <si>
    <t>活 動 費</t>
  </si>
  <si>
    <t>支 払 金</t>
  </si>
  <si>
    <t>建 築 費</t>
  </si>
  <si>
    <t>支    出</t>
  </si>
  <si>
    <t>幼    稚    園</t>
  </si>
  <si>
    <t>小    学    校</t>
  </si>
  <si>
    <t>中    学    校</t>
  </si>
  <si>
    <t>特別支援学校</t>
    <rPh sb="0" eb="2">
      <t>トクベツ</t>
    </rPh>
    <rPh sb="2" eb="4">
      <t>シエン</t>
    </rPh>
    <rPh sb="4" eb="6">
      <t>ガッコウ</t>
    </rPh>
    <phoneticPr fontId="4"/>
  </si>
  <si>
    <t>高  等  学  校</t>
  </si>
  <si>
    <t xml:space="preserve">  全日制　県立</t>
  </si>
  <si>
    <t xml:space="preserve"> 　　　　  　市立</t>
  </si>
  <si>
    <t xml:space="preserve">  定時制　県立</t>
  </si>
  <si>
    <t xml:space="preserve"> 　　　　　  市立</t>
  </si>
  <si>
    <t xml:space="preserve">  通信制課程</t>
  </si>
  <si>
    <t>中等教育学校</t>
    <rPh sb="0" eb="2">
      <t>チュウトウ</t>
    </rPh>
    <rPh sb="2" eb="4">
      <t>キョウイク</t>
    </rPh>
    <rPh sb="4" eb="6">
      <t>ガッコウ</t>
    </rPh>
    <phoneticPr fontId="4"/>
  </si>
  <si>
    <t>専  修  学  校</t>
  </si>
  <si>
    <t xml:space="preserve">     　      公立</t>
    <rPh sb="12" eb="13">
      <t>コウ</t>
    </rPh>
    <rPh sb="13" eb="14">
      <t>リツ</t>
    </rPh>
    <phoneticPr fontId="4"/>
  </si>
  <si>
    <t>認定こども園</t>
    <rPh sb="0" eb="2">
      <t>ニンテイ</t>
    </rPh>
    <rPh sb="5" eb="6">
      <t>エン</t>
    </rPh>
    <phoneticPr fontId="4"/>
  </si>
  <si>
    <t xml:space="preserve">    （２）　公立学校教育費</t>
    <phoneticPr fontId="4"/>
  </si>
  <si>
    <t xml:space="preserve">       イ　校種，財源別</t>
    <phoneticPr fontId="4"/>
  </si>
  <si>
    <t>地  方  債 ，寄  付  金  以  外  の  公  費</t>
  </si>
  <si>
    <t>公 費 組 入</t>
  </si>
  <si>
    <t>国     庫</t>
    <phoneticPr fontId="4"/>
  </si>
  <si>
    <t>れ 寄 付 金</t>
  </si>
  <si>
    <t>全日制</t>
  </si>
  <si>
    <t>県立</t>
    <rPh sb="0" eb="2">
      <t>ケンリツ</t>
    </rPh>
    <phoneticPr fontId="4"/>
  </si>
  <si>
    <t>市立</t>
    <rPh sb="0" eb="2">
      <t>シリツ</t>
    </rPh>
    <phoneticPr fontId="4"/>
  </si>
  <si>
    <t>定時制</t>
  </si>
  <si>
    <t>　 通信制課程</t>
    <phoneticPr fontId="4"/>
  </si>
  <si>
    <t>中等教育学校</t>
    <rPh sb="0" eb="2">
      <t>チュウトウ</t>
    </rPh>
    <rPh sb="2" eb="4">
      <t>キョウイク</t>
    </rPh>
    <rPh sb="4" eb="5">
      <t>ガク</t>
    </rPh>
    <phoneticPr fontId="4"/>
  </si>
  <si>
    <t>公立</t>
    <rPh sb="0" eb="2">
      <t>コウリツ</t>
    </rPh>
    <phoneticPr fontId="4"/>
  </si>
  <si>
    <t xml:space="preserve">   （３）　社会教育費</t>
    <phoneticPr fontId="4"/>
  </si>
  <si>
    <t>（単位 1000円）</t>
  </si>
  <si>
    <t>公費に組み</t>
  </si>
  <si>
    <t>国庫補助金</t>
  </si>
  <si>
    <t>入れられない</t>
  </si>
  <si>
    <t>区    分</t>
  </si>
  <si>
    <t>寄   付   金</t>
  </si>
  <si>
    <t>　</t>
  </si>
  <si>
    <t>県</t>
  </si>
  <si>
    <t xml:space="preserve"> 市 町 </t>
    <phoneticPr fontId="4"/>
  </si>
  <si>
    <t xml:space="preserve">   （４）　教育行政費</t>
    <phoneticPr fontId="4"/>
  </si>
  <si>
    <t>寄  付  金</t>
  </si>
  <si>
    <t>県</t>
    <rPh sb="0" eb="1">
      <t>ケン</t>
    </rPh>
    <phoneticPr fontId="4"/>
  </si>
  <si>
    <t>市　町</t>
    <rPh sb="0" eb="1">
      <t>シ</t>
    </rPh>
    <rPh sb="2" eb="3">
      <t>マチ</t>
    </rPh>
    <phoneticPr fontId="4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</si>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</sst>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###\ ###\ ###\ ##0;&quot;△&quot;###\ ###\ ###\ ##0;&quot;－&quot;"/>
    <numFmt numFmtId="178" formatCode="###\ ###\ ##0"/>
  </numFmts>
  <fonts count="1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3" fontId="1" fillId="0" borderId="0" xfId="0" applyNumberFormat="1" applyFont="1" applyAlignment="1" applyProtection="1"/>
    <xf numFmtId="49" fontId="3" fillId="2" borderId="0" xfId="0" applyNumberFormat="1" applyFont="1" applyFill="1" applyAlignment="1" applyProtection="1"/>
    <xf numFmtId="49" fontId="1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0" fontId="0" fillId="0" borderId="0" xfId="0" applyProtection="1">
      <alignment vertical="center"/>
    </xf>
    <xf numFmtId="49" fontId="5" fillId="2" borderId="0" xfId="0" applyNumberFormat="1" applyFont="1" applyFill="1" applyAlignment="1" applyProtection="1"/>
    <xf numFmtId="3" fontId="1" fillId="0" borderId="0" xfId="0" applyNumberFormat="1" applyFont="1" applyAlignment="1" applyProtection="1">
      <alignment horizontal="right"/>
    </xf>
    <xf numFmtId="3" fontId="1" fillId="3" borderId="2" xfId="0" applyNumberFormat="1" applyFont="1" applyFill="1" applyBorder="1" applyAlignment="1" applyProtection="1"/>
    <xf numFmtId="3" fontId="1" fillId="3" borderId="3" xfId="0" applyNumberFormat="1" applyFont="1" applyFill="1" applyBorder="1" applyAlignment="1" applyProtection="1">
      <alignment horizontal="centerContinuous"/>
    </xf>
    <xf numFmtId="3" fontId="1" fillId="3" borderId="4" xfId="0" applyNumberFormat="1" applyFont="1" applyFill="1" applyBorder="1" applyAlignment="1" applyProtection="1">
      <alignment horizontal="centerContinuous"/>
    </xf>
    <xf numFmtId="3" fontId="1" fillId="3" borderId="2" xfId="0" applyNumberFormat="1" applyFont="1" applyFill="1" applyBorder="1" applyAlignment="1" applyProtection="1">
      <alignment horizontal="centerContinuous"/>
    </xf>
    <xf numFmtId="3" fontId="1" fillId="3" borderId="1" xfId="0" applyNumberFormat="1" applyFont="1" applyFill="1" applyBorder="1" applyAlignment="1" applyProtection="1"/>
    <xf numFmtId="3" fontId="1" fillId="3" borderId="5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/>
    <xf numFmtId="3" fontId="1" fillId="3" borderId="6" xfId="0" applyNumberFormat="1" applyFont="1" applyFill="1" applyBorder="1" applyAlignment="1" applyProtection="1"/>
    <xf numFmtId="3" fontId="1" fillId="3" borderId="6" xfId="0" applyNumberFormat="1" applyFont="1" applyFill="1" applyBorder="1" applyAlignment="1" applyProtection="1">
      <alignment horizontal="center"/>
    </xf>
    <xf numFmtId="3" fontId="1" fillId="3" borderId="8" xfId="0" applyNumberFormat="1" applyFont="1" applyFill="1" applyBorder="1" applyAlignment="1" applyProtection="1">
      <alignment horizontal="center"/>
    </xf>
    <xf numFmtId="3" fontId="1" fillId="3" borderId="7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>
      <alignment horizontal="center"/>
    </xf>
    <xf numFmtId="3" fontId="1" fillId="3" borderId="10" xfId="0" applyNumberFormat="1" applyFont="1" applyFill="1" applyBorder="1" applyAlignment="1" applyProtection="1"/>
    <xf numFmtId="3" fontId="1" fillId="3" borderId="12" xfId="0" applyNumberFormat="1" applyFont="1" applyFill="1" applyBorder="1" applyAlignment="1" applyProtection="1">
      <alignment horizontal="center"/>
    </xf>
    <xf numFmtId="3" fontId="1" fillId="3" borderId="10" xfId="0" applyNumberFormat="1" applyFont="1" applyFill="1" applyBorder="1" applyAlignment="1" applyProtection="1">
      <alignment horizontal="center"/>
    </xf>
    <xf numFmtId="3" fontId="1" fillId="3" borderId="9" xfId="0" applyNumberFormat="1" applyFont="1" applyFill="1" applyBorder="1" applyAlignment="1" applyProtection="1"/>
    <xf numFmtId="3" fontId="6" fillId="3" borderId="0" xfId="0" applyNumberFormat="1" applyFont="1" applyFill="1" applyBorder="1" applyAlignment="1" applyProtection="1"/>
    <xf numFmtId="3" fontId="6" fillId="3" borderId="6" xfId="0" applyNumberFormat="1" applyFont="1" applyFill="1" applyBorder="1" applyAlignment="1" applyProtection="1"/>
    <xf numFmtId="176" fontId="6" fillId="0" borderId="0" xfId="0" applyNumberFormat="1" applyFont="1" applyBorder="1" applyAlignment="1" applyProtection="1"/>
    <xf numFmtId="3" fontId="1" fillId="3" borderId="0" xfId="0" applyNumberFormat="1" applyFont="1" applyFill="1" applyBorder="1" applyAlignment="1" applyProtection="1">
      <alignment horizontal="right"/>
    </xf>
    <xf numFmtId="3" fontId="1" fillId="3" borderId="6" xfId="0" applyNumberFormat="1" applyFont="1" applyFill="1" applyBorder="1" applyAlignment="1" applyProtection="1">
      <alignment horizontal="left"/>
    </xf>
    <xf numFmtId="0" fontId="0" fillId="0" borderId="0" xfId="0" applyFont="1" applyProtection="1">
      <alignment vertical="center"/>
    </xf>
    <xf numFmtId="3" fontId="6" fillId="3" borderId="0" xfId="0" applyNumberFormat="1" applyFont="1" applyFill="1" applyBorder="1" applyAlignment="1" applyProtection="1">
      <alignment horizontal="center"/>
    </xf>
    <xf numFmtId="3" fontId="7" fillId="3" borderId="0" xfId="0" applyNumberFormat="1" applyFont="1" applyFill="1" applyBorder="1" applyAlignment="1" applyProtection="1"/>
    <xf numFmtId="3" fontId="7" fillId="3" borderId="0" xfId="0" applyNumberFormat="1" applyFont="1" applyFill="1" applyBorder="1" applyAlignment="1" applyProtection="1">
      <alignment horizontal="center"/>
    </xf>
    <xf numFmtId="3" fontId="7" fillId="3" borderId="6" xfId="0" applyNumberFormat="1" applyFont="1" applyFill="1" applyBorder="1" applyAlignment="1" applyProtection="1"/>
    <xf numFmtId="176" fontId="7" fillId="0" borderId="0" xfId="0" applyNumberFormat="1" applyFont="1" applyBorder="1" applyAlignment="1" applyProtection="1"/>
    <xf numFmtId="176" fontId="0" fillId="0" borderId="0" xfId="0" applyNumberFormat="1" applyProtection="1">
      <alignment vertical="center"/>
    </xf>
    <xf numFmtId="176" fontId="6" fillId="0" borderId="9" xfId="0" applyNumberFormat="1" applyFont="1" applyBorder="1" applyAlignment="1" applyProtection="1"/>
    <xf numFmtId="176" fontId="6" fillId="0" borderId="9" xfId="0" applyNumberFormat="1" applyFont="1" applyBorder="1" applyAlignment="1" applyProtection="1">
      <alignment horizontal="right"/>
    </xf>
    <xf numFmtId="3" fontId="1" fillId="0" borderId="0" xfId="0" applyNumberFormat="1" applyFont="1" applyFill="1" applyBorder="1" applyAlignment="1" applyProtection="1"/>
    <xf numFmtId="0" fontId="8" fillId="0" borderId="0" xfId="0" applyFont="1" applyProtection="1">
      <alignment vertical="center"/>
    </xf>
    <xf numFmtId="3" fontId="9" fillId="2" borderId="0" xfId="0" quotePrefix="1" applyNumberFormat="1" applyFont="1" applyFill="1" applyAlignment="1" applyProtection="1">
      <alignment horizontal="left" vertical="center"/>
    </xf>
    <xf numFmtId="3" fontId="5" fillId="2" borderId="0" xfId="0" applyNumberFormat="1" applyFont="1" applyFill="1" applyAlignment="1" applyProtection="1"/>
    <xf numFmtId="3" fontId="5" fillId="0" borderId="0" xfId="0" applyNumberFormat="1" applyFont="1" applyAlignment="1" applyProtection="1"/>
    <xf numFmtId="3" fontId="9" fillId="0" borderId="0" xfId="0" quotePrefix="1" applyNumberFormat="1" applyFont="1" applyAlignment="1" applyProtection="1">
      <alignment horizontal="left"/>
    </xf>
    <xf numFmtId="3" fontId="1" fillId="3" borderId="13" xfId="0" applyNumberFormat="1" applyFont="1" applyFill="1" applyBorder="1" applyAlignment="1" applyProtection="1"/>
    <xf numFmtId="3" fontId="1" fillId="3" borderId="15" xfId="0" applyNumberFormat="1" applyFont="1" applyFill="1" applyBorder="1" applyAlignment="1" applyProtection="1">
      <alignment horizontal="centerContinuous"/>
    </xf>
    <xf numFmtId="3" fontId="1" fillId="3" borderId="16" xfId="0" applyNumberFormat="1" applyFont="1" applyFill="1" applyBorder="1" applyAlignment="1" applyProtection="1">
      <alignment horizontal="centerContinuous"/>
    </xf>
    <xf numFmtId="3" fontId="1" fillId="3" borderId="17" xfId="0" applyNumberFormat="1" applyFont="1" applyFill="1" applyBorder="1" applyAlignment="1" applyProtection="1">
      <alignment horizontal="centerContinuous"/>
    </xf>
    <xf numFmtId="3" fontId="1" fillId="3" borderId="18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>
      <alignment horizontal="centerContinuous"/>
    </xf>
    <xf numFmtId="3" fontId="1" fillId="3" borderId="8" xfId="0" applyNumberFormat="1" applyFont="1" applyFill="1" applyBorder="1" applyAlignment="1" applyProtection="1"/>
    <xf numFmtId="3" fontId="1" fillId="3" borderId="19" xfId="0" applyNumberFormat="1" applyFont="1" applyFill="1" applyBorder="1" applyAlignment="1" applyProtection="1">
      <alignment horizontal="center"/>
    </xf>
    <xf numFmtId="3" fontId="1" fillId="3" borderId="20" xfId="0" applyNumberFormat="1" applyFont="1" applyFill="1" applyBorder="1" applyAlignment="1" applyProtection="1"/>
    <xf numFmtId="3" fontId="1" fillId="3" borderId="22" xfId="0" applyNumberFormat="1" applyFont="1" applyFill="1" applyBorder="1" applyAlignment="1" applyProtection="1"/>
    <xf numFmtId="3" fontId="1" fillId="3" borderId="22" xfId="0" applyNumberFormat="1" applyFont="1" applyFill="1" applyBorder="1" applyAlignment="1" applyProtection="1">
      <alignment horizontal="center"/>
    </xf>
    <xf numFmtId="3" fontId="1" fillId="3" borderId="21" xfId="0" applyNumberFormat="1" applyFont="1" applyFill="1" applyBorder="1" applyAlignment="1" applyProtection="1">
      <alignment horizontal="center"/>
    </xf>
    <xf numFmtId="3" fontId="6" fillId="3" borderId="23" xfId="0" applyNumberFormat="1" applyFont="1" applyFill="1" applyBorder="1" applyAlignment="1" applyProtection="1"/>
    <xf numFmtId="176" fontId="6" fillId="0" borderId="24" xfId="0" applyNumberFormat="1" applyFont="1" applyBorder="1" applyAlignment="1" applyProtection="1"/>
    <xf numFmtId="176" fontId="6" fillId="0" borderId="23" xfId="0" applyNumberFormat="1" applyFont="1" applyBorder="1" applyAlignment="1" applyProtection="1"/>
    <xf numFmtId="3" fontId="1" fillId="3" borderId="0" xfId="0" applyNumberFormat="1" applyFont="1" applyFill="1" applyAlignment="1" applyProtection="1">
      <alignment horizontal="right"/>
    </xf>
    <xf numFmtId="3" fontId="1" fillId="3" borderId="0" xfId="0" applyNumberFormat="1" applyFont="1" applyFill="1" applyAlignment="1" applyProtection="1">
      <alignment horizontal="center"/>
    </xf>
    <xf numFmtId="3" fontId="1" fillId="3" borderId="0" xfId="0" applyNumberFormat="1" applyFont="1" applyFill="1" applyAlignment="1" applyProtection="1">
      <alignment horizontal="left"/>
    </xf>
    <xf numFmtId="177" fontId="6" fillId="0" borderId="8" xfId="0" applyNumberFormat="1" applyFont="1" applyBorder="1" applyAlignment="1" applyProtection="1"/>
    <xf numFmtId="177" fontId="6" fillId="0" borderId="0" xfId="0" applyNumberFormat="1" applyFont="1" applyAlignment="1" applyProtection="1"/>
    <xf numFmtId="3" fontId="6" fillId="3" borderId="0" xfId="0" applyNumberFormat="1" applyFont="1" applyFill="1" applyAlignment="1" applyProtection="1"/>
    <xf numFmtId="3" fontId="6" fillId="3" borderId="0" xfId="0" applyNumberFormat="1" applyFont="1" applyFill="1" applyAlignment="1" applyProtection="1">
      <alignment horizontal="center"/>
    </xf>
    <xf numFmtId="3" fontId="7" fillId="3" borderId="0" xfId="0" applyNumberFormat="1" applyFont="1" applyFill="1" applyAlignment="1" applyProtection="1"/>
    <xf numFmtId="3" fontId="7" fillId="3" borderId="0" xfId="0" applyNumberFormat="1" applyFont="1" applyFill="1" applyAlignment="1" applyProtection="1">
      <alignment horizontal="center"/>
    </xf>
    <xf numFmtId="177" fontId="7" fillId="0" borderId="8" xfId="0" applyNumberFormat="1" applyFont="1" applyBorder="1" applyAlignment="1" applyProtection="1"/>
    <xf numFmtId="177" fontId="7" fillId="0" borderId="0" xfId="0" applyNumberFormat="1" applyFont="1" applyAlignment="1" applyProtection="1"/>
    <xf numFmtId="177" fontId="6" fillId="0" borderId="0" xfId="0" applyNumberFormat="1" applyFont="1" applyBorder="1" applyAlignment="1" applyProtection="1"/>
    <xf numFmtId="3" fontId="1" fillId="3" borderId="0" xfId="0" applyNumberFormat="1" applyFont="1" applyFill="1" applyAlignment="1" applyProtection="1"/>
    <xf numFmtId="177" fontId="6" fillId="0" borderId="0" xfId="0" applyNumberFormat="1" applyFont="1" applyBorder="1" applyAlignment="1" applyProtection="1">
      <alignment horizontal="right"/>
    </xf>
    <xf numFmtId="3" fontId="8" fillId="3" borderId="0" xfId="0" applyNumberFormat="1" applyFont="1" applyFill="1" applyBorder="1" applyAlignment="1" applyProtection="1"/>
    <xf numFmtId="3" fontId="8" fillId="3" borderId="6" xfId="0" applyNumberFormat="1" applyFont="1" applyFill="1" applyBorder="1" applyAlignment="1" applyProtection="1"/>
    <xf numFmtId="3" fontId="0" fillId="3" borderId="9" xfId="0" applyNumberFormat="1" applyFill="1" applyBorder="1" applyAlignment="1" applyProtection="1"/>
    <xf numFmtId="3" fontId="0" fillId="3" borderId="10" xfId="0" applyNumberFormat="1" applyFill="1" applyBorder="1" applyAlignment="1" applyProtection="1"/>
    <xf numFmtId="176" fontId="6" fillId="0" borderId="12" xfId="0" applyNumberFormat="1" applyFont="1" applyBorder="1" applyAlignment="1" applyProtection="1">
      <alignment horizontal="right"/>
    </xf>
    <xf numFmtId="177" fontId="6" fillId="0" borderId="9" xfId="0" applyNumberFormat="1" applyFont="1" applyBorder="1" applyAlignment="1" applyProtection="1">
      <alignment horizontal="right"/>
    </xf>
    <xf numFmtId="3" fontId="6" fillId="0" borderId="0" xfId="0" applyNumberFormat="1" applyFont="1" applyAlignment="1" applyProtection="1"/>
    <xf numFmtId="3" fontId="6" fillId="2" borderId="0" xfId="0" applyNumberFormat="1" applyFont="1" applyFill="1" applyAlignment="1" applyProtection="1"/>
    <xf numFmtId="3" fontId="1" fillId="0" borderId="0" xfId="0" quotePrefix="1" applyNumberFormat="1" applyFont="1" applyAlignment="1" applyProtection="1">
      <alignment horizontal="left"/>
    </xf>
    <xf numFmtId="3" fontId="1" fillId="3" borderId="13" xfId="0" applyNumberFormat="1" applyFont="1" applyFill="1" applyBorder="1" applyAlignment="1" applyProtection="1">
      <alignment horizontal="centerContinuous"/>
    </xf>
    <xf numFmtId="3" fontId="1" fillId="3" borderId="14" xfId="0" applyNumberFormat="1" applyFont="1" applyFill="1" applyBorder="1" applyAlignment="1" applyProtection="1"/>
    <xf numFmtId="3" fontId="1" fillId="3" borderId="18" xfId="0" applyNumberFormat="1" applyFont="1" applyFill="1" applyBorder="1" applyAlignment="1" applyProtection="1">
      <alignment horizontal="center"/>
    </xf>
    <xf numFmtId="176" fontId="1" fillId="3" borderId="8" xfId="0" applyNumberFormat="1" applyFont="1" applyFill="1" applyBorder="1" applyAlignment="1" applyProtection="1">
      <alignment horizontal="center"/>
    </xf>
    <xf numFmtId="176" fontId="1" fillId="3" borderId="7" xfId="0" applyNumberFormat="1" applyFont="1" applyFill="1" applyBorder="1" applyAlignment="1" applyProtection="1">
      <alignment horizontal="center"/>
    </xf>
    <xf numFmtId="176" fontId="1" fillId="3" borderId="19" xfId="0" applyNumberFormat="1" applyFont="1" applyFill="1" applyBorder="1" applyAlignment="1" applyProtection="1">
      <alignment horizontal="center"/>
    </xf>
    <xf numFmtId="3" fontId="1" fillId="3" borderId="20" xfId="0" applyNumberFormat="1" applyFont="1" applyFill="1" applyBorder="1" applyAlignment="1" applyProtection="1">
      <alignment horizontal="centerContinuous"/>
    </xf>
    <xf numFmtId="176" fontId="1" fillId="3" borderId="22" xfId="0" applyNumberFormat="1" applyFont="1" applyFill="1" applyBorder="1" applyAlignment="1" applyProtection="1"/>
    <xf numFmtId="176" fontId="1" fillId="3" borderId="21" xfId="0" applyNumberFormat="1" applyFont="1" applyFill="1" applyBorder="1" applyAlignment="1" applyProtection="1">
      <alignment horizontal="center"/>
    </xf>
    <xf numFmtId="176" fontId="1" fillId="3" borderId="21" xfId="0" applyNumberFormat="1" applyFont="1" applyFill="1" applyBorder="1" applyAlignment="1" applyProtection="1"/>
    <xf numFmtId="176" fontId="1" fillId="3" borderId="22" xfId="0" applyNumberFormat="1" applyFont="1" applyFill="1" applyBorder="1" applyAlignment="1" applyProtection="1">
      <alignment horizontal="center"/>
    </xf>
    <xf numFmtId="176" fontId="6" fillId="0" borderId="8" xfId="0" applyNumberFormat="1" applyFont="1" applyBorder="1" applyAlignment="1" applyProtection="1"/>
    <xf numFmtId="176" fontId="6" fillId="0" borderId="0" xfId="0" applyNumberFormat="1" applyFont="1" applyAlignment="1" applyProtection="1"/>
    <xf numFmtId="177" fontId="6" fillId="2" borderId="0" xfId="0" applyNumberFormat="1" applyFont="1" applyFill="1" applyBorder="1" applyAlignment="1" applyProtection="1"/>
    <xf numFmtId="177" fontId="6" fillId="0" borderId="0" xfId="1" applyNumberFormat="1" applyFont="1" applyBorder="1" applyAlignment="1" applyProtection="1"/>
    <xf numFmtId="177" fontId="6" fillId="0" borderId="0" xfId="1" applyNumberFormat="1" applyFont="1" applyBorder="1" applyAlignment="1" applyProtection="1">
      <alignment horizontal="right"/>
    </xf>
    <xf numFmtId="176" fontId="6" fillId="0" borderId="9" xfId="1" applyNumberFormat="1" applyFont="1" applyBorder="1" applyAlignment="1" applyProtection="1"/>
    <xf numFmtId="177" fontId="6" fillId="0" borderId="9" xfId="1" applyNumberFormat="1" applyFont="1" applyBorder="1" applyAlignment="1" applyProtection="1">
      <alignment horizontal="right"/>
    </xf>
    <xf numFmtId="3" fontId="1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>
      <alignment horizontal="right"/>
    </xf>
    <xf numFmtId="3" fontId="1" fillId="3" borderId="1" xfId="0" applyNumberFormat="1" applyFont="1" applyFill="1" applyBorder="1" applyAlignment="1" applyProtection="1">
      <alignment horizontal="centerContinuous"/>
    </xf>
    <xf numFmtId="3" fontId="1" fillId="3" borderId="5" xfId="0" applyNumberFormat="1" applyFont="1" applyFill="1" applyBorder="1" applyAlignment="1" applyProtection="1"/>
    <xf numFmtId="3" fontId="1" fillId="3" borderId="25" xfId="0" applyNumberFormat="1" applyFont="1" applyFill="1" applyBorder="1" applyAlignment="1" applyProtection="1">
      <alignment horizontal="centerContinuous"/>
    </xf>
    <xf numFmtId="3" fontId="1" fillId="3" borderId="26" xfId="0" applyNumberFormat="1" applyFont="1" applyFill="1" applyBorder="1" applyAlignment="1" applyProtection="1">
      <alignment horizontal="center"/>
    </xf>
    <xf numFmtId="3" fontId="1" fillId="3" borderId="9" xfId="0" applyNumberFormat="1" applyFont="1" applyFill="1" applyBorder="1" applyAlignment="1" applyProtection="1">
      <alignment horizontal="centerContinuous"/>
    </xf>
    <xf numFmtId="3" fontId="1" fillId="3" borderId="10" xfId="0" applyNumberFormat="1" applyFont="1" applyFill="1" applyBorder="1" applyAlignment="1" applyProtection="1">
      <alignment horizontal="centerContinuous"/>
    </xf>
    <xf numFmtId="3" fontId="1" fillId="3" borderId="12" xfId="0" applyNumberFormat="1" applyFont="1" applyFill="1" applyBorder="1" applyAlignment="1" applyProtection="1"/>
    <xf numFmtId="3" fontId="1" fillId="3" borderId="11" xfId="0" applyNumberFormat="1" applyFont="1" applyFill="1" applyBorder="1" applyAlignment="1" applyProtection="1">
      <alignment horizontal="center"/>
    </xf>
    <xf numFmtId="178" fontId="6" fillId="0" borderId="8" xfId="0" applyNumberFormat="1" applyFont="1" applyBorder="1" applyAlignment="1" applyProtection="1"/>
    <xf numFmtId="178" fontId="6" fillId="0" borderId="0" xfId="0" applyNumberFormat="1" applyFont="1" applyBorder="1" applyAlignment="1" applyProtection="1"/>
    <xf numFmtId="178" fontId="0" fillId="0" borderId="0" xfId="0" applyNumberFormat="1" applyFont="1" applyProtection="1">
      <alignment vertical="center"/>
    </xf>
    <xf numFmtId="177" fontId="7" fillId="0" borderId="0" xfId="0" applyNumberFormat="1" applyFont="1" applyBorder="1" applyAlignment="1" applyProtection="1"/>
    <xf numFmtId="177" fontId="7" fillId="0" borderId="0" xfId="0" applyNumberFormat="1" applyFont="1" applyBorder="1" applyAlignment="1" applyProtection="1">
      <alignment horizontal="right"/>
    </xf>
    <xf numFmtId="178" fontId="0" fillId="0" borderId="0" xfId="0" applyNumberFormat="1" applyProtection="1">
      <alignment vertical="center"/>
    </xf>
    <xf numFmtId="3" fontId="6" fillId="3" borderId="0" xfId="0" applyNumberFormat="1" applyFont="1" applyFill="1" applyBorder="1" applyAlignment="1" applyProtection="1">
      <alignment horizontal="centerContinuous"/>
    </xf>
    <xf numFmtId="3" fontId="6" fillId="3" borderId="6" xfId="0" applyNumberFormat="1" applyFont="1" applyFill="1" applyBorder="1" applyAlignment="1" applyProtection="1">
      <alignment horizontal="centerContinuous"/>
    </xf>
    <xf numFmtId="3" fontId="6" fillId="3" borderId="9" xfId="0" applyNumberFormat="1" applyFont="1" applyFill="1" applyBorder="1" applyAlignment="1" applyProtection="1"/>
    <xf numFmtId="3" fontId="6" fillId="3" borderId="10" xfId="0" applyNumberFormat="1" applyFont="1" applyFill="1" applyBorder="1" applyAlignment="1" applyProtection="1"/>
    <xf numFmtId="3" fontId="6" fillId="0" borderId="12" xfId="0" applyNumberFormat="1" applyFont="1" applyBorder="1" applyAlignment="1" applyProtection="1"/>
    <xf numFmtId="3" fontId="6" fillId="0" borderId="9" xfId="0" applyNumberFormat="1" applyFont="1" applyBorder="1" applyAlignment="1" applyProtection="1"/>
    <xf numFmtId="3" fontId="1" fillId="3" borderId="23" xfId="0" applyNumberFormat="1" applyFont="1" applyFill="1" applyBorder="1" applyAlignment="1" applyProtection="1"/>
    <xf numFmtId="176" fontId="1" fillId="0" borderId="24" xfId="0" applyNumberFormat="1" applyFont="1" applyBorder="1" applyAlignment="1" applyProtection="1"/>
    <xf numFmtId="176" fontId="1" fillId="0" borderId="23" xfId="0" applyNumberFormat="1" applyFont="1" applyBorder="1" applyAlignment="1" applyProtection="1"/>
    <xf numFmtId="177" fontId="6" fillId="0" borderId="8" xfId="0" applyNumberFormat="1" applyFont="1" applyBorder="1" applyAlignment="1" applyProtection="1">
      <alignment horizontal="right"/>
    </xf>
    <xf numFmtId="177" fontId="6" fillId="0" borderId="0" xfId="0" applyNumberFormat="1" applyFont="1" applyAlignment="1" applyProtection="1">
      <alignment horizontal="right"/>
    </xf>
    <xf numFmtId="176" fontId="0" fillId="0" borderId="0" xfId="0" applyNumberFormat="1" applyFont="1" applyProtection="1">
      <alignment vertical="center"/>
    </xf>
    <xf numFmtId="177" fontId="7" fillId="0" borderId="8" xfId="0" applyNumberFormat="1" applyFont="1" applyBorder="1" applyAlignment="1" applyProtection="1">
      <alignment horizontal="right"/>
    </xf>
    <xf numFmtId="177" fontId="7" fillId="0" borderId="0" xfId="0" applyNumberFormat="1" applyFont="1" applyAlignment="1" applyProtection="1">
      <alignment horizontal="right"/>
    </xf>
    <xf numFmtId="3" fontId="1" fillId="3" borderId="1" xfId="0" applyNumberFormat="1" applyFont="1" applyFill="1" applyBorder="1" applyAlignment="1" applyProtection="1">
      <alignment horizontal="center"/>
    </xf>
    <xf numFmtId="3" fontId="1" fillId="3" borderId="2" xfId="0" applyNumberFormat="1" applyFont="1" applyFill="1" applyBorder="1" applyAlignment="1" applyProtection="1">
      <alignment horizontal="center"/>
    </xf>
    <xf numFmtId="3" fontId="1" fillId="3" borderId="7" xfId="0" applyNumberFormat="1" applyFont="1" applyFill="1" applyBorder="1" applyAlignment="1" applyProtection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</xf>
    <xf numFmtId="3" fontId="1" fillId="3" borderId="9" xfId="0" applyNumberFormat="1" applyFont="1" applyFill="1" applyBorder="1" applyAlignment="1" applyProtection="1">
      <alignment horizontal="center"/>
    </xf>
    <xf numFmtId="3" fontId="1" fillId="3" borderId="10" xfId="0" applyNumberFormat="1" applyFont="1" applyFill="1" applyBorder="1" applyAlignment="1" applyProtection="1">
      <alignment horizontal="center"/>
    </xf>
    <xf numFmtId="3" fontId="1" fillId="3" borderId="14" xfId="0" applyNumberFormat="1" applyFont="1" applyFill="1" applyBorder="1" applyAlignment="1" applyProtection="1">
      <alignment horizontal="center" vertical="center"/>
    </xf>
    <xf numFmtId="3" fontId="1" fillId="3" borderId="19" xfId="0" applyNumberFormat="1" applyFont="1" applyFill="1" applyBorder="1" applyAlignment="1" applyProtection="1">
      <alignment horizontal="center" vertical="center"/>
    </xf>
    <xf numFmtId="3" fontId="1" fillId="3" borderId="21" xfId="0" applyNumberFormat="1" applyFont="1" applyFill="1" applyBorder="1" applyAlignment="1" applyProtection="1">
      <alignment horizontal="center" vertical="center"/>
    </xf>
    <xf numFmtId="176" fontId="1" fillId="3" borderId="7" xfId="0" applyNumberFormat="1" applyFont="1" applyFill="1" applyBorder="1" applyAlignment="1" applyProtection="1">
      <alignment horizontal="center" vertical="center"/>
    </xf>
    <xf numFmtId="176" fontId="1" fillId="3" borderId="21" xfId="0" applyNumberFormat="1" applyFont="1" applyFill="1" applyBorder="1" applyAlignment="1" applyProtection="1">
      <alignment horizontal="center" vertical="center"/>
    </xf>
    <xf numFmtId="3" fontId="6" fillId="3" borderId="0" xfId="0" applyNumberFormat="1" applyFont="1" applyFill="1" applyBorder="1" applyAlignment="1" applyProtection="1">
      <alignment horizontal="center"/>
    </xf>
    <xf numFmtId="3" fontId="6" fillId="3" borderId="6" xfId="0" applyNumberFormat="1" applyFont="1" applyFill="1" applyBorder="1" applyAlignment="1" applyProtection="1">
      <alignment horizontal="center"/>
    </xf>
    <xf numFmtId="3" fontId="6" fillId="3" borderId="0" xfId="0" applyNumberFormat="1" applyFont="1" applyFill="1" applyAlignment="1" applyProtection="1">
      <alignment horizontal="center"/>
    </xf>
    <xf numFmtId="3" fontId="1" fillId="3" borderId="13" xfId="0" applyNumberFormat="1" applyFont="1" applyFill="1" applyBorder="1" applyAlignment="1" applyProtection="1">
      <alignment horizontal="center"/>
    </xf>
    <xf numFmtId="3" fontId="1" fillId="3" borderId="27" xfId="0" applyNumberFormat="1" applyFont="1" applyFill="1" applyBorder="1" applyAlignment="1" applyProtection="1">
      <alignment horizontal="center"/>
    </xf>
    <xf numFmtId="3" fontId="1" fillId="3" borderId="20" xfId="0" applyNumberFormat="1" applyFont="1" applyFill="1" applyBorder="1" applyAlignment="1" applyProtection="1">
      <alignment horizontal="center"/>
    </xf>
    <xf numFmtId="3" fontId="1" fillId="3" borderId="28" xfId="0" applyNumberFormat="1" applyFont="1" applyFill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16"/>
  <sheetViews>
    <sheetView showGridLines="0" tabSelected="1" workbookViewId="0"/>
  </sheetViews>
  <sheetFormatPr defaultRowHeight="13.5"/>
  <cols>
    <col min="1" max="1" width="5.625" style="5" customWidth="1"/>
    <col min="2" max="2" width="3.25" style="5" customWidth="1"/>
    <col min="3" max="3" width="5.625" style="5" customWidth="1"/>
    <col min="4" max="4" width="13.75" style="5" customWidth="1"/>
    <col min="5" max="5" width="13.25" style="5" customWidth="1"/>
    <col min="6" max="6" width="12.375" style="5" customWidth="1"/>
    <col min="7" max="7" width="13.5" style="5" customWidth="1"/>
    <col min="8" max="10" width="12.375" style="5" customWidth="1"/>
    <col min="11" max="16384" width="9" style="5"/>
  </cols>
  <sheetData>
    <row r="1" spans="1:10" ht="17.25">
      <c r="A1" s="1"/>
      <c r="B1" s="1"/>
      <c r="C1" s="1"/>
      <c r="D1" s="2" t="s">
        <v>0</v>
      </c>
      <c r="E1" s="3"/>
      <c r="F1" s="4"/>
      <c r="G1" s="1"/>
      <c r="H1" s="1"/>
      <c r="I1" s="1"/>
      <c r="J1" s="1"/>
    </row>
    <row r="2" spans="1:10" ht="14.25">
      <c r="A2" s="1"/>
      <c r="B2" s="1"/>
      <c r="C2" s="1"/>
      <c r="D2" s="6" t="s">
        <v>1</v>
      </c>
      <c r="E2" s="4"/>
      <c r="F2" s="4"/>
      <c r="G2" s="1"/>
      <c r="H2" s="1"/>
      <c r="I2" s="1"/>
      <c r="J2" s="1"/>
    </row>
    <row r="3" spans="1:10" ht="14.25" thickBot="1">
      <c r="A3" s="1" t="s">
        <v>2</v>
      </c>
      <c r="B3" s="1"/>
      <c r="C3" s="1"/>
      <c r="D3" s="1"/>
      <c r="E3" s="1"/>
      <c r="F3" s="1"/>
      <c r="G3" s="1"/>
      <c r="H3" s="1"/>
      <c r="I3" s="1"/>
      <c r="J3" s="7" t="s">
        <v>3</v>
      </c>
    </row>
    <row r="4" spans="1:10" ht="14.25" thickTop="1">
      <c r="A4" s="130" t="s">
        <v>4</v>
      </c>
      <c r="B4" s="130"/>
      <c r="C4" s="131"/>
      <c r="D4" s="8"/>
      <c r="E4" s="9" t="s">
        <v>5</v>
      </c>
      <c r="F4" s="10"/>
      <c r="G4" s="10"/>
      <c r="H4" s="11"/>
      <c r="I4" s="12"/>
      <c r="J4" s="13" t="s">
        <v>6</v>
      </c>
    </row>
    <row r="5" spans="1:10">
      <c r="A5" s="14"/>
      <c r="B5" s="14"/>
      <c r="C5" s="15"/>
      <c r="D5" s="16" t="s">
        <v>7</v>
      </c>
      <c r="E5" s="132" t="s">
        <v>8</v>
      </c>
      <c r="F5" s="17" t="s">
        <v>9</v>
      </c>
      <c r="G5" s="132" t="s">
        <v>10</v>
      </c>
      <c r="H5" s="18" t="s">
        <v>11</v>
      </c>
      <c r="I5" s="19" t="s">
        <v>12</v>
      </c>
      <c r="J5" s="17" t="s">
        <v>13</v>
      </c>
    </row>
    <row r="6" spans="1:10">
      <c r="A6" s="134" t="s">
        <v>14</v>
      </c>
      <c r="B6" s="134"/>
      <c r="C6" s="135"/>
      <c r="D6" s="20"/>
      <c r="E6" s="133"/>
      <c r="F6" s="21" t="s">
        <v>15</v>
      </c>
      <c r="G6" s="133"/>
      <c r="H6" s="22" t="s">
        <v>16</v>
      </c>
      <c r="I6" s="23"/>
      <c r="J6" s="21" t="s">
        <v>17</v>
      </c>
    </row>
    <row r="7" spans="1:10">
      <c r="A7" s="24"/>
      <c r="B7" s="24"/>
      <c r="C7" s="25"/>
      <c r="D7" s="26"/>
      <c r="E7" s="26"/>
      <c r="F7" s="26"/>
      <c r="G7" s="26"/>
      <c r="H7" s="26"/>
      <c r="I7" s="26"/>
      <c r="J7" s="26"/>
    </row>
    <row r="8" spans="1:10" s="29" customFormat="1">
      <c r="A8" s="27" t="s">
        <v>18</v>
      </c>
      <c r="B8" s="19">
        <v>25</v>
      </c>
      <c r="C8" s="28" t="s">
        <v>19</v>
      </c>
      <c r="D8" s="26">
        <v>191520254</v>
      </c>
      <c r="E8" s="26">
        <v>178892029</v>
      </c>
      <c r="F8" s="26">
        <v>26311096</v>
      </c>
      <c r="G8" s="26">
        <v>105561543</v>
      </c>
      <c r="H8" s="26">
        <v>47019390</v>
      </c>
      <c r="I8" s="26">
        <v>12579835</v>
      </c>
      <c r="J8" s="26">
        <v>48390</v>
      </c>
    </row>
    <row r="9" spans="1:10" s="29" customFormat="1">
      <c r="A9" s="24"/>
      <c r="B9" s="19">
        <v>26</v>
      </c>
      <c r="C9" s="25"/>
      <c r="D9" s="26">
        <v>207760874</v>
      </c>
      <c r="E9" s="26">
        <v>187869601</v>
      </c>
      <c r="F9" s="26">
        <v>27647233</v>
      </c>
      <c r="G9" s="26">
        <v>111921772</v>
      </c>
      <c r="H9" s="26">
        <v>48300596</v>
      </c>
      <c r="I9" s="26">
        <v>19878339</v>
      </c>
      <c r="J9" s="26">
        <v>12934</v>
      </c>
    </row>
    <row r="10" spans="1:10">
      <c r="A10" s="24"/>
      <c r="B10" s="30"/>
      <c r="C10" s="25"/>
      <c r="D10" s="26"/>
      <c r="E10" s="26"/>
      <c r="F10" s="26"/>
      <c r="G10" s="26"/>
      <c r="H10" s="26"/>
      <c r="I10" s="26"/>
      <c r="J10" s="26"/>
    </row>
    <row r="11" spans="1:10">
      <c r="A11" s="31"/>
      <c r="B11" s="32">
        <v>27</v>
      </c>
      <c r="C11" s="33"/>
      <c r="D11" s="34">
        <f>SUM(D13:D15)</f>
        <v>204338094</v>
      </c>
      <c r="E11" s="34">
        <f t="shared" ref="E9:J11" si="0">SUM(E13:E15)</f>
        <v>184177935</v>
      </c>
      <c r="F11" s="34">
        <f t="shared" si="0"/>
        <v>27502848</v>
      </c>
      <c r="G11" s="34">
        <f t="shared" si="0"/>
        <v>107447636</v>
      </c>
      <c r="H11" s="34">
        <f t="shared" si="0"/>
        <v>49227451</v>
      </c>
      <c r="I11" s="34">
        <f t="shared" si="0"/>
        <v>20148581</v>
      </c>
      <c r="J11" s="34">
        <f t="shared" si="0"/>
        <v>11578</v>
      </c>
    </row>
    <row r="12" spans="1:10">
      <c r="A12" s="24"/>
      <c r="B12" s="24"/>
      <c r="C12" s="25"/>
      <c r="D12" s="26"/>
      <c r="E12" s="26"/>
      <c r="F12" s="26"/>
      <c r="G12" s="26"/>
      <c r="H12" s="26"/>
      <c r="I12" s="26"/>
      <c r="J12" s="26"/>
    </row>
    <row r="13" spans="1:10">
      <c r="A13" s="14" t="s">
        <v>20</v>
      </c>
      <c r="B13" s="14"/>
      <c r="C13" s="15"/>
      <c r="D13" s="26">
        <f>E13+I13+J13</f>
        <v>174501110</v>
      </c>
      <c r="E13" s="26">
        <f>SUM(F13:H13)</f>
        <v>157131504</v>
      </c>
      <c r="F13" s="26">
        <v>26631735</v>
      </c>
      <c r="G13" s="26">
        <v>101279052</v>
      </c>
      <c r="H13" s="26">
        <v>29220717</v>
      </c>
      <c r="I13" s="26">
        <v>17365781</v>
      </c>
      <c r="J13" s="26">
        <v>3825</v>
      </c>
    </row>
    <row r="14" spans="1:10">
      <c r="A14" s="14" t="s">
        <v>21</v>
      </c>
      <c r="B14" s="14"/>
      <c r="C14" s="15"/>
      <c r="D14" s="26">
        <f>E14+I14+J14</f>
        <v>17762990</v>
      </c>
      <c r="E14" s="26">
        <f>SUM(F14:H14)</f>
        <v>15728180</v>
      </c>
      <c r="F14" s="26">
        <v>794525</v>
      </c>
      <c r="G14" s="26">
        <v>1532541</v>
      </c>
      <c r="H14" s="26">
        <v>13401114</v>
      </c>
      <c r="I14" s="26">
        <v>2032800</v>
      </c>
      <c r="J14" s="26">
        <v>2010</v>
      </c>
    </row>
    <row r="15" spans="1:10">
      <c r="A15" s="23" t="s">
        <v>22</v>
      </c>
      <c r="B15" s="23"/>
      <c r="C15" s="20"/>
      <c r="D15" s="36">
        <f>E15+I15+J15</f>
        <v>12073994</v>
      </c>
      <c r="E15" s="36">
        <v>11318251</v>
      </c>
      <c r="F15" s="36">
        <v>76588</v>
      </c>
      <c r="G15" s="36">
        <v>4636043</v>
      </c>
      <c r="H15" s="36">
        <v>6605620</v>
      </c>
      <c r="I15" s="37">
        <v>750000</v>
      </c>
      <c r="J15" s="37">
        <v>5743</v>
      </c>
    </row>
    <row r="16" spans="1:10">
      <c r="A16" s="38"/>
      <c r="B16" s="39"/>
      <c r="C16" s="39"/>
    </row>
  </sheetData>
  <sheetProtection password="CA4C" sheet="1" objects="1" scenarios="1"/>
  <mergeCells count="4">
    <mergeCell ref="A4:C4"/>
    <mergeCell ref="E5:E6"/>
    <mergeCell ref="G5:G6"/>
    <mergeCell ref="A6:C6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2"/>
  <sheetViews>
    <sheetView showGridLines="0" workbookViewId="0"/>
  </sheetViews>
  <sheetFormatPr defaultRowHeight="13.5"/>
  <cols>
    <col min="1" max="1" width="5.625" style="5" customWidth="1"/>
    <col min="2" max="2" width="4.125" style="5" customWidth="1"/>
    <col min="3" max="3" width="5.625" style="5" customWidth="1"/>
    <col min="4" max="4" width="13.75" style="5" customWidth="1"/>
    <col min="5" max="5" width="13.875" style="5" customWidth="1"/>
    <col min="6" max="6" width="13.625" style="5" customWidth="1"/>
    <col min="7" max="9" width="12.875" style="5" customWidth="1"/>
    <col min="10" max="11" width="12.75" style="5" customWidth="1"/>
    <col min="12" max="12" width="12.25" style="5" customWidth="1"/>
    <col min="13" max="13" width="11.5" style="5" bestFit="1" customWidth="1"/>
    <col min="14" max="16384" width="9" style="5"/>
  </cols>
  <sheetData>
    <row r="1" spans="1:12">
      <c r="A1" s="1"/>
      <c r="B1" s="1"/>
      <c r="C1" s="1"/>
      <c r="D1" s="4"/>
      <c r="E1" s="4"/>
      <c r="F1" s="40"/>
      <c r="G1" s="4"/>
      <c r="H1" s="1"/>
      <c r="I1" s="1"/>
      <c r="J1" s="1"/>
      <c r="K1" s="1"/>
      <c r="L1" s="1"/>
    </row>
    <row r="2" spans="1:12" ht="14.25">
      <c r="A2" s="1"/>
      <c r="B2" s="1"/>
      <c r="C2" s="1"/>
      <c r="D2" s="41" t="s">
        <v>23</v>
      </c>
      <c r="E2" s="4"/>
      <c r="F2" s="4"/>
      <c r="G2" s="4"/>
      <c r="H2" s="1"/>
      <c r="I2" s="1"/>
      <c r="J2" s="1"/>
      <c r="K2" s="1"/>
      <c r="L2" s="1"/>
    </row>
    <row r="3" spans="1:12" ht="14.25">
      <c r="A3" s="1"/>
      <c r="B3" s="1"/>
      <c r="C3" s="1"/>
      <c r="D3" s="42" t="s">
        <v>24</v>
      </c>
      <c r="E3" s="1"/>
      <c r="F3" s="1"/>
      <c r="G3" s="1"/>
      <c r="H3" s="1"/>
      <c r="I3" s="1"/>
      <c r="J3" s="1"/>
      <c r="K3" s="1"/>
      <c r="L3" s="1"/>
    </row>
    <row r="4" spans="1:12" ht="14.25" thickBot="1">
      <c r="A4" s="1" t="s">
        <v>2</v>
      </c>
      <c r="B4" s="1"/>
      <c r="C4" s="1"/>
      <c r="D4" s="43"/>
      <c r="E4" s="1"/>
      <c r="F4" s="1"/>
      <c r="G4" s="1"/>
      <c r="H4" s="1"/>
      <c r="I4" s="1"/>
      <c r="J4" s="1"/>
      <c r="K4" s="1"/>
      <c r="L4" s="7" t="s">
        <v>25</v>
      </c>
    </row>
    <row r="5" spans="1:12" ht="14.25" thickTop="1">
      <c r="A5" s="44"/>
      <c r="B5" s="44"/>
      <c r="C5" s="44"/>
      <c r="D5" s="136" t="s">
        <v>7</v>
      </c>
      <c r="E5" s="45" t="s">
        <v>26</v>
      </c>
      <c r="F5" s="46"/>
      <c r="G5" s="46"/>
      <c r="H5" s="46"/>
      <c r="I5" s="46"/>
      <c r="J5" s="45" t="s">
        <v>27</v>
      </c>
      <c r="K5" s="47"/>
      <c r="L5" s="48"/>
    </row>
    <row r="6" spans="1:12">
      <c r="A6" s="49" t="s">
        <v>28</v>
      </c>
      <c r="B6" s="49"/>
      <c r="C6" s="49"/>
      <c r="D6" s="137"/>
      <c r="E6" s="50"/>
      <c r="F6" s="50"/>
      <c r="G6" s="50"/>
      <c r="H6" s="17" t="s">
        <v>29</v>
      </c>
      <c r="I6" s="17" t="s">
        <v>30</v>
      </c>
      <c r="J6" s="17" t="s">
        <v>31</v>
      </c>
      <c r="K6" s="51" t="s">
        <v>32</v>
      </c>
      <c r="L6" s="17" t="s">
        <v>33</v>
      </c>
    </row>
    <row r="7" spans="1:12">
      <c r="A7" s="49" t="s">
        <v>34</v>
      </c>
      <c r="B7" s="49"/>
      <c r="C7" s="49"/>
      <c r="D7" s="137"/>
      <c r="E7" s="17" t="s">
        <v>35</v>
      </c>
      <c r="F7" s="17" t="s">
        <v>36</v>
      </c>
      <c r="G7" s="17" t="s">
        <v>37</v>
      </c>
      <c r="H7" s="50"/>
      <c r="I7" s="50"/>
      <c r="J7" s="50"/>
      <c r="K7" s="51" t="s">
        <v>38</v>
      </c>
      <c r="L7" s="17" t="s">
        <v>39</v>
      </c>
    </row>
    <row r="8" spans="1:12">
      <c r="A8" s="52"/>
      <c r="B8" s="52"/>
      <c r="C8" s="52"/>
      <c r="D8" s="138"/>
      <c r="E8" s="53"/>
      <c r="F8" s="53"/>
      <c r="G8" s="53"/>
      <c r="H8" s="54" t="s">
        <v>40</v>
      </c>
      <c r="I8" s="54" t="s">
        <v>41</v>
      </c>
      <c r="J8" s="54" t="s">
        <v>42</v>
      </c>
      <c r="K8" s="55" t="s">
        <v>43</v>
      </c>
      <c r="L8" s="53"/>
    </row>
    <row r="9" spans="1:12">
      <c r="A9" s="56"/>
      <c r="B9" s="56"/>
      <c r="C9" s="56"/>
      <c r="D9" s="57"/>
      <c r="E9" s="58"/>
      <c r="F9" s="58"/>
      <c r="G9" s="58"/>
      <c r="H9" s="58"/>
      <c r="I9" s="58"/>
      <c r="J9" s="58"/>
      <c r="K9" s="58"/>
      <c r="L9" s="58"/>
    </row>
    <row r="10" spans="1:12" s="29" customFormat="1">
      <c r="A10" s="59" t="s">
        <v>18</v>
      </c>
      <c r="B10" s="60">
        <v>25</v>
      </c>
      <c r="C10" s="61" t="s">
        <v>19</v>
      </c>
      <c r="D10" s="62">
        <v>161611469</v>
      </c>
      <c r="E10" s="63">
        <v>123434372</v>
      </c>
      <c r="F10" s="63">
        <v>2325652</v>
      </c>
      <c r="G10" s="63">
        <v>5343070</v>
      </c>
      <c r="H10" s="63">
        <v>5187799</v>
      </c>
      <c r="I10" s="63">
        <v>472338</v>
      </c>
      <c r="J10" s="63">
        <v>16220313</v>
      </c>
      <c r="K10" s="63">
        <v>1315112</v>
      </c>
      <c r="L10" s="63">
        <v>7312813</v>
      </c>
    </row>
    <row r="11" spans="1:12" s="29" customFormat="1">
      <c r="A11" s="64"/>
      <c r="B11" s="60">
        <v>26</v>
      </c>
      <c r="C11" s="64"/>
      <c r="D11" s="62">
        <v>174124625</v>
      </c>
      <c r="E11" s="63">
        <v>125619138</v>
      </c>
      <c r="F11" s="63">
        <v>2608647</v>
      </c>
      <c r="G11" s="63">
        <v>6127704</v>
      </c>
      <c r="H11" s="63">
        <v>6306410</v>
      </c>
      <c r="I11" s="63">
        <v>506614</v>
      </c>
      <c r="J11" s="63">
        <v>22032310</v>
      </c>
      <c r="K11" s="63">
        <v>2210903</v>
      </c>
      <c r="L11" s="63">
        <v>8712899</v>
      </c>
    </row>
    <row r="12" spans="1:12">
      <c r="A12" s="64"/>
      <c r="B12" s="65"/>
      <c r="C12" s="64"/>
      <c r="D12" s="62"/>
      <c r="E12" s="63"/>
      <c r="F12" s="63"/>
      <c r="G12" s="63"/>
      <c r="H12" s="63"/>
      <c r="I12" s="63"/>
      <c r="J12" s="63"/>
      <c r="K12" s="63"/>
      <c r="L12" s="63"/>
    </row>
    <row r="13" spans="1:12">
      <c r="A13" s="66"/>
      <c r="B13" s="67">
        <v>27</v>
      </c>
      <c r="C13" s="66"/>
      <c r="D13" s="68">
        <f t="shared" ref="D13:K13" si="0">D15+D16+D17+D18+D19+D25+D27+D28</f>
        <v>174501110</v>
      </c>
      <c r="E13" s="69">
        <f t="shared" si="0"/>
        <v>124858946</v>
      </c>
      <c r="F13" s="69">
        <f t="shared" si="0"/>
        <v>2716321</v>
      </c>
      <c r="G13" s="69">
        <f t="shared" si="0"/>
        <v>6087451</v>
      </c>
      <c r="H13" s="69">
        <f t="shared" si="0"/>
        <v>7690997</v>
      </c>
      <c r="I13" s="69">
        <f t="shared" si="0"/>
        <v>617066</v>
      </c>
      <c r="J13" s="69">
        <f t="shared" si="0"/>
        <v>23357808</v>
      </c>
      <c r="K13" s="69">
        <f t="shared" si="0"/>
        <v>1433610</v>
      </c>
      <c r="L13" s="69">
        <f>+L15+L16+L17+L18+L19+L25+L28</f>
        <v>7738911</v>
      </c>
    </row>
    <row r="14" spans="1:12">
      <c r="A14" s="64"/>
      <c r="B14" s="64"/>
      <c r="C14" s="64"/>
      <c r="D14" s="62"/>
      <c r="E14" s="70"/>
      <c r="F14" s="70"/>
      <c r="G14" s="70"/>
      <c r="H14" s="70"/>
      <c r="I14" s="70"/>
      <c r="J14" s="70"/>
      <c r="K14" s="70"/>
      <c r="L14" s="70"/>
    </row>
    <row r="15" spans="1:12">
      <c r="A15" s="71" t="s">
        <v>44</v>
      </c>
      <c r="B15" s="71"/>
      <c r="C15" s="71"/>
      <c r="D15" s="62">
        <f>SUM(E15:L15)</f>
        <v>1719411</v>
      </c>
      <c r="E15" s="63">
        <v>1089512</v>
      </c>
      <c r="F15" s="63">
        <v>10592</v>
      </c>
      <c r="G15" s="63">
        <v>83327</v>
      </c>
      <c r="H15" s="63">
        <v>251954</v>
      </c>
      <c r="I15" s="63">
        <v>123886</v>
      </c>
      <c r="J15" s="63">
        <v>151799</v>
      </c>
      <c r="K15" s="63">
        <v>4152</v>
      </c>
      <c r="L15" s="63">
        <v>4189</v>
      </c>
    </row>
    <row r="16" spans="1:12">
      <c r="A16" s="71" t="s">
        <v>45</v>
      </c>
      <c r="B16" s="71"/>
      <c r="C16" s="71"/>
      <c r="D16" s="62">
        <f>SUM(E16:L16)</f>
        <v>75630328</v>
      </c>
      <c r="E16" s="70">
        <v>52695328</v>
      </c>
      <c r="F16" s="70">
        <v>1124861</v>
      </c>
      <c r="G16" s="70">
        <v>2689444</v>
      </c>
      <c r="H16" s="70">
        <v>2682746</v>
      </c>
      <c r="I16" s="70">
        <v>237073</v>
      </c>
      <c r="J16" s="70">
        <v>12457392</v>
      </c>
      <c r="K16" s="63">
        <v>709032</v>
      </c>
      <c r="L16" s="70">
        <v>3034452</v>
      </c>
    </row>
    <row r="17" spans="1:13">
      <c r="A17" s="71" t="s">
        <v>46</v>
      </c>
      <c r="B17" s="71"/>
      <c r="C17" s="71"/>
      <c r="D17" s="62">
        <f>SUM(E17:L17)</f>
        <v>44712371</v>
      </c>
      <c r="E17" s="70">
        <v>31196194</v>
      </c>
      <c r="F17" s="70">
        <v>752558</v>
      </c>
      <c r="G17" s="70">
        <v>1481441</v>
      </c>
      <c r="H17" s="70">
        <v>1934528</v>
      </c>
      <c r="I17" s="70">
        <v>187887</v>
      </c>
      <c r="J17" s="70">
        <v>6328652</v>
      </c>
      <c r="K17" s="70">
        <v>425959</v>
      </c>
      <c r="L17" s="70">
        <v>2405152</v>
      </c>
    </row>
    <row r="18" spans="1:13">
      <c r="A18" s="71" t="s">
        <v>47</v>
      </c>
      <c r="B18" s="71"/>
      <c r="C18" s="71"/>
      <c r="D18" s="62">
        <f>SUM(E18:L18)</f>
        <v>14830119</v>
      </c>
      <c r="E18" s="70">
        <v>13152162</v>
      </c>
      <c r="F18" s="70">
        <v>146019</v>
      </c>
      <c r="G18" s="70">
        <v>338441</v>
      </c>
      <c r="H18" s="70">
        <v>932426</v>
      </c>
      <c r="I18" s="70">
        <v>4442</v>
      </c>
      <c r="J18" s="70">
        <v>52779</v>
      </c>
      <c r="K18" s="70">
        <v>48564</v>
      </c>
      <c r="L18" s="70">
        <v>155286</v>
      </c>
    </row>
    <row r="19" spans="1:13">
      <c r="A19" s="71" t="s">
        <v>48</v>
      </c>
      <c r="B19" s="71"/>
      <c r="C19" s="71"/>
      <c r="D19" s="62">
        <f>SUM(D20:D24)</f>
        <v>35739080</v>
      </c>
      <c r="E19" s="70">
        <v>25280248</v>
      </c>
      <c r="F19" s="70">
        <v>529367</v>
      </c>
      <c r="G19" s="70">
        <v>1353249</v>
      </c>
      <c r="H19" s="70">
        <v>1794734</v>
      </c>
      <c r="I19" s="70">
        <v>62066</v>
      </c>
      <c r="J19" s="70">
        <v>4357862</v>
      </c>
      <c r="K19" s="70">
        <v>231844</v>
      </c>
      <c r="L19" s="70">
        <v>2129710</v>
      </c>
      <c r="M19" s="35"/>
    </row>
    <row r="20" spans="1:13">
      <c r="A20" s="71" t="s">
        <v>49</v>
      </c>
      <c r="B20" s="71"/>
      <c r="C20" s="71"/>
      <c r="D20" s="62">
        <f t="shared" ref="D20:D25" si="1">SUM(E20:L20)</f>
        <v>33510301</v>
      </c>
      <c r="E20" s="70">
        <v>23232632</v>
      </c>
      <c r="F20" s="70">
        <v>488886</v>
      </c>
      <c r="G20" s="70">
        <v>1311996</v>
      </c>
      <c r="H20" s="70">
        <v>1766992</v>
      </c>
      <c r="I20" s="70">
        <v>59375</v>
      </c>
      <c r="J20" s="70">
        <v>4348222</v>
      </c>
      <c r="K20" s="70">
        <v>220274</v>
      </c>
      <c r="L20" s="70">
        <v>2081924</v>
      </c>
    </row>
    <row r="21" spans="1:13">
      <c r="A21" s="71" t="s">
        <v>50</v>
      </c>
      <c r="B21" s="71"/>
      <c r="C21" s="71"/>
      <c r="D21" s="62">
        <f t="shared" si="1"/>
        <v>651378</v>
      </c>
      <c r="E21" s="70">
        <v>523697</v>
      </c>
      <c r="F21" s="70">
        <v>28623</v>
      </c>
      <c r="G21" s="70">
        <v>29693</v>
      </c>
      <c r="H21" s="70">
        <v>1096</v>
      </c>
      <c r="I21" s="70">
        <v>1704</v>
      </c>
      <c r="J21" s="72">
        <v>9640</v>
      </c>
      <c r="K21" s="70">
        <v>10874</v>
      </c>
      <c r="L21" s="70">
        <v>46051</v>
      </c>
    </row>
    <row r="22" spans="1:13">
      <c r="A22" s="71" t="s">
        <v>51</v>
      </c>
      <c r="B22" s="71"/>
      <c r="C22" s="71"/>
      <c r="D22" s="62">
        <f t="shared" si="1"/>
        <v>1286684</v>
      </c>
      <c r="E22" s="70">
        <v>1238411</v>
      </c>
      <c r="F22" s="70">
        <v>9064</v>
      </c>
      <c r="G22" s="70">
        <v>11543</v>
      </c>
      <c r="H22" s="70">
        <v>24951</v>
      </c>
      <c r="I22" s="70">
        <v>667</v>
      </c>
      <c r="J22" s="72">
        <v>0</v>
      </c>
      <c r="K22" s="70">
        <v>696</v>
      </c>
      <c r="L22" s="72">
        <v>1352</v>
      </c>
    </row>
    <row r="23" spans="1:13">
      <c r="A23" s="71" t="s">
        <v>52</v>
      </c>
      <c r="B23" s="71"/>
      <c r="C23" s="71"/>
      <c r="D23" s="62">
        <f t="shared" si="1"/>
        <v>70627</v>
      </c>
      <c r="E23" s="70">
        <v>70098</v>
      </c>
      <c r="F23" s="70">
        <v>271</v>
      </c>
      <c r="G23" s="72">
        <v>0</v>
      </c>
      <c r="H23" s="72">
        <v>0</v>
      </c>
      <c r="I23" s="70">
        <v>120</v>
      </c>
      <c r="J23" s="72">
        <v>0</v>
      </c>
      <c r="K23" s="72">
        <v>0</v>
      </c>
      <c r="L23" s="72">
        <v>138</v>
      </c>
    </row>
    <row r="24" spans="1:13">
      <c r="A24" s="71" t="s">
        <v>53</v>
      </c>
      <c r="B24" s="71"/>
      <c r="C24" s="71"/>
      <c r="D24" s="62">
        <f t="shared" si="1"/>
        <v>220090</v>
      </c>
      <c r="E24" s="70">
        <v>215410</v>
      </c>
      <c r="F24" s="70">
        <v>2523</v>
      </c>
      <c r="G24" s="72">
        <v>17</v>
      </c>
      <c r="H24" s="70">
        <v>1695</v>
      </c>
      <c r="I24" s="70">
        <v>200</v>
      </c>
      <c r="J24" s="72">
        <v>0</v>
      </c>
      <c r="K24" s="72">
        <v>0</v>
      </c>
      <c r="L24" s="72">
        <v>245</v>
      </c>
    </row>
    <row r="25" spans="1:13">
      <c r="A25" s="14" t="s">
        <v>54</v>
      </c>
      <c r="B25" s="14"/>
      <c r="C25" s="15"/>
      <c r="D25" s="62">
        <f t="shared" si="1"/>
        <v>724806</v>
      </c>
      <c r="E25" s="70">
        <v>626932</v>
      </c>
      <c r="F25" s="72">
        <v>5723</v>
      </c>
      <c r="G25" s="72">
        <v>28242</v>
      </c>
      <c r="H25" s="72">
        <v>57418</v>
      </c>
      <c r="I25" s="72">
        <v>1090</v>
      </c>
      <c r="J25" s="72">
        <v>2235</v>
      </c>
      <c r="K25" s="72">
        <v>2704</v>
      </c>
      <c r="L25" s="72">
        <v>462</v>
      </c>
    </row>
    <row r="26" spans="1:13">
      <c r="A26" s="14" t="s">
        <v>55</v>
      </c>
      <c r="B26" s="14"/>
      <c r="C26" s="15"/>
      <c r="D26" s="72"/>
      <c r="E26" s="72"/>
      <c r="F26" s="72"/>
      <c r="G26" s="72"/>
      <c r="H26" s="72"/>
      <c r="I26" s="72"/>
      <c r="J26" s="72"/>
      <c r="K26" s="72"/>
      <c r="L26" s="72"/>
    </row>
    <row r="27" spans="1:13">
      <c r="A27" s="73" t="s">
        <v>56</v>
      </c>
      <c r="B27" s="73"/>
      <c r="C27" s="74"/>
      <c r="D27" s="72">
        <f>SUM(E27:K27)</f>
        <v>588000</v>
      </c>
      <c r="E27" s="72">
        <v>392220</v>
      </c>
      <c r="F27" s="72">
        <v>96497</v>
      </c>
      <c r="G27" s="72">
        <v>46535</v>
      </c>
      <c r="H27" s="72">
        <v>35482</v>
      </c>
      <c r="I27" s="72">
        <v>622</v>
      </c>
      <c r="J27" s="72">
        <v>7089</v>
      </c>
      <c r="K27" s="72">
        <v>9555</v>
      </c>
      <c r="L27" s="72">
        <v>0</v>
      </c>
    </row>
    <row r="28" spans="1:13">
      <c r="A28" s="75" t="s">
        <v>57</v>
      </c>
      <c r="B28" s="75"/>
      <c r="C28" s="76"/>
      <c r="D28" s="77">
        <f>SUM(E28:L28)</f>
        <v>556995</v>
      </c>
      <c r="E28" s="37">
        <v>426350</v>
      </c>
      <c r="F28" s="37">
        <v>50704</v>
      </c>
      <c r="G28" s="37">
        <v>66772</v>
      </c>
      <c r="H28" s="37">
        <v>1709</v>
      </c>
      <c r="I28" s="78">
        <v>0</v>
      </c>
      <c r="J28" s="78">
        <v>0</v>
      </c>
      <c r="K28" s="37">
        <v>1800</v>
      </c>
      <c r="L28" s="37">
        <v>9660</v>
      </c>
    </row>
    <row r="29" spans="1:13">
      <c r="D29" s="35"/>
      <c r="E29" s="35"/>
      <c r="F29" s="35"/>
      <c r="G29" s="35"/>
      <c r="H29" s="35"/>
      <c r="I29" s="35"/>
      <c r="J29" s="35"/>
      <c r="K29" s="35"/>
      <c r="L29" s="35"/>
    </row>
    <row r="32" spans="1:13">
      <c r="D32" s="35"/>
    </row>
  </sheetData>
  <sheetProtection password="CA4C" sheet="1" objects="1" scenarios="1"/>
  <mergeCells count="1">
    <mergeCell ref="D5:D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8"/>
  <sheetViews>
    <sheetView showGridLines="0" workbookViewId="0"/>
  </sheetViews>
  <sheetFormatPr defaultRowHeight="13.5"/>
  <cols>
    <col min="1" max="1" width="5.625" style="5" customWidth="1"/>
    <col min="2" max="2" width="3.625" style="5" customWidth="1"/>
    <col min="3" max="3" width="5.625" style="5" customWidth="1"/>
    <col min="4" max="4" width="13.375" style="5" customWidth="1"/>
    <col min="5" max="5" width="13.875" style="5" customWidth="1"/>
    <col min="6" max="6" width="12.875" style="5" customWidth="1"/>
    <col min="7" max="7" width="13.5" style="5" customWidth="1"/>
    <col min="8" max="8" width="12.875" style="5" customWidth="1"/>
    <col min="9" max="9" width="12.125" style="5" customWidth="1"/>
    <col min="10" max="10" width="10.875" style="5" customWidth="1"/>
    <col min="11" max="11" width="11.5" style="5" bestFit="1" customWidth="1"/>
    <col min="12" max="16384" width="9" style="5"/>
  </cols>
  <sheetData>
    <row r="1" spans="1:10">
      <c r="A1" s="79"/>
      <c r="B1" s="79"/>
      <c r="C1" s="79"/>
      <c r="D1" s="80"/>
      <c r="E1" s="80"/>
      <c r="F1" s="80"/>
      <c r="G1" s="80"/>
      <c r="H1" s="79"/>
      <c r="I1" s="79"/>
      <c r="J1" s="79"/>
    </row>
    <row r="2" spans="1:10" ht="14.25">
      <c r="A2" s="1"/>
      <c r="B2" s="1"/>
      <c r="C2" s="1"/>
      <c r="D2" s="42" t="s">
        <v>58</v>
      </c>
      <c r="E2" s="1"/>
      <c r="F2" s="1"/>
      <c r="G2" s="1"/>
      <c r="H2" s="1"/>
      <c r="I2" s="1"/>
      <c r="J2" s="1"/>
    </row>
    <row r="3" spans="1:10" ht="14.25">
      <c r="A3" s="1"/>
      <c r="B3" s="1"/>
      <c r="C3" s="1"/>
      <c r="D3" s="42" t="s">
        <v>59</v>
      </c>
      <c r="E3" s="1"/>
      <c r="F3" s="1"/>
      <c r="G3" s="1"/>
      <c r="H3" s="1"/>
      <c r="I3" s="1"/>
      <c r="J3" s="1"/>
    </row>
    <row r="4" spans="1:10" ht="14.25" thickBot="1">
      <c r="A4" s="1" t="s">
        <v>2</v>
      </c>
      <c r="B4" s="1"/>
      <c r="C4" s="1"/>
      <c r="D4" s="81"/>
      <c r="E4" s="1"/>
      <c r="F4" s="1"/>
      <c r="G4" s="1"/>
      <c r="H4" s="1"/>
      <c r="I4" s="1"/>
      <c r="J4" s="7" t="s">
        <v>25</v>
      </c>
    </row>
    <row r="5" spans="1:10" ht="18.75" customHeight="1" thickTop="1">
      <c r="A5" s="82" t="s">
        <v>28</v>
      </c>
      <c r="B5" s="82"/>
      <c r="C5" s="82"/>
      <c r="D5" s="48"/>
      <c r="E5" s="45" t="s">
        <v>60</v>
      </c>
      <c r="F5" s="46"/>
      <c r="G5" s="46"/>
      <c r="H5" s="46"/>
      <c r="I5" s="83"/>
      <c r="J5" s="84" t="s">
        <v>61</v>
      </c>
    </row>
    <row r="6" spans="1:10" ht="18.75" customHeight="1">
      <c r="A6" s="14"/>
      <c r="B6" s="14"/>
      <c r="C6" s="14"/>
      <c r="D6" s="85" t="s">
        <v>7</v>
      </c>
      <c r="E6" s="139" t="s">
        <v>8</v>
      </c>
      <c r="F6" s="86" t="s">
        <v>62</v>
      </c>
      <c r="G6" s="139" t="s">
        <v>10</v>
      </c>
      <c r="H6" s="86" t="s">
        <v>11</v>
      </c>
      <c r="I6" s="87" t="s">
        <v>12</v>
      </c>
      <c r="J6" s="85" t="s">
        <v>13</v>
      </c>
    </row>
    <row r="7" spans="1:10" ht="18.75" customHeight="1">
      <c r="A7" s="88" t="s">
        <v>34</v>
      </c>
      <c r="B7" s="88"/>
      <c r="C7" s="88"/>
      <c r="D7" s="89"/>
      <c r="E7" s="140"/>
      <c r="F7" s="90" t="s">
        <v>15</v>
      </c>
      <c r="G7" s="140"/>
      <c r="H7" s="90" t="s">
        <v>16</v>
      </c>
      <c r="I7" s="91"/>
      <c r="J7" s="92" t="s">
        <v>63</v>
      </c>
    </row>
    <row r="8" spans="1:10" ht="18.75" customHeight="1">
      <c r="A8" s="56"/>
      <c r="B8" s="56"/>
      <c r="C8" s="56"/>
      <c r="D8" s="57"/>
      <c r="E8" s="58"/>
      <c r="F8" s="58"/>
      <c r="G8" s="58"/>
      <c r="H8" s="58"/>
      <c r="I8" s="58"/>
      <c r="J8" s="58"/>
    </row>
    <row r="9" spans="1:10" s="29" customFormat="1" ht="18.75" customHeight="1">
      <c r="A9" s="27" t="s">
        <v>18</v>
      </c>
      <c r="B9" s="60">
        <v>25</v>
      </c>
      <c r="C9" s="61" t="s">
        <v>19</v>
      </c>
      <c r="D9" s="93">
        <v>161611469</v>
      </c>
      <c r="E9" s="94">
        <v>150912418</v>
      </c>
      <c r="F9" s="94">
        <v>24662402</v>
      </c>
      <c r="G9" s="94">
        <v>100305865</v>
      </c>
      <c r="H9" s="94">
        <v>25944151</v>
      </c>
      <c r="I9" s="94">
        <v>10689859</v>
      </c>
      <c r="J9" s="94">
        <v>9192</v>
      </c>
    </row>
    <row r="10" spans="1:10" s="29" customFormat="1" ht="18.75" customHeight="1">
      <c r="A10" s="24"/>
      <c r="B10" s="60">
        <v>26</v>
      </c>
      <c r="C10" s="64"/>
      <c r="D10" s="62">
        <v>174124625</v>
      </c>
      <c r="E10" s="63">
        <v>157694937</v>
      </c>
      <c r="F10" s="63">
        <v>24625656</v>
      </c>
      <c r="G10" s="63">
        <v>106440583</v>
      </c>
      <c r="H10" s="63">
        <v>26628698</v>
      </c>
      <c r="I10" s="63">
        <v>16422370</v>
      </c>
      <c r="J10" s="63">
        <v>7318</v>
      </c>
    </row>
    <row r="11" spans="1:10" ht="18.75" customHeight="1">
      <c r="A11" s="64"/>
      <c r="B11" s="60"/>
      <c r="C11" s="71"/>
      <c r="D11" s="93"/>
      <c r="E11" s="94"/>
      <c r="F11" s="94"/>
      <c r="G11" s="94"/>
      <c r="H11" s="94"/>
      <c r="I11" s="94"/>
      <c r="J11" s="94"/>
    </row>
    <row r="12" spans="1:10" ht="18.75" customHeight="1">
      <c r="A12" s="31"/>
      <c r="B12" s="67">
        <v>27</v>
      </c>
      <c r="C12" s="66"/>
      <c r="D12" s="68">
        <f>D14+D15+D16+D17+D18+D24+D26+D27</f>
        <v>174501110</v>
      </c>
      <c r="E12" s="69">
        <f>++E14+E15+E16+E17+E18+E24+E26+E27</f>
        <v>157131504</v>
      </c>
      <c r="F12" s="69">
        <f>++F14+F15+F16+F17+F18+F24+F26+F27</f>
        <v>26631735</v>
      </c>
      <c r="G12" s="69">
        <f>++G14+G15+G16+G17+G18+G24+G26+G27</f>
        <v>101279052</v>
      </c>
      <c r="H12" s="69">
        <f>+H14+H15+H16+H18+H27</f>
        <v>29220717</v>
      </c>
      <c r="I12" s="69">
        <f>+I14+I15+I16+I17+I18+I24+I27</f>
        <v>17365781</v>
      </c>
      <c r="J12" s="69">
        <f>+J15+J16+J27</f>
        <v>3825</v>
      </c>
    </row>
    <row r="13" spans="1:10" ht="18.75" customHeight="1">
      <c r="A13" s="64"/>
      <c r="B13" s="64"/>
      <c r="C13" s="64"/>
      <c r="D13" s="62"/>
      <c r="E13" s="70"/>
      <c r="F13" s="70"/>
      <c r="G13" s="70"/>
      <c r="H13" s="70"/>
      <c r="I13" s="70"/>
      <c r="J13" s="70"/>
    </row>
    <row r="14" spans="1:10" ht="18.75" customHeight="1">
      <c r="A14" s="71" t="s">
        <v>44</v>
      </c>
      <c r="B14" s="71"/>
      <c r="C14" s="71"/>
      <c r="D14" s="62">
        <f>E14+I14</f>
        <v>1719411</v>
      </c>
      <c r="E14" s="63">
        <v>1652613</v>
      </c>
      <c r="F14" s="70">
        <v>24651</v>
      </c>
      <c r="G14" s="70">
        <v>46162</v>
      </c>
      <c r="H14" s="70">
        <v>1581800</v>
      </c>
      <c r="I14" s="72">
        <v>66798</v>
      </c>
      <c r="J14" s="72">
        <v>0</v>
      </c>
    </row>
    <row r="15" spans="1:10" ht="18.75" customHeight="1">
      <c r="A15" s="71" t="s">
        <v>45</v>
      </c>
      <c r="B15" s="71"/>
      <c r="C15" s="71"/>
      <c r="D15" s="62">
        <f>E15+I15+J15</f>
        <v>75630328</v>
      </c>
      <c r="E15" s="63">
        <v>66117927</v>
      </c>
      <c r="F15" s="70">
        <v>14331403</v>
      </c>
      <c r="G15" s="70">
        <v>35221620</v>
      </c>
      <c r="H15" s="70">
        <v>16564904</v>
      </c>
      <c r="I15" s="70">
        <v>9511829</v>
      </c>
      <c r="J15" s="70">
        <v>572</v>
      </c>
    </row>
    <row r="16" spans="1:10" ht="18.75" customHeight="1">
      <c r="A16" s="71" t="s">
        <v>46</v>
      </c>
      <c r="B16" s="71"/>
      <c r="C16" s="71"/>
      <c r="D16" s="62">
        <f>E16+I16+J16</f>
        <v>44712371</v>
      </c>
      <c r="E16" s="63">
        <v>40086220</v>
      </c>
      <c r="F16" s="70">
        <v>8571283</v>
      </c>
      <c r="G16" s="70">
        <v>21646313</v>
      </c>
      <c r="H16" s="70">
        <v>9868624</v>
      </c>
      <c r="I16" s="95">
        <v>4622898</v>
      </c>
      <c r="J16" s="70">
        <v>3253</v>
      </c>
    </row>
    <row r="17" spans="1:11" ht="18.75" customHeight="1">
      <c r="A17" s="71" t="s">
        <v>47</v>
      </c>
      <c r="B17" s="71"/>
      <c r="C17" s="71"/>
      <c r="D17" s="62">
        <f t="shared" ref="D17:D24" si="0">E17+I17</f>
        <v>14830119</v>
      </c>
      <c r="E17" s="63">
        <v>14421092</v>
      </c>
      <c r="F17" s="70">
        <v>1661028</v>
      </c>
      <c r="G17" s="70">
        <v>12760064</v>
      </c>
      <c r="H17" s="72">
        <v>0</v>
      </c>
      <c r="I17" s="72">
        <v>409027</v>
      </c>
      <c r="J17" s="72">
        <v>0</v>
      </c>
      <c r="K17" s="35"/>
    </row>
    <row r="18" spans="1:11" ht="18.75" customHeight="1">
      <c r="A18" s="71" t="s">
        <v>48</v>
      </c>
      <c r="B18" s="71"/>
      <c r="C18" s="71"/>
      <c r="D18" s="62">
        <f t="shared" si="0"/>
        <v>35739080</v>
      </c>
      <c r="E18" s="63">
        <v>33002962</v>
      </c>
      <c r="F18" s="70">
        <v>1951365</v>
      </c>
      <c r="G18" s="70">
        <v>30403203</v>
      </c>
      <c r="H18" s="70">
        <v>648394</v>
      </c>
      <c r="I18" s="70">
        <v>2736118</v>
      </c>
      <c r="J18" s="72">
        <v>0</v>
      </c>
      <c r="K18" s="35"/>
    </row>
    <row r="19" spans="1:11" ht="18.75" customHeight="1">
      <c r="A19" s="71"/>
      <c r="B19" s="59" t="s">
        <v>64</v>
      </c>
      <c r="C19" s="71" t="s">
        <v>65</v>
      </c>
      <c r="D19" s="62">
        <f t="shared" si="0"/>
        <v>33510301</v>
      </c>
      <c r="E19" s="63">
        <v>30859830</v>
      </c>
      <c r="F19" s="70">
        <v>1941055</v>
      </c>
      <c r="G19" s="70">
        <v>28918775</v>
      </c>
      <c r="H19" s="72">
        <v>0</v>
      </c>
      <c r="I19" s="70">
        <v>2650471</v>
      </c>
      <c r="J19" s="72">
        <v>0</v>
      </c>
    </row>
    <row r="20" spans="1:11" ht="18.75" customHeight="1">
      <c r="A20" s="71"/>
      <c r="B20" s="59"/>
      <c r="C20" s="71" t="s">
        <v>66</v>
      </c>
      <c r="D20" s="62">
        <f t="shared" si="0"/>
        <v>651378</v>
      </c>
      <c r="E20" s="63">
        <v>648078</v>
      </c>
      <c r="F20" s="72">
        <v>0</v>
      </c>
      <c r="G20" s="72">
        <v>0</v>
      </c>
      <c r="H20" s="70">
        <v>648078</v>
      </c>
      <c r="I20" s="72">
        <v>3300</v>
      </c>
      <c r="J20" s="72">
        <v>0</v>
      </c>
    </row>
    <row r="21" spans="1:11" ht="18.75" customHeight="1">
      <c r="A21" s="71"/>
      <c r="B21" s="59" t="s">
        <v>67</v>
      </c>
      <c r="C21" s="71" t="s">
        <v>65</v>
      </c>
      <c r="D21" s="62">
        <f t="shared" si="0"/>
        <v>1286684</v>
      </c>
      <c r="E21" s="63">
        <v>1221951</v>
      </c>
      <c r="F21" s="72">
        <v>8801</v>
      </c>
      <c r="G21" s="70">
        <v>1213150</v>
      </c>
      <c r="H21" s="72">
        <v>0</v>
      </c>
      <c r="I21" s="72">
        <v>64733</v>
      </c>
      <c r="J21" s="72">
        <v>0</v>
      </c>
    </row>
    <row r="22" spans="1:11" ht="18.75" customHeight="1">
      <c r="A22" s="71"/>
      <c r="B22" s="71"/>
      <c r="C22" s="71" t="s">
        <v>66</v>
      </c>
      <c r="D22" s="62">
        <f t="shared" si="0"/>
        <v>70627</v>
      </c>
      <c r="E22" s="63">
        <v>61780</v>
      </c>
      <c r="F22" s="72">
        <v>0</v>
      </c>
      <c r="G22" s="70">
        <v>61464</v>
      </c>
      <c r="H22" s="70">
        <v>316</v>
      </c>
      <c r="I22" s="72">
        <v>8847</v>
      </c>
      <c r="J22" s="72">
        <v>0</v>
      </c>
    </row>
    <row r="23" spans="1:11" ht="18.75" customHeight="1">
      <c r="A23" s="71" t="s">
        <v>68</v>
      </c>
      <c r="B23" s="71"/>
      <c r="C23" s="71"/>
      <c r="D23" s="62">
        <f t="shared" si="0"/>
        <v>220090</v>
      </c>
      <c r="E23" s="63">
        <v>211323</v>
      </c>
      <c r="F23" s="72">
        <v>1509</v>
      </c>
      <c r="G23" s="70">
        <v>209814</v>
      </c>
      <c r="H23" s="72">
        <v>0</v>
      </c>
      <c r="I23" s="72">
        <v>8767</v>
      </c>
      <c r="J23" s="72">
        <v>0</v>
      </c>
    </row>
    <row r="24" spans="1:11" ht="18.75" customHeight="1">
      <c r="A24" s="14" t="s">
        <v>69</v>
      </c>
      <c r="B24" s="14"/>
      <c r="C24" s="15"/>
      <c r="D24" s="70">
        <f t="shared" si="0"/>
        <v>724806</v>
      </c>
      <c r="E24" s="63">
        <v>705695</v>
      </c>
      <c r="F24" s="72">
        <v>76059</v>
      </c>
      <c r="G24" s="70">
        <v>629636</v>
      </c>
      <c r="H24" s="72">
        <v>0</v>
      </c>
      <c r="I24" s="72">
        <v>19111</v>
      </c>
      <c r="J24" s="72">
        <v>0</v>
      </c>
    </row>
    <row r="25" spans="1:11" ht="18.75" customHeight="1">
      <c r="A25" s="14" t="s">
        <v>55</v>
      </c>
      <c r="B25" s="14"/>
      <c r="C25" s="15"/>
      <c r="D25" s="96"/>
      <c r="E25" s="63"/>
      <c r="F25" s="97"/>
      <c r="G25" s="97"/>
      <c r="H25" s="96"/>
      <c r="I25" s="72"/>
      <c r="J25" s="72"/>
    </row>
    <row r="26" spans="1:11" ht="18.75" customHeight="1">
      <c r="A26" s="14"/>
      <c r="B26" s="14"/>
      <c r="C26" s="15" t="s">
        <v>70</v>
      </c>
      <c r="D26" s="96">
        <f>E26</f>
        <v>588000</v>
      </c>
      <c r="E26" s="63">
        <v>588000</v>
      </c>
      <c r="F26" s="97">
        <v>15946</v>
      </c>
      <c r="G26" s="96">
        <v>572054</v>
      </c>
      <c r="H26" s="97">
        <v>0</v>
      </c>
      <c r="I26" s="72">
        <v>0</v>
      </c>
      <c r="J26" s="72">
        <v>0</v>
      </c>
    </row>
    <row r="27" spans="1:11" ht="18.75" customHeight="1">
      <c r="A27" s="23" t="s">
        <v>57</v>
      </c>
      <c r="B27" s="23"/>
      <c r="C27" s="20"/>
      <c r="D27" s="98">
        <v>556995</v>
      </c>
      <c r="E27" s="98">
        <v>556995</v>
      </c>
      <c r="F27" s="99">
        <v>0</v>
      </c>
      <c r="G27" s="99">
        <v>0</v>
      </c>
      <c r="H27" s="98">
        <v>556995</v>
      </c>
      <c r="I27" s="78">
        <v>0</v>
      </c>
      <c r="J27" s="78">
        <v>0</v>
      </c>
    </row>
    <row r="28" spans="1:11">
      <c r="A28" s="38"/>
      <c r="B28" s="39"/>
      <c r="C28" s="39"/>
    </row>
  </sheetData>
  <sheetProtection password="CA4C" sheet="1" objects="1" scenarios="1"/>
  <mergeCells count="2">
    <mergeCell ref="E6:E7"/>
    <mergeCell ref="G6:G7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6"/>
  <sheetViews>
    <sheetView showGridLines="0" workbookViewId="0"/>
  </sheetViews>
  <sheetFormatPr defaultRowHeight="13.5"/>
  <cols>
    <col min="1" max="1" width="5.625" style="5" customWidth="1"/>
    <col min="2" max="2" width="4.125" style="5" customWidth="1"/>
    <col min="3" max="3" width="5.625" style="5" customWidth="1"/>
    <col min="4" max="11" width="12.5" style="5" customWidth="1"/>
    <col min="12" max="12" width="11.25" style="5" customWidth="1"/>
    <col min="13" max="16384" width="9" style="5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>
      <c r="A2" s="1"/>
      <c r="B2" s="1"/>
      <c r="C2" s="1"/>
      <c r="D2" s="42" t="s">
        <v>71</v>
      </c>
      <c r="E2" s="1"/>
      <c r="F2" s="1"/>
      <c r="G2" s="1"/>
      <c r="H2" s="1"/>
      <c r="I2" s="1"/>
      <c r="J2" s="1"/>
      <c r="K2" s="1"/>
    </row>
    <row r="3" spans="1:12" ht="14.25" thickBot="1">
      <c r="A3" s="100" t="s">
        <v>72</v>
      </c>
      <c r="B3" s="100"/>
      <c r="C3" s="100"/>
      <c r="D3" s="100"/>
      <c r="E3" s="100"/>
      <c r="F3" s="100"/>
      <c r="G3" s="100"/>
      <c r="H3" s="100"/>
      <c r="I3" s="100"/>
      <c r="J3" s="100"/>
      <c r="K3" s="101" t="s">
        <v>25</v>
      </c>
    </row>
    <row r="4" spans="1:12" ht="17.25" customHeight="1" thickTop="1">
      <c r="A4" s="102" t="s">
        <v>4</v>
      </c>
      <c r="B4" s="102"/>
      <c r="C4" s="11"/>
      <c r="D4" s="103"/>
      <c r="E4" s="9" t="s">
        <v>5</v>
      </c>
      <c r="F4" s="10"/>
      <c r="G4" s="10"/>
      <c r="H4" s="104"/>
      <c r="I4" s="103"/>
      <c r="J4" s="105" t="s">
        <v>61</v>
      </c>
      <c r="K4" s="13" t="s">
        <v>73</v>
      </c>
    </row>
    <row r="5" spans="1:12" ht="17.25" customHeight="1">
      <c r="A5" s="14"/>
      <c r="B5" s="14"/>
      <c r="C5" s="15"/>
      <c r="D5" s="17" t="s">
        <v>7</v>
      </c>
      <c r="E5" s="132" t="s">
        <v>8</v>
      </c>
      <c r="F5" s="132" t="s">
        <v>74</v>
      </c>
      <c r="G5" s="132" t="s">
        <v>10</v>
      </c>
      <c r="H5" s="51" t="s">
        <v>11</v>
      </c>
      <c r="I5" s="17" t="s">
        <v>12</v>
      </c>
      <c r="J5" s="51" t="s">
        <v>13</v>
      </c>
      <c r="K5" s="17" t="s">
        <v>75</v>
      </c>
    </row>
    <row r="6" spans="1:12" ht="17.25" customHeight="1">
      <c r="A6" s="106" t="s">
        <v>76</v>
      </c>
      <c r="B6" s="106"/>
      <c r="C6" s="107"/>
      <c r="D6" s="108"/>
      <c r="E6" s="133"/>
      <c r="F6" s="133"/>
      <c r="G6" s="133"/>
      <c r="H6" s="109" t="s">
        <v>16</v>
      </c>
      <c r="I6" s="108"/>
      <c r="J6" s="109" t="s">
        <v>63</v>
      </c>
      <c r="K6" s="21" t="s">
        <v>77</v>
      </c>
    </row>
    <row r="7" spans="1:12" ht="17.25" customHeight="1">
      <c r="A7" s="24"/>
      <c r="B7" s="24"/>
      <c r="C7" s="25"/>
      <c r="D7" s="110"/>
      <c r="E7" s="111"/>
      <c r="F7" s="111"/>
      <c r="G7" s="111"/>
      <c r="H7" s="111"/>
      <c r="I7" s="111"/>
      <c r="J7" s="111"/>
      <c r="K7" s="111"/>
    </row>
    <row r="8" spans="1:12" s="29" customFormat="1" ht="17.25" customHeight="1">
      <c r="A8" s="27" t="s">
        <v>18</v>
      </c>
      <c r="B8" s="19">
        <v>25</v>
      </c>
      <c r="C8" s="28" t="s">
        <v>19</v>
      </c>
      <c r="D8" s="62">
        <v>18849033</v>
      </c>
      <c r="E8" s="70">
        <v>16925481</v>
      </c>
      <c r="F8" s="70">
        <v>1493039</v>
      </c>
      <c r="G8" s="70">
        <v>1118189</v>
      </c>
      <c r="H8" s="70">
        <v>14314253</v>
      </c>
      <c r="I8" s="70">
        <v>1885076</v>
      </c>
      <c r="J8" s="70">
        <v>38476</v>
      </c>
      <c r="K8" s="72">
        <v>0</v>
      </c>
    </row>
    <row r="9" spans="1:12" s="29" customFormat="1" ht="17.25" customHeight="1">
      <c r="A9" s="24"/>
      <c r="B9" s="19">
        <v>26</v>
      </c>
      <c r="C9" s="25"/>
      <c r="D9" s="62">
        <v>21229998</v>
      </c>
      <c r="E9" s="70">
        <v>18129618</v>
      </c>
      <c r="F9" s="70">
        <v>2070001</v>
      </c>
      <c r="G9" s="70">
        <v>1114124</v>
      </c>
      <c r="H9" s="70">
        <v>14945493</v>
      </c>
      <c r="I9" s="70">
        <v>3096192</v>
      </c>
      <c r="J9" s="70">
        <v>4188</v>
      </c>
      <c r="K9" s="72">
        <v>0</v>
      </c>
      <c r="L9" s="112"/>
    </row>
    <row r="10" spans="1:12" ht="17.25" customHeight="1">
      <c r="A10" s="24" t="s">
        <v>13</v>
      </c>
      <c r="B10" s="30"/>
      <c r="C10" s="25"/>
      <c r="D10" s="62"/>
      <c r="E10" s="70" t="s">
        <v>78</v>
      </c>
      <c r="F10" s="70"/>
      <c r="G10" s="70"/>
      <c r="H10" s="70"/>
      <c r="I10" s="70"/>
      <c r="J10" s="70"/>
      <c r="K10" s="72"/>
    </row>
    <row r="11" spans="1:12" ht="17.25" customHeight="1">
      <c r="A11" s="31"/>
      <c r="B11" s="32">
        <v>27</v>
      </c>
      <c r="C11" s="33"/>
      <c r="D11" s="68">
        <f>+E11+I11+J11</f>
        <v>17762990</v>
      </c>
      <c r="E11" s="113">
        <f>+F11+G11+H11</f>
        <v>15728180</v>
      </c>
      <c r="F11" s="113">
        <f>+F13+F15</f>
        <v>794525</v>
      </c>
      <c r="G11" s="113">
        <f>+G13+G15</f>
        <v>1532541</v>
      </c>
      <c r="H11" s="113">
        <f>+H15</f>
        <v>13401114</v>
      </c>
      <c r="I11" s="113">
        <f>I13+I15</f>
        <v>2032800</v>
      </c>
      <c r="J11" s="113">
        <f>+J15</f>
        <v>2010</v>
      </c>
      <c r="K11" s="114">
        <v>0</v>
      </c>
      <c r="L11" s="115"/>
    </row>
    <row r="12" spans="1:12" ht="17.25" customHeight="1">
      <c r="A12" s="24"/>
      <c r="B12" s="24"/>
      <c r="C12" s="25"/>
      <c r="D12" s="62"/>
      <c r="E12" s="70"/>
      <c r="F12" s="70"/>
      <c r="G12" s="70"/>
      <c r="H12" s="70"/>
      <c r="I12" s="70"/>
      <c r="J12" s="70"/>
      <c r="K12" s="70"/>
      <c r="L12" s="115"/>
    </row>
    <row r="13" spans="1:12" ht="17.25" customHeight="1">
      <c r="A13" s="141" t="s">
        <v>79</v>
      </c>
      <c r="B13" s="141"/>
      <c r="C13" s="142"/>
      <c r="D13" s="62">
        <f>E13+I13</f>
        <v>1555310</v>
      </c>
      <c r="E13" s="70">
        <f>+F13+G13</f>
        <v>1441710</v>
      </c>
      <c r="F13" s="70">
        <v>21923</v>
      </c>
      <c r="G13" s="70">
        <v>1419787</v>
      </c>
      <c r="H13" s="72">
        <v>0</v>
      </c>
      <c r="I13" s="72">
        <v>113600</v>
      </c>
      <c r="J13" s="72">
        <v>0</v>
      </c>
      <c r="K13" s="72">
        <v>0</v>
      </c>
      <c r="L13" s="115"/>
    </row>
    <row r="14" spans="1:12" ht="17.25" customHeight="1">
      <c r="A14" s="116"/>
      <c r="B14" s="116"/>
      <c r="C14" s="117"/>
      <c r="D14" s="62"/>
      <c r="E14" s="70"/>
      <c r="F14" s="70"/>
      <c r="G14" s="70"/>
      <c r="H14" s="70"/>
      <c r="I14" s="70"/>
      <c r="J14" s="70"/>
      <c r="K14" s="72"/>
      <c r="L14" s="115"/>
    </row>
    <row r="15" spans="1:12" ht="17.25" customHeight="1">
      <c r="A15" s="141" t="s">
        <v>80</v>
      </c>
      <c r="B15" s="141"/>
      <c r="C15" s="142"/>
      <c r="D15" s="62">
        <f>+E15+I15+J15</f>
        <v>16207680</v>
      </c>
      <c r="E15" s="70">
        <f>+F15+G15+H15</f>
        <v>14286470</v>
      </c>
      <c r="F15" s="70">
        <v>772602</v>
      </c>
      <c r="G15" s="70">
        <v>112754</v>
      </c>
      <c r="H15" s="70">
        <v>13401114</v>
      </c>
      <c r="I15" s="70">
        <v>1919200</v>
      </c>
      <c r="J15" s="70">
        <v>2010</v>
      </c>
      <c r="K15" s="72">
        <v>0</v>
      </c>
      <c r="L15" s="115"/>
    </row>
    <row r="16" spans="1:12" ht="17.25" customHeight="1">
      <c r="A16" s="118"/>
      <c r="B16" s="118"/>
      <c r="C16" s="119"/>
      <c r="D16" s="120"/>
      <c r="E16" s="121"/>
      <c r="F16" s="121"/>
      <c r="G16" s="121"/>
      <c r="H16" s="121"/>
      <c r="I16" s="121"/>
      <c r="J16" s="121"/>
      <c r="K16" s="121"/>
    </row>
  </sheetData>
  <sheetProtection password="CA4C" sheet="1" objects="1" scenarios="1"/>
  <mergeCells count="5">
    <mergeCell ref="E5:E6"/>
    <mergeCell ref="F5:F6"/>
    <mergeCell ref="G5:G6"/>
    <mergeCell ref="A13:C13"/>
    <mergeCell ref="A15:C15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6"/>
  <sheetViews>
    <sheetView showGridLines="0" workbookViewId="0"/>
  </sheetViews>
  <sheetFormatPr defaultRowHeight="13.5"/>
  <cols>
    <col min="1" max="1" width="5.625" style="5" customWidth="1"/>
    <col min="2" max="2" width="4.125" style="5" customWidth="1"/>
    <col min="3" max="3" width="5.625" style="5" customWidth="1"/>
    <col min="4" max="11" width="12.5" style="5" customWidth="1"/>
    <col min="12" max="12" width="11.5" style="5" bestFit="1" customWidth="1"/>
    <col min="13" max="16384" width="9" style="5"/>
  </cols>
  <sheetData>
    <row r="1" spans="1:12">
      <c r="A1" s="1"/>
      <c r="B1" s="1"/>
      <c r="C1" s="1"/>
      <c r="D1" s="4"/>
      <c r="E1" s="4"/>
      <c r="F1" s="4"/>
      <c r="G1" s="4"/>
      <c r="H1" s="1"/>
      <c r="I1" s="1"/>
      <c r="J1" s="1"/>
      <c r="K1" s="1"/>
    </row>
    <row r="2" spans="1:12">
      <c r="A2" s="1"/>
      <c r="B2" s="1"/>
      <c r="C2" s="1"/>
      <c r="D2" s="4" t="s">
        <v>81</v>
      </c>
      <c r="E2" s="4"/>
      <c r="F2" s="4"/>
      <c r="G2" s="4"/>
      <c r="H2" s="1"/>
      <c r="I2" s="1"/>
      <c r="J2" s="1"/>
      <c r="K2" s="1"/>
    </row>
    <row r="3" spans="1:12" ht="14.25" thickBot="1">
      <c r="A3" s="1" t="s">
        <v>72</v>
      </c>
      <c r="B3" s="1"/>
      <c r="C3" s="1"/>
      <c r="D3" s="1"/>
      <c r="E3" s="43"/>
      <c r="F3" s="1"/>
      <c r="G3" s="1"/>
      <c r="H3" s="1"/>
      <c r="I3" s="1"/>
      <c r="J3" s="1"/>
      <c r="K3" s="7" t="s">
        <v>25</v>
      </c>
    </row>
    <row r="4" spans="1:12" ht="18.75" customHeight="1" thickTop="1">
      <c r="A4" s="144" t="s">
        <v>4</v>
      </c>
      <c r="B4" s="144"/>
      <c r="C4" s="145"/>
      <c r="D4" s="48"/>
      <c r="E4" s="45" t="s">
        <v>5</v>
      </c>
      <c r="F4" s="46"/>
      <c r="G4" s="46"/>
      <c r="H4" s="47"/>
      <c r="I4" s="48"/>
      <c r="J4" s="84" t="s">
        <v>61</v>
      </c>
      <c r="K4" s="84" t="s">
        <v>73</v>
      </c>
    </row>
    <row r="5" spans="1:12" ht="18.75" customHeight="1">
      <c r="A5" s="14"/>
      <c r="B5" s="14"/>
      <c r="C5" s="14"/>
      <c r="D5" s="17" t="s">
        <v>7</v>
      </c>
      <c r="E5" s="132" t="s">
        <v>8</v>
      </c>
      <c r="F5" s="132" t="s">
        <v>74</v>
      </c>
      <c r="G5" s="132" t="s">
        <v>10</v>
      </c>
      <c r="H5" s="17" t="s">
        <v>11</v>
      </c>
      <c r="I5" s="17" t="s">
        <v>12</v>
      </c>
      <c r="J5" s="17" t="s">
        <v>13</v>
      </c>
      <c r="K5" s="17" t="s">
        <v>75</v>
      </c>
    </row>
    <row r="6" spans="1:12" ht="18.75" customHeight="1">
      <c r="A6" s="146" t="s">
        <v>76</v>
      </c>
      <c r="B6" s="146"/>
      <c r="C6" s="147"/>
      <c r="D6" s="53"/>
      <c r="E6" s="138"/>
      <c r="F6" s="138"/>
      <c r="G6" s="138"/>
      <c r="H6" s="54" t="s">
        <v>16</v>
      </c>
      <c r="I6" s="53"/>
      <c r="J6" s="54" t="s">
        <v>63</v>
      </c>
      <c r="K6" s="54" t="s">
        <v>82</v>
      </c>
    </row>
    <row r="7" spans="1:12" ht="18.75" customHeight="1">
      <c r="A7" s="122"/>
      <c r="B7" s="122"/>
      <c r="C7" s="122"/>
      <c r="D7" s="123"/>
      <c r="E7" s="124"/>
      <c r="F7" s="124"/>
      <c r="G7" s="124"/>
      <c r="H7" s="124"/>
      <c r="I7" s="124"/>
      <c r="J7" s="124"/>
      <c r="K7" s="124"/>
    </row>
    <row r="8" spans="1:12" s="29" customFormat="1" ht="18.75" customHeight="1">
      <c r="A8" s="59" t="s">
        <v>18</v>
      </c>
      <c r="B8" s="60">
        <v>25</v>
      </c>
      <c r="C8" s="71" t="s">
        <v>19</v>
      </c>
      <c r="D8" s="125">
        <v>11059752</v>
      </c>
      <c r="E8" s="126">
        <v>11054130</v>
      </c>
      <c r="F8" s="126">
        <v>155655</v>
      </c>
      <c r="G8" s="126">
        <v>4137489</v>
      </c>
      <c r="H8" s="126">
        <v>6760986</v>
      </c>
      <c r="I8" s="126">
        <v>4900</v>
      </c>
      <c r="J8" s="126">
        <v>722</v>
      </c>
      <c r="K8" s="126">
        <v>0</v>
      </c>
    </row>
    <row r="9" spans="1:12" s="29" customFormat="1" ht="18.75" customHeight="1">
      <c r="A9" s="64"/>
      <c r="B9" s="60">
        <v>26</v>
      </c>
      <c r="C9" s="64"/>
      <c r="D9" s="125">
        <v>12406251</v>
      </c>
      <c r="E9" s="126">
        <v>12045046</v>
      </c>
      <c r="F9" s="126">
        <v>951576</v>
      </c>
      <c r="G9" s="126">
        <v>4367065</v>
      </c>
      <c r="H9" s="126">
        <v>6726405</v>
      </c>
      <c r="I9" s="126">
        <v>359777</v>
      </c>
      <c r="J9" s="126">
        <v>1428</v>
      </c>
      <c r="K9" s="126">
        <v>0</v>
      </c>
      <c r="L9" s="127"/>
    </row>
    <row r="10" spans="1:12" ht="18.75" customHeight="1">
      <c r="A10" s="64" t="s">
        <v>13</v>
      </c>
      <c r="B10" s="65"/>
      <c r="C10" s="64"/>
      <c r="D10" s="125"/>
      <c r="E10" s="126" t="s">
        <v>78</v>
      </c>
      <c r="F10" s="126"/>
      <c r="G10" s="126"/>
      <c r="H10" s="126"/>
      <c r="I10" s="126"/>
      <c r="J10" s="126"/>
      <c r="K10" s="126"/>
    </row>
    <row r="11" spans="1:12" ht="18.75" customHeight="1">
      <c r="A11" s="66"/>
      <c r="B11" s="67">
        <v>27</v>
      </c>
      <c r="C11" s="66"/>
      <c r="D11" s="128">
        <f>+E11+J11+I11</f>
        <v>12073994</v>
      </c>
      <c r="E11" s="129">
        <f>+F11+G11+H11</f>
        <v>11318251</v>
      </c>
      <c r="F11" s="129">
        <f>+F13+F15</f>
        <v>76588</v>
      </c>
      <c r="G11" s="129">
        <f>+G13+G15</f>
        <v>4636043</v>
      </c>
      <c r="H11" s="129">
        <f>+H15</f>
        <v>6605620</v>
      </c>
      <c r="I11" s="129">
        <f>I13+I15</f>
        <v>750000</v>
      </c>
      <c r="J11" s="129">
        <f>+J15</f>
        <v>5743</v>
      </c>
      <c r="K11" s="129">
        <v>0</v>
      </c>
      <c r="L11" s="35"/>
    </row>
    <row r="12" spans="1:12" ht="18.75" customHeight="1">
      <c r="A12" s="64"/>
      <c r="B12" s="64"/>
      <c r="C12" s="64"/>
      <c r="D12" s="125"/>
      <c r="E12" s="72"/>
      <c r="F12" s="72"/>
      <c r="G12" s="72"/>
      <c r="H12" s="72"/>
      <c r="I12" s="72"/>
      <c r="J12" s="72"/>
      <c r="K12" s="72"/>
      <c r="L12" s="35"/>
    </row>
    <row r="13" spans="1:12" ht="18.75" customHeight="1">
      <c r="A13" s="143" t="s">
        <v>83</v>
      </c>
      <c r="B13" s="143"/>
      <c r="C13" s="142"/>
      <c r="D13" s="125">
        <f>E13+I13</f>
        <v>4509154</v>
      </c>
      <c r="E13" s="126">
        <f>+F13+G13</f>
        <v>4497754</v>
      </c>
      <c r="F13" s="72">
        <v>70963</v>
      </c>
      <c r="G13" s="72">
        <v>4426791</v>
      </c>
      <c r="H13" s="126">
        <v>0</v>
      </c>
      <c r="I13" s="126">
        <v>11400</v>
      </c>
      <c r="J13" s="126">
        <v>0</v>
      </c>
      <c r="K13" s="126">
        <v>0</v>
      </c>
      <c r="L13" s="35"/>
    </row>
    <row r="14" spans="1:12" ht="18.75" customHeight="1">
      <c r="A14" s="71"/>
      <c r="B14" s="60"/>
      <c r="C14" s="64"/>
      <c r="D14" s="125"/>
      <c r="E14" s="126" t="s">
        <v>78</v>
      </c>
      <c r="F14" s="72"/>
      <c r="G14" s="72"/>
      <c r="H14" s="126"/>
      <c r="I14" s="126"/>
      <c r="J14" s="126"/>
      <c r="K14" s="126"/>
      <c r="L14" s="35"/>
    </row>
    <row r="15" spans="1:12" ht="18.75" customHeight="1">
      <c r="A15" s="143" t="s">
        <v>84</v>
      </c>
      <c r="B15" s="143"/>
      <c r="C15" s="142"/>
      <c r="D15" s="125">
        <f>+E15+J15+I15</f>
        <v>7564840</v>
      </c>
      <c r="E15" s="126">
        <f>+F15+G15+H15</f>
        <v>6820497</v>
      </c>
      <c r="F15" s="72">
        <v>5625</v>
      </c>
      <c r="G15" s="72">
        <v>209252</v>
      </c>
      <c r="H15" s="126">
        <v>6605620</v>
      </c>
      <c r="I15" s="126">
        <v>738600</v>
      </c>
      <c r="J15" s="126">
        <v>5743</v>
      </c>
      <c r="K15" s="126">
        <v>0</v>
      </c>
      <c r="L15" s="35"/>
    </row>
    <row r="16" spans="1:12" ht="18.75" customHeight="1">
      <c r="A16" s="118"/>
      <c r="B16" s="118"/>
      <c r="C16" s="118"/>
      <c r="D16" s="77"/>
      <c r="E16" s="37"/>
      <c r="F16" s="37"/>
      <c r="G16" s="37"/>
      <c r="H16" s="37"/>
      <c r="I16" s="37"/>
      <c r="J16" s="37" t="s">
        <v>85</v>
      </c>
      <c r="K16" s="37"/>
      <c r="L16" s="35"/>
    </row>
  </sheetData>
  <sheetProtection password="CA4C" sheet="1" objects="1" scenarios="1"/>
  <mergeCells count="7">
    <mergeCell ref="A15:C15"/>
    <mergeCell ref="A4:C4"/>
    <mergeCell ref="E5:E6"/>
    <mergeCell ref="F5:F6"/>
    <mergeCell ref="G5:G6"/>
    <mergeCell ref="A6:C6"/>
    <mergeCell ref="A13:C13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173-1</vt:lpstr>
      <vt:lpstr>173-2ア</vt:lpstr>
      <vt:lpstr>173-2イ</vt:lpstr>
      <vt:lpstr>173-3</vt:lpstr>
      <vt:lpstr>173-4</vt:lpstr>
      <vt:lpstr>'173-1'!Print_Area</vt:lpstr>
      <vt:lpstr>'173-2ア'!Print_Area</vt:lpstr>
      <vt:lpstr>'173-2イ'!Print_Area</vt:lpstr>
      <vt:lpstr>'173-3'!Print_Area</vt:lpstr>
      <vt:lpstr>'173-4'!Print_Area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2018-11-15T00:50:40Z</dcterms:created>
  <dcterms:modified xsi:type="dcterms:W3CDTF">2019-07-24T02:55:37Z</dcterms:modified>
</cp:coreProperties>
</file>