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56-1" sheetId="1" r:id="rId1"/>
    <sheet name="056-2" sheetId="2" r:id="rId2"/>
    <sheet name="056-3" sheetId="3" r:id="rId3"/>
    <sheet name="056-4" sheetId="4" r:id="rId4"/>
    <sheet name="056-5" sheetId="5" r:id="rId5"/>
    <sheet name="056-6" sheetId="6" r:id="rId6"/>
  </sheets>
  <externalReferences>
    <externalReference r:id="rId7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K14" i="6" l="1"/>
  <c r="J14" i="6"/>
  <c r="I14" i="6"/>
  <c r="H14" i="6"/>
  <c r="K13" i="6"/>
  <c r="J13" i="6"/>
  <c r="I13" i="6"/>
  <c r="H13" i="6"/>
  <c r="K11" i="6"/>
  <c r="J11" i="6"/>
  <c r="I11" i="6"/>
  <c r="H11" i="6"/>
  <c r="AC13" i="3" l="1"/>
  <c r="AC12" i="3"/>
  <c r="R12" i="3"/>
  <c r="AC10" i="3"/>
  <c r="R10" i="3"/>
  <c r="W13" i="1"/>
  <c r="W11" i="1"/>
</calcChain>
</file>

<file path=xl/sharedStrings.xml><?xml version="1.0" encoding="utf-8"?>
<sst xmlns="http://schemas.openxmlformats.org/spreadsheetml/2006/main" count="165" uniqueCount="130">
  <si>
    <t>５６　　海面漁業の生産構造及び就業構造</t>
    <rPh sb="4" eb="6">
      <t>カイメン</t>
    </rPh>
    <rPh sb="6" eb="8">
      <t>ギョギョウ</t>
    </rPh>
    <rPh sb="9" eb="11">
      <t>セイサン</t>
    </rPh>
    <rPh sb="11" eb="13">
      <t>コウゾウ</t>
    </rPh>
    <rPh sb="13" eb="14">
      <t>オヨ</t>
    </rPh>
    <rPh sb="15" eb="17">
      <t>シュウギョウ</t>
    </rPh>
    <rPh sb="17" eb="19">
      <t>コウゾウ</t>
    </rPh>
    <phoneticPr fontId="4"/>
  </si>
  <si>
    <t>農林水産省が5年ごとに実施する漁業センサスによるもので，各年11月1日現在の数値である。</t>
    <rPh sb="0" eb="2">
      <t>ノウリン</t>
    </rPh>
    <rPh sb="2" eb="5">
      <t>スイサンショウ</t>
    </rPh>
    <rPh sb="7" eb="8">
      <t>ネン</t>
    </rPh>
    <rPh sb="11" eb="13">
      <t>ジッシ</t>
    </rPh>
    <rPh sb="15" eb="17">
      <t>ギョギョウ</t>
    </rPh>
    <rPh sb="28" eb="30">
      <t>カクネン</t>
    </rPh>
    <rPh sb="32" eb="33">
      <t>ガツ</t>
    </rPh>
    <rPh sb="34" eb="35">
      <t>ニチ</t>
    </rPh>
    <rPh sb="35" eb="37">
      <t>ゲンザイ</t>
    </rPh>
    <rPh sb="38" eb="40">
      <t>スウチ</t>
    </rPh>
    <phoneticPr fontId="4"/>
  </si>
  <si>
    <t>（１）　経営体階層別経営体数</t>
    <rPh sb="6" eb="7">
      <t>タイ</t>
    </rPh>
    <rPh sb="7" eb="10">
      <t>カイソウベツ</t>
    </rPh>
    <phoneticPr fontId="4"/>
  </si>
  <si>
    <t>（単位　経営体）</t>
    <phoneticPr fontId="4"/>
  </si>
  <si>
    <t>県統計分析課「山口県の漁業」</t>
    <rPh sb="0" eb="1">
      <t>ケン</t>
    </rPh>
    <rPh sb="1" eb="3">
      <t>トウケイ</t>
    </rPh>
    <rPh sb="3" eb="6">
      <t>ブンセキカ</t>
    </rPh>
    <rPh sb="7" eb="10">
      <t>ヤマグチケン</t>
    </rPh>
    <rPh sb="11" eb="13">
      <t>ギョギョウ</t>
    </rPh>
    <phoneticPr fontId="4"/>
  </si>
  <si>
    <t xml:space="preserve"> 区     分</t>
    <phoneticPr fontId="4"/>
  </si>
  <si>
    <t>経営体
総数</t>
    <rPh sb="4" eb="6">
      <t>ソウスウ</t>
    </rPh>
    <phoneticPr fontId="4"/>
  </si>
  <si>
    <t>漁   船</t>
    <phoneticPr fontId="4"/>
  </si>
  <si>
    <t>漁</t>
    <rPh sb="0" eb="1">
      <t>リョウ</t>
    </rPh>
    <phoneticPr fontId="4"/>
  </si>
  <si>
    <t>船</t>
    <rPh sb="0" eb="1">
      <t>セン</t>
    </rPh>
    <phoneticPr fontId="4"/>
  </si>
  <si>
    <t>使</t>
    <rPh sb="0" eb="1">
      <t>シ</t>
    </rPh>
    <phoneticPr fontId="4"/>
  </si>
  <si>
    <t>用</t>
    <rPh sb="0" eb="1">
      <t>ヨウ</t>
    </rPh>
    <phoneticPr fontId="4"/>
  </si>
  <si>
    <t>定   置   網</t>
  </si>
  <si>
    <t>海        面        養        殖</t>
  </si>
  <si>
    <t>無動力</t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</si>
  <si>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</si>
  <si>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</t>
    <rPh sb="0" eb="1">
      <t>ドウ</t>
    </rPh>
    <phoneticPr fontId="4"/>
  </si>
  <si>
    <t>力</t>
    <phoneticPr fontId="4"/>
  </si>
  <si>
    <t>船</t>
    <phoneticPr fontId="4"/>
  </si>
  <si>
    <t>使</t>
    <phoneticPr fontId="4"/>
  </si>
  <si>
    <t>用</t>
    <phoneticPr fontId="4"/>
  </si>
  <si>
    <t>大  型</t>
  </si>
  <si>
    <t>さ  け</t>
    <phoneticPr fontId="4"/>
  </si>
  <si>
    <t>小  型</t>
    <phoneticPr fontId="4"/>
  </si>
  <si>
    <t>船のみ</t>
  </si>
  <si>
    <t>１Ｔ未満</t>
  </si>
  <si>
    <t>1 ～ 3</t>
    <phoneticPr fontId="4"/>
  </si>
  <si>
    <t>3 ～ 5</t>
  </si>
  <si>
    <t xml:space="preserve">  5 ～ 10</t>
  </si>
  <si>
    <t xml:space="preserve"> 10 ～ 20</t>
  </si>
  <si>
    <t xml:space="preserve"> 20 ～ 30</t>
  </si>
  <si>
    <t xml:space="preserve"> 30 ～ 50</t>
  </si>
  <si>
    <t>50～100</t>
  </si>
  <si>
    <t>100～200</t>
  </si>
  <si>
    <t>200～500</t>
  </si>
  <si>
    <t>500～1000</t>
  </si>
  <si>
    <t>1000T以上</t>
  </si>
  <si>
    <t>魚類</t>
    <rPh sb="0" eb="2">
      <t>ギョルイ</t>
    </rPh>
    <phoneticPr fontId="4"/>
  </si>
  <si>
    <t>かき類</t>
    <rPh sb="1" eb="2">
      <t>ルイ</t>
    </rPh>
    <phoneticPr fontId="4"/>
  </si>
  <si>
    <t>くるまえび</t>
    <phoneticPr fontId="4"/>
  </si>
  <si>
    <t>わかめ類</t>
    <rPh sb="3" eb="4">
      <t>ルイ</t>
    </rPh>
    <phoneticPr fontId="4"/>
  </si>
  <si>
    <t>のり類</t>
    <rPh sb="2" eb="3">
      <t>ルイ</t>
    </rPh>
    <phoneticPr fontId="4"/>
  </si>
  <si>
    <t>その他</t>
    <phoneticPr fontId="4"/>
  </si>
  <si>
    <t>平　成</t>
    <phoneticPr fontId="4"/>
  </si>
  <si>
    <t>年</t>
    <rPh sb="0" eb="1">
      <t>ネン</t>
    </rPh>
    <phoneticPr fontId="4"/>
  </si>
  <si>
    <t xml:space="preserve"> </t>
  </si>
  <si>
    <t>東　シ　ナ　海　区</t>
    <phoneticPr fontId="4"/>
  </si>
  <si>
    <t>瀬  戸  内  海  区</t>
    <phoneticPr fontId="4"/>
  </si>
  <si>
    <t>５６　海面漁業の生産構造及び就業構造</t>
    <rPh sb="3" eb="5">
      <t>カイメン</t>
    </rPh>
    <rPh sb="5" eb="7">
      <t>ギョギョウ</t>
    </rPh>
    <rPh sb="8" eb="10">
      <t>セイサン</t>
    </rPh>
    <rPh sb="10" eb="12">
      <t>コウゾウ</t>
    </rPh>
    <rPh sb="12" eb="13">
      <t>オヨ</t>
    </rPh>
    <rPh sb="14" eb="16">
      <t>シュウギョウ</t>
    </rPh>
    <rPh sb="16" eb="18">
      <t>コウゾウ</t>
    </rPh>
    <phoneticPr fontId="4"/>
  </si>
  <si>
    <t>（2） 経営組織別経営体数</t>
    <phoneticPr fontId="4"/>
  </si>
  <si>
    <t>　　　　</t>
  </si>
  <si>
    <t>区     分</t>
    <rPh sb="0" eb="1">
      <t>ク</t>
    </rPh>
    <rPh sb="6" eb="7">
      <t>ブン</t>
    </rPh>
    <phoneticPr fontId="4"/>
  </si>
  <si>
    <t>計</t>
    <rPh sb="0" eb="1">
      <t>ケイ</t>
    </rPh>
    <phoneticPr fontId="4"/>
  </si>
  <si>
    <t>個人
経営体</t>
    <rPh sb="3" eb="6">
      <t>ケイエイタイ</t>
    </rPh>
    <phoneticPr fontId="4"/>
  </si>
  <si>
    <t>会社</t>
    <phoneticPr fontId="4"/>
  </si>
  <si>
    <t>漁業協同
組合</t>
    <phoneticPr fontId="4"/>
  </si>
  <si>
    <t>漁業生産
組合</t>
    <phoneticPr fontId="4"/>
  </si>
  <si>
    <t>共同経営</t>
    <phoneticPr fontId="4"/>
  </si>
  <si>
    <t>その他</t>
    <rPh sb="2" eb="3">
      <t>タ</t>
    </rPh>
    <phoneticPr fontId="4"/>
  </si>
  <si>
    <t>平　成</t>
    <rPh sb="0" eb="1">
      <t>ヒラ</t>
    </rPh>
    <rPh sb="2" eb="3">
      <t>シゲル</t>
    </rPh>
    <phoneticPr fontId="4"/>
  </si>
  <si>
    <t>年</t>
    <phoneticPr fontId="4"/>
  </si>
  <si>
    <t>東シナ海区</t>
    <rPh sb="0" eb="1">
      <t>ヒガシ</t>
    </rPh>
    <rPh sb="3" eb="5">
      <t>カイク</t>
    </rPh>
    <phoneticPr fontId="4"/>
  </si>
  <si>
    <t>瀬戸内海区</t>
    <rPh sb="0" eb="3">
      <t>セトウチ</t>
    </rPh>
    <rPh sb="3" eb="5">
      <t>カイク</t>
    </rPh>
    <phoneticPr fontId="4"/>
  </si>
  <si>
    <t>（３）主とする漁業種類別経営体数</t>
    <phoneticPr fontId="4"/>
  </si>
  <si>
    <t>計</t>
  </si>
  <si>
    <t>底びき網</t>
    <phoneticPr fontId="4"/>
  </si>
  <si>
    <t>船びき網</t>
    <phoneticPr fontId="4"/>
  </si>
  <si>
    <t>まき網</t>
    <rPh sb="2" eb="3">
      <t>アミ</t>
    </rPh>
    <phoneticPr fontId="4"/>
  </si>
  <si>
    <t>刺網</t>
    <phoneticPr fontId="4"/>
  </si>
  <si>
    <t>大型定置網</t>
    <phoneticPr fontId="4"/>
  </si>
  <si>
    <t>小型定置網</t>
    <phoneticPr fontId="4"/>
  </si>
  <si>
    <t>その他の
網漁業</t>
    <phoneticPr fontId="4"/>
  </si>
  <si>
    <t>は　　　　え</t>
    <phoneticPr fontId="4"/>
  </si>
  <si>
    <t>縄　　　釣</t>
    <rPh sb="0" eb="1">
      <t>ナワ</t>
    </rPh>
    <phoneticPr fontId="4"/>
  </si>
  <si>
    <t>潜水器漁業</t>
    <phoneticPr fontId="4"/>
  </si>
  <si>
    <t>採貝・採藻</t>
    <rPh sb="3" eb="4">
      <t>サイ</t>
    </rPh>
    <rPh sb="4" eb="5">
      <t>ソウ</t>
    </rPh>
    <phoneticPr fontId="4"/>
  </si>
  <si>
    <t>その他の
漁業</t>
    <phoneticPr fontId="4"/>
  </si>
  <si>
    <t>海面養殖</t>
    <phoneticPr fontId="4"/>
  </si>
  <si>
    <t>以西
底びき網</t>
    <phoneticPr fontId="4"/>
  </si>
  <si>
    <t>沖合
底びき網</t>
    <phoneticPr fontId="4"/>
  </si>
  <si>
    <t>小型
底びき網</t>
    <phoneticPr fontId="4"/>
  </si>
  <si>
    <t>近海まぐ
ろはえ縄</t>
    <phoneticPr fontId="4"/>
  </si>
  <si>
    <t>その他はえ縄</t>
    <phoneticPr fontId="4"/>
  </si>
  <si>
    <t>沿岸いか釣</t>
    <phoneticPr fontId="4"/>
  </si>
  <si>
    <t>ひき縄釣</t>
    <phoneticPr fontId="4"/>
  </si>
  <si>
    <t>その他の釣</t>
    <phoneticPr fontId="4"/>
  </si>
  <si>
    <t>ぶり類</t>
    <rPh sb="2" eb="3">
      <t>ルイ</t>
    </rPh>
    <phoneticPr fontId="4"/>
  </si>
  <si>
    <t>まだい養殖</t>
    <rPh sb="3" eb="5">
      <t>ヨウショク</t>
    </rPh>
    <phoneticPr fontId="4"/>
  </si>
  <si>
    <t>ひらめ養殖</t>
    <rPh sb="3" eb="5">
      <t>ヨウショク</t>
    </rPh>
    <phoneticPr fontId="4"/>
  </si>
  <si>
    <t>かき類養殖</t>
    <phoneticPr fontId="4"/>
  </si>
  <si>
    <r>
      <rPr>
        <sz val="8"/>
        <color indexed="8"/>
        <rFont val="ＭＳ Ｐ明朝"/>
        <family val="1"/>
        <charset val="128"/>
      </rPr>
      <t>くるまえび</t>
    </r>
    <r>
      <rPr>
        <sz val="9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養殖</t>
    </r>
    <phoneticPr fontId="4"/>
  </si>
  <si>
    <r>
      <rPr>
        <sz val="9"/>
        <rFont val="ＭＳ Ｐ明朝"/>
        <family val="1"/>
        <charset val="128"/>
      </rPr>
      <t xml:space="preserve">わかめ類
</t>
    </r>
    <r>
      <rPr>
        <sz val="11"/>
        <color indexed="0"/>
        <rFont val="ＭＳ Ｐ明朝"/>
        <family val="1"/>
        <charset val="128"/>
      </rPr>
      <t>養殖</t>
    </r>
    <phoneticPr fontId="4"/>
  </si>
  <si>
    <t>のり類養殖</t>
    <phoneticPr fontId="4"/>
  </si>
  <si>
    <t>（４）主な漁獲物の出荷先別経営体数</t>
    <phoneticPr fontId="4"/>
  </si>
  <si>
    <t>総数</t>
    <rPh sb="0" eb="2">
      <t>ソウスウ</t>
    </rPh>
    <phoneticPr fontId="4"/>
  </si>
  <si>
    <t>漁協の市場又は荷さばき所</t>
    <rPh sb="0" eb="2">
      <t>ギョキョウ</t>
    </rPh>
    <rPh sb="3" eb="5">
      <t>シジョウ</t>
    </rPh>
    <rPh sb="5" eb="6">
      <t>マタ</t>
    </rPh>
    <rPh sb="7" eb="8">
      <t>ニ</t>
    </rPh>
    <rPh sb="11" eb="12">
      <t>ショ</t>
    </rPh>
    <phoneticPr fontId="21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</si>
  <si>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</si>
  <si>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</si>
  <si>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小売業者</t>
    <rPh sb="0" eb="2">
      <t>コウリ</t>
    </rPh>
    <rPh sb="2" eb="4">
      <t>ギョウシャ</t>
    </rPh>
    <phoneticPr fontId="4"/>
  </si>
  <si>
    <t>生協</t>
    <rPh sb="0" eb="2">
      <t>セイキョウ</t>
    </rPh>
    <phoneticPr fontId="4"/>
  </si>
  <si>
    <t>直売所</t>
    <rPh sb="0" eb="2">
      <t>チョクバイ</t>
    </rPh>
    <rPh sb="2" eb="3">
      <t>ショ</t>
    </rPh>
    <phoneticPr fontId="4"/>
  </si>
  <si>
    <t>自家販売</t>
    <rPh sb="0" eb="2">
      <t>ジカ</t>
    </rPh>
    <rPh sb="2" eb="4">
      <t>ハンバイ</t>
    </rPh>
    <phoneticPr fontId="4"/>
  </si>
  <si>
    <t>（５） 個人経営体のうち自営漁業の専兼業別経営体数　</t>
    <phoneticPr fontId="4"/>
  </si>
  <si>
    <t>（単位　経営体）</t>
    <phoneticPr fontId="4"/>
  </si>
  <si>
    <t xml:space="preserve"> 区     分</t>
    <phoneticPr fontId="4"/>
  </si>
  <si>
    <t xml:space="preserve">専  　業
</t>
    <rPh sb="0" eb="5">
      <t>センギョウ</t>
    </rPh>
    <phoneticPr fontId="23"/>
  </si>
  <si>
    <t>兼業</t>
    <rPh sb="0" eb="2">
      <t>ケンギョウ</t>
    </rPh>
    <phoneticPr fontId="23"/>
  </si>
  <si>
    <t>自　　営　　漁　　業　　が　　主</t>
    <rPh sb="0" eb="4">
      <t>ジエイ</t>
    </rPh>
    <rPh sb="6" eb="10">
      <t>ギョギョウ</t>
    </rPh>
    <rPh sb="15" eb="16">
      <t>オモ</t>
    </rPh>
    <phoneticPr fontId="23"/>
  </si>
  <si>
    <t>自　　営　　漁　　業　　が　　従</t>
    <rPh sb="0" eb="4">
      <t>ジエイ</t>
    </rPh>
    <rPh sb="6" eb="10">
      <t>ギョギョウ</t>
    </rPh>
    <rPh sb="15" eb="16">
      <t>ジュウ</t>
    </rPh>
    <phoneticPr fontId="23"/>
  </si>
  <si>
    <t>小計</t>
    <rPh sb="0" eb="2">
      <t>ショウケイ</t>
    </rPh>
    <phoneticPr fontId="23"/>
  </si>
  <si>
    <t>自営漁業と
共同経営
のみ</t>
    <rPh sb="0" eb="2">
      <t>ジエイ</t>
    </rPh>
    <rPh sb="2" eb="4">
      <t>ギョギョウ</t>
    </rPh>
    <rPh sb="6" eb="7">
      <t>トモ</t>
    </rPh>
    <rPh sb="7" eb="8">
      <t>ドウ</t>
    </rPh>
    <rPh sb="8" eb="10">
      <t>ケイエイ</t>
    </rPh>
    <phoneticPr fontId="23"/>
  </si>
  <si>
    <t>その他</t>
    <rPh sb="0" eb="3">
      <t>ソノタ</t>
    </rPh>
    <phoneticPr fontId="23"/>
  </si>
  <si>
    <t>うち、自営漁業従事者は漁業のみに従事</t>
    <phoneticPr fontId="4"/>
  </si>
  <si>
    <t>平　成</t>
    <phoneticPr fontId="4"/>
  </si>
  <si>
    <t>東シナ海区</t>
    <phoneticPr fontId="4"/>
  </si>
  <si>
    <t>瀬戸内海区</t>
    <phoneticPr fontId="4"/>
  </si>
  <si>
    <t>（６）　漁業就業者数</t>
    <rPh sb="4" eb="6">
      <t>ギョギョウ</t>
    </rPh>
    <rPh sb="6" eb="9">
      <t>シュウギョウシャ</t>
    </rPh>
    <rPh sb="9" eb="10">
      <t>スウ</t>
    </rPh>
    <phoneticPr fontId="4"/>
  </si>
  <si>
    <t>漁業就業者の定義については５５表頭注参照。</t>
    <phoneticPr fontId="4"/>
  </si>
  <si>
    <t>（単位　人)</t>
    <rPh sb="1" eb="3">
      <t>タンイ</t>
    </rPh>
    <rPh sb="4" eb="5">
      <t>ニン</t>
    </rPh>
    <phoneticPr fontId="4"/>
  </si>
  <si>
    <t>漁業　　雇われ</t>
    <rPh sb="0" eb="2">
      <t>ギョギョウ</t>
    </rPh>
    <rPh sb="4" eb="5">
      <t>ヤト</t>
    </rPh>
    <phoneticPr fontId="4"/>
  </si>
  <si>
    <t>男</t>
    <rPh sb="0" eb="1">
      <t>オトコ</t>
    </rPh>
    <phoneticPr fontId="4"/>
  </si>
  <si>
    <t>女</t>
  </si>
  <si>
    <t>自営のみ</t>
    <rPh sb="0" eb="2">
      <t>ジエイ</t>
    </rPh>
    <phoneticPr fontId="4"/>
  </si>
  <si>
    <t>15～24歳</t>
  </si>
  <si>
    <t>25～39</t>
  </si>
  <si>
    <t>40～59</t>
  </si>
  <si>
    <t>60歳以上</t>
  </si>
  <si>
    <t>平　成</t>
    <phoneticPr fontId="4"/>
  </si>
  <si>
    <t>東シナ海区</t>
    <phoneticPr fontId="4"/>
  </si>
  <si>
    <t>瀬戸内海区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</si>
</sst>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#\ ##0;&quot;△&quot;###\ ###\ ##0;&quot;－&quot;"/>
    <numFmt numFmtId="178" formatCode="###\ ##0;&quot;△&quot;###\ ##0;&quot;－&quot;"/>
  </numFmts>
  <fonts count="24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0"/>
      <name val="ＭＳ Ｐ明朝"/>
      <family val="1"/>
      <charset val="128"/>
    </font>
    <font>
      <sz val="11"/>
      <color indexed="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rgb="FFFFCC99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3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3">
    <xf numFmtId="3" fontId="0" fillId="0" borderId="0" xfId="0"/>
    <xf numFmtId="0" fontId="2" fillId="0" borderId="0" xfId="1" applyFont="1" applyFill="1" applyBorder="1" applyProtection="1"/>
    <xf numFmtId="0" fontId="1" fillId="0" borderId="0" xfId="1" applyFont="1" applyFill="1" applyProtection="1"/>
    <xf numFmtId="0" fontId="5" fillId="0" borderId="0" xfId="1" applyFont="1" applyFill="1" applyBorder="1" applyAlignment="1" applyProtection="1">
      <alignment horizontal="left" indent="1"/>
    </xf>
    <xf numFmtId="0" fontId="1" fillId="0" borderId="0" xfId="1" applyFill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6" fillId="0" borderId="0" xfId="0" applyNumberFormat="1" applyFont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2" borderId="6" xfId="1" applyFont="1" applyFill="1" applyBorder="1" applyAlignment="1" applyProtection="1"/>
    <xf numFmtId="0" fontId="2" fillId="2" borderId="10" xfId="1" applyFont="1" applyFill="1" applyBorder="1" applyAlignment="1" applyProtection="1">
      <alignment horizontal="center"/>
    </xf>
    <xf numFmtId="0" fontId="2" fillId="2" borderId="11" xfId="1" applyFont="1" applyFill="1" applyBorder="1" applyAlignment="1" applyProtection="1">
      <alignment horizontal="centerContinuous"/>
    </xf>
    <xf numFmtId="0" fontId="2" fillId="2" borderId="11" xfId="1" applyFont="1" applyFill="1" applyBorder="1" applyAlignment="1" applyProtection="1"/>
    <xf numFmtId="0" fontId="2" fillId="2" borderId="15" xfId="1" applyFont="1" applyFill="1" applyBorder="1" applyAlignment="1" applyProtection="1">
      <alignment horizontal="center"/>
    </xf>
    <xf numFmtId="0" fontId="8" fillId="2" borderId="16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/>
    </xf>
    <xf numFmtId="0" fontId="8" fillId="2" borderId="18" xfId="1" applyFont="1" applyFill="1" applyBorder="1" applyAlignment="1" applyProtection="1">
      <alignment horizontal="center"/>
    </xf>
    <xf numFmtId="0" fontId="5" fillId="2" borderId="17" xfId="1" applyFont="1" applyFill="1" applyBorder="1" applyAlignment="1" applyProtection="1">
      <alignment horizontal="center"/>
    </xf>
    <xf numFmtId="0" fontId="5" fillId="2" borderId="17" xfId="1" quotePrefix="1" applyFont="1" applyFill="1" applyBorder="1" applyAlignment="1" applyProtection="1">
      <alignment horizontal="center"/>
    </xf>
    <xf numFmtId="0" fontId="5" fillId="2" borderId="18" xfId="1" applyFont="1" applyFill="1" applyBorder="1" applyAlignment="1" applyProtection="1">
      <alignment horizontal="center"/>
    </xf>
    <xf numFmtId="0" fontId="1" fillId="2" borderId="0" xfId="1" applyFont="1" applyFill="1" applyBorder="1" applyProtection="1"/>
    <xf numFmtId="0" fontId="1" fillId="2" borderId="19" xfId="1" applyFont="1" applyFill="1" applyBorder="1" applyProtection="1"/>
    <xf numFmtId="0" fontId="1" fillId="2" borderId="20" xfId="1" applyFont="1" applyFill="1" applyBorder="1" applyProtection="1"/>
    <xf numFmtId="176" fontId="1" fillId="0" borderId="0" xfId="1" applyNumberFormat="1" applyFont="1" applyFill="1" applyBorder="1" applyProtection="1"/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left"/>
    </xf>
    <xf numFmtId="177" fontId="1" fillId="0" borderId="0" xfId="1" applyNumberFormat="1" applyFont="1" applyFill="1" applyBorder="1" applyAlignment="1" applyProtection="1">
      <alignment horizontal="right"/>
    </xf>
    <xf numFmtId="177" fontId="1" fillId="0" borderId="0" xfId="1" quotePrefix="1" applyNumberFormat="1" applyFont="1" applyFill="1" applyBorder="1" applyAlignment="1" applyProtection="1">
      <alignment horizontal="right"/>
    </xf>
    <xf numFmtId="176" fontId="1" fillId="0" borderId="0" xfId="1" applyNumberFormat="1" applyFill="1" applyProtection="1"/>
    <xf numFmtId="0" fontId="1" fillId="2" borderId="0" xfId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left"/>
    </xf>
    <xf numFmtId="0" fontId="9" fillId="2" borderId="0" xfId="1" quotePrefix="1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/>
    </xf>
    <xf numFmtId="0" fontId="9" fillId="2" borderId="8" xfId="1" quotePrefix="1" applyFont="1" applyFill="1" applyBorder="1" applyAlignment="1" applyProtection="1"/>
    <xf numFmtId="177" fontId="10" fillId="0" borderId="0" xfId="1" applyNumberFormat="1" applyFont="1" applyFill="1" applyBorder="1" applyAlignment="1" applyProtection="1">
      <alignment horizontal="right"/>
    </xf>
    <xf numFmtId="0" fontId="1" fillId="2" borderId="0" xfId="1" quotePrefix="1" applyFont="1" applyFill="1" applyBorder="1" applyAlignment="1" applyProtection="1">
      <alignment horizontal="left"/>
    </xf>
    <xf numFmtId="0" fontId="1" fillId="2" borderId="8" xfId="1" quotePrefix="1" applyFont="1" applyFill="1" applyBorder="1" applyAlignment="1" applyProtection="1">
      <alignment horizontal="left"/>
    </xf>
    <xf numFmtId="177" fontId="12" fillId="0" borderId="0" xfId="1" applyNumberFormat="1" applyFont="1" applyFill="1" applyBorder="1" applyAlignment="1" applyProtection="1">
      <alignment horizontal="right"/>
    </xf>
    <xf numFmtId="177" fontId="12" fillId="0" borderId="0" xfId="1" quotePrefix="1" applyNumberFormat="1" applyFont="1" applyFill="1" applyBorder="1" applyAlignment="1" applyProtection="1">
      <alignment horizontal="right"/>
    </xf>
    <xf numFmtId="177" fontId="12" fillId="0" borderId="13" xfId="1" applyNumberFormat="1" applyFont="1" applyFill="1" applyBorder="1" applyAlignment="1" applyProtection="1">
      <alignment horizontal="right"/>
    </xf>
    <xf numFmtId="177" fontId="12" fillId="0" borderId="13" xfId="1" quotePrefix="1" applyNumberFormat="1" applyFont="1" applyFill="1" applyBorder="1" applyAlignment="1" applyProtection="1">
      <alignment horizontal="right"/>
    </xf>
    <xf numFmtId="0" fontId="8" fillId="0" borderId="0" xfId="1" applyFont="1" applyFill="1" applyAlignment="1" applyProtection="1">
      <alignment horizontal="left"/>
    </xf>
    <xf numFmtId="0" fontId="1" fillId="0" borderId="0" xfId="1" applyFont="1" applyFill="1" applyBorder="1" applyProtection="1"/>
    <xf numFmtId="0" fontId="2" fillId="0" borderId="0" xfId="1" applyFont="1" applyFill="1" applyBorder="1"/>
    <xf numFmtId="0" fontId="1" fillId="0" borderId="0" xfId="1" applyFont="1" applyFill="1"/>
    <xf numFmtId="0" fontId="2" fillId="0" borderId="0" xfId="1" applyFont="1" applyAlignment="1">
      <alignment vertical="center"/>
    </xf>
    <xf numFmtId="3" fontId="2" fillId="0" borderId="0" xfId="0" applyFont="1" applyAlignment="1">
      <alignment horizontal="left" indent="2"/>
    </xf>
    <xf numFmtId="0" fontId="2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3" fontId="0" fillId="0" borderId="0" xfId="0" applyAlignment="1"/>
    <xf numFmtId="0" fontId="6" fillId="0" borderId="0" xfId="0" applyNumberFormat="1" applyFont="1" applyAlignment="1">
      <alignment horizontal="left" vertical="center"/>
    </xf>
    <xf numFmtId="0" fontId="2" fillId="0" borderId="0" xfId="1" applyFont="1" applyAlignment="1">
      <alignment horizontal="distributed" vertical="center" justifyLastLine="1"/>
    </xf>
    <xf numFmtId="0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1" fillId="3" borderId="0" xfId="1" applyFont="1" applyFill="1" applyBorder="1" applyAlignment="1">
      <alignment horizontal="center" vertical="center" justifyLastLine="1"/>
    </xf>
    <xf numFmtId="49" fontId="14" fillId="0" borderId="21" xfId="2" applyNumberFormat="1" applyFont="1" applyFill="1" applyBorder="1" applyAlignment="1">
      <alignment horizontal="distributed" vertical="center" justifyLastLine="1"/>
    </xf>
    <xf numFmtId="49" fontId="14" fillId="0" borderId="0" xfId="2" applyNumberFormat="1" applyFont="1" applyFill="1" applyBorder="1" applyAlignment="1">
      <alignment horizontal="distributed" vertical="center" justifyLastLine="1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left" vertical="center"/>
    </xf>
    <xf numFmtId="177" fontId="14" fillId="0" borderId="21" xfId="2" applyNumberFormat="1" applyFont="1" applyFill="1" applyBorder="1" applyAlignment="1">
      <alignment horizontal="right" vertical="center" justifyLastLine="1"/>
    </xf>
    <xf numFmtId="177" fontId="14" fillId="0" borderId="0" xfId="2" applyNumberFormat="1" applyFont="1" applyFill="1" applyBorder="1" applyAlignment="1">
      <alignment horizontal="right" vertical="center" justifyLastLine="1"/>
    </xf>
    <xf numFmtId="3" fontId="0" fillId="0" borderId="0" xfId="0" applyAlignment="1">
      <alignment horizontal="right"/>
    </xf>
    <xf numFmtId="0" fontId="1" fillId="4" borderId="0" xfId="1" applyFont="1" applyFill="1" applyBorder="1" applyAlignment="1">
      <alignment horizontal="distributed" vertical="center" wrapText="1"/>
    </xf>
    <xf numFmtId="0" fontId="1" fillId="4" borderId="0" xfId="1" applyFont="1" applyFill="1" applyBorder="1" applyAlignment="1">
      <alignment horizontal="center" vertical="center" wrapText="1"/>
    </xf>
    <xf numFmtId="177" fontId="14" fillId="0" borderId="21" xfId="2" applyNumberFormat="1" applyFont="1" applyFill="1" applyBorder="1" applyAlignment="1">
      <alignment horizontal="center" vertical="center" justifyLastLine="1"/>
    </xf>
    <xf numFmtId="177" fontId="14" fillId="0" borderId="0" xfId="2" applyNumberFormat="1" applyFont="1" applyFill="1" applyBorder="1" applyAlignment="1">
      <alignment horizontal="center" vertical="center" justifyLastLine="1"/>
    </xf>
    <xf numFmtId="0" fontId="9" fillId="4" borderId="0" xfId="1" quotePrefix="1" applyFont="1" applyFill="1" applyBorder="1" applyAlignment="1">
      <alignment vertical="center"/>
    </xf>
    <xf numFmtId="0" fontId="9" fillId="4" borderId="0" xfId="1" quotePrefix="1" applyFont="1" applyFill="1" applyBorder="1" applyAlignment="1">
      <alignment horizontal="center" vertical="center"/>
    </xf>
    <xf numFmtId="0" fontId="9" fillId="4" borderId="8" xfId="1" quotePrefix="1" applyFont="1" applyFill="1" applyBorder="1" applyAlignment="1">
      <alignment horizontal="lef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1" fillId="4" borderId="0" xfId="1" applyFont="1" applyFill="1" applyBorder="1" applyAlignment="1">
      <alignment horizontal="distributed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3" fontId="2" fillId="0" borderId="0" xfId="0" applyFont="1" applyAlignment="1"/>
    <xf numFmtId="3" fontId="2" fillId="0" borderId="0" xfId="0" applyFont="1" applyAlignment="1">
      <alignment horizontal="right"/>
    </xf>
    <xf numFmtId="0" fontId="14" fillId="0" borderId="22" xfId="2" applyFont="1" applyFill="1" applyBorder="1" applyAlignment="1">
      <alignment horizontal="distributed" vertical="center" wrapText="1" justifyLastLine="1"/>
    </xf>
    <xf numFmtId="0" fontId="14" fillId="0" borderId="19" xfId="2" applyFont="1" applyFill="1" applyBorder="1" applyAlignment="1">
      <alignment horizontal="distributed" vertical="center" wrapText="1" justifyLastLine="1"/>
    </xf>
    <xf numFmtId="0" fontId="14" fillId="0" borderId="19" xfId="2" applyFont="1" applyFill="1" applyBorder="1" applyAlignment="1">
      <alignment horizontal="center" vertical="center" wrapText="1" justifyLastLine="1"/>
    </xf>
    <xf numFmtId="0" fontId="1" fillId="0" borderId="19" xfId="2" applyFont="1" applyFill="1" applyBorder="1" applyAlignment="1">
      <alignment horizontal="distributed" vertical="center" wrapText="1" justifyLastLine="1"/>
    </xf>
    <xf numFmtId="0" fontId="1" fillId="0" borderId="19" xfId="0" applyNumberFormat="1" applyFont="1" applyFill="1" applyBorder="1" applyAlignment="1">
      <alignment horizontal="center" vertical="center" wrapText="1" justifyLastLine="1"/>
    </xf>
    <xf numFmtId="0" fontId="1" fillId="0" borderId="19" xfId="2" applyFont="1" applyFill="1" applyBorder="1" applyAlignment="1">
      <alignment horizontal="center" vertical="center" wrapText="1" justifyLastLine="1"/>
    </xf>
    <xf numFmtId="0" fontId="1" fillId="0" borderId="19" xfId="0" applyNumberFormat="1" applyFont="1" applyFill="1" applyBorder="1" applyAlignment="1">
      <alignment horizontal="distributed" vertical="center" wrapText="1" justifyLastLine="1"/>
    </xf>
    <xf numFmtId="0" fontId="12" fillId="0" borderId="19" xfId="2" applyFont="1" applyFill="1" applyBorder="1" applyAlignment="1">
      <alignment horizontal="center" vertical="center" wrapText="1" justifyLastLine="1"/>
    </xf>
    <xf numFmtId="0" fontId="19" fillId="0" borderId="19" xfId="2" applyFont="1" applyFill="1" applyBorder="1" applyAlignment="1">
      <alignment horizontal="distributed" vertical="center" wrapText="1" justifyLastLine="1"/>
    </xf>
    <xf numFmtId="0" fontId="12" fillId="0" borderId="19" xfId="2" applyFont="1" applyFill="1" applyBorder="1" applyAlignment="1">
      <alignment horizontal="distributed" vertical="center" wrapText="1" justifyLastLine="1"/>
    </xf>
    <xf numFmtId="177" fontId="14" fillId="0" borderId="21" xfId="2" applyNumberFormat="1" applyFont="1" applyFill="1" applyBorder="1" applyAlignment="1">
      <alignment horizontal="right" vertical="center" wrapText="1"/>
    </xf>
    <xf numFmtId="177" fontId="14" fillId="0" borderId="0" xfId="2" applyNumberFormat="1" applyFont="1" applyFill="1" applyBorder="1" applyAlignment="1">
      <alignment horizontal="right" vertical="center" wrapText="1"/>
    </xf>
    <xf numFmtId="177" fontId="1" fillId="0" borderId="0" xfId="2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77" fontId="12" fillId="0" borderId="0" xfId="2" applyNumberFormat="1" applyFont="1" applyFill="1" applyBorder="1" applyAlignment="1">
      <alignment horizontal="right" vertical="center" wrapText="1"/>
    </xf>
    <xf numFmtId="177" fontId="14" fillId="0" borderId="21" xfId="2" applyNumberFormat="1" applyFont="1" applyFill="1" applyBorder="1" applyAlignment="1">
      <alignment horizontal="center" vertical="center" wrapText="1"/>
    </xf>
    <xf numFmtId="177" fontId="14" fillId="0" borderId="0" xfId="2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12" fillId="0" borderId="0" xfId="2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distributed" vertical="center" wrapText="1"/>
    </xf>
    <xf numFmtId="3" fontId="2" fillId="0" borderId="0" xfId="0" applyFont="1" applyAlignment="1">
      <alignment horizontal="left" indent="1"/>
    </xf>
    <xf numFmtId="0" fontId="2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right" vertical="center"/>
    </xf>
    <xf numFmtId="0" fontId="1" fillId="3" borderId="8" xfId="1" applyFont="1" applyFill="1" applyBorder="1" applyAlignment="1">
      <alignment horizontal="center" vertical="center" justifyLastLine="1"/>
    </xf>
    <xf numFmtId="49" fontId="22" fillId="0" borderId="19" xfId="0" applyNumberFormat="1" applyFont="1" applyFill="1" applyBorder="1" applyAlignment="1">
      <alignment horizontal="distributed" vertical="center" justifyLastLine="1"/>
    </xf>
    <xf numFmtId="0" fontId="22" fillId="0" borderId="19" xfId="3" applyFont="1" applyFill="1" applyBorder="1" applyAlignment="1">
      <alignment horizontal="distributed" vertical="center" justifyLastLine="1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3" applyNumberFormat="1" applyFont="1" applyFill="1" applyBorder="1" applyAlignment="1">
      <alignment horizontal="right" vertical="center"/>
    </xf>
    <xf numFmtId="0" fontId="1" fillId="4" borderId="8" xfId="1" applyFont="1" applyFill="1" applyBorder="1" applyAlignment="1">
      <alignment horizontal="distributed" vertical="center" wrapText="1"/>
    </xf>
    <xf numFmtId="177" fontId="22" fillId="0" borderId="0" xfId="0" applyNumberFormat="1" applyFont="1" applyFill="1" applyBorder="1" applyAlignment="1">
      <alignment horizontal="center"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distributed" vertical="center"/>
    </xf>
    <xf numFmtId="0" fontId="11" fillId="2" borderId="0" xfId="1" applyFont="1" applyFill="1" applyBorder="1" applyAlignment="1" applyProtection="1">
      <alignment horizontal="center"/>
    </xf>
    <xf numFmtId="0" fontId="11" fillId="2" borderId="8" xfId="1" applyFont="1" applyFill="1" applyBorder="1" applyAlignment="1" applyProtection="1">
      <alignment horizontal="center"/>
    </xf>
    <xf numFmtId="0" fontId="11" fillId="2" borderId="13" xfId="1" applyFont="1" applyFill="1" applyBorder="1" applyAlignment="1" applyProtection="1">
      <alignment horizontal="center"/>
    </xf>
    <xf numFmtId="0" fontId="11" fillId="2" borderId="14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7" xfId="1" applyFont="1" applyFill="1" applyBorder="1" applyAlignment="1" applyProtection="1">
      <alignment horizontal="center" vertical="center"/>
    </xf>
    <xf numFmtId="3" fontId="7" fillId="0" borderId="1" xfId="0" applyFont="1" applyBorder="1" applyAlignment="1" applyProtection="1">
      <alignment horizontal="center" vertical="center"/>
    </xf>
    <xf numFmtId="3" fontId="7" fillId="0" borderId="12" xfId="0" applyFont="1" applyBorder="1" applyAlignment="1" applyProtection="1">
      <alignment horizontal="center" vertical="center"/>
    </xf>
    <xf numFmtId="3" fontId="7" fillId="0" borderId="13" xfId="0" applyFont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15" xfId="1" applyFont="1" applyFill="1" applyBorder="1" applyAlignment="1" applyProtection="1">
      <alignment horizontal="center" wrapText="1"/>
    </xf>
    <xf numFmtId="0" fontId="2" fillId="2" borderId="10" xfId="1" applyFont="1" applyFill="1" applyBorder="1" applyAlignment="1" applyProtection="1">
      <alignment horizontal="center" vertical="center"/>
    </xf>
    <xf numFmtId="49" fontId="13" fillId="3" borderId="7" xfId="2" applyNumberFormat="1" applyFont="1" applyFill="1" applyBorder="1" applyAlignment="1">
      <alignment horizontal="distributed" vertical="center" justifyLastLine="1"/>
    </xf>
    <xf numFmtId="49" fontId="13" fillId="3" borderId="21" xfId="2" applyNumberFormat="1" applyFont="1" applyFill="1" applyBorder="1" applyAlignment="1">
      <alignment horizontal="distributed" vertical="center" justifyLastLine="1"/>
    </xf>
    <xf numFmtId="49" fontId="13" fillId="3" borderId="12" xfId="2" applyNumberFormat="1" applyFont="1" applyFill="1" applyBorder="1" applyAlignment="1">
      <alignment horizontal="distributed" vertical="center" justifyLastLine="1"/>
    </xf>
    <xf numFmtId="49" fontId="2" fillId="3" borderId="7" xfId="2" applyNumberFormat="1" applyFont="1" applyFill="1" applyBorder="1" applyAlignment="1">
      <alignment horizontal="distributed" vertical="center" justifyLastLine="1"/>
    </xf>
    <xf numFmtId="49" fontId="2" fillId="3" borderId="21" xfId="2" applyNumberFormat="1" applyFont="1" applyFill="1" applyBorder="1" applyAlignment="1">
      <alignment horizontal="distributed" vertical="center" justifyLastLine="1"/>
    </xf>
    <xf numFmtId="49" fontId="2" fillId="3" borderId="12" xfId="2" applyNumberFormat="1" applyFont="1" applyFill="1" applyBorder="1" applyAlignment="1">
      <alignment horizontal="distributed" vertical="center" justifyLastLine="1"/>
    </xf>
    <xf numFmtId="0" fontId="11" fillId="4" borderId="0" xfId="1" applyFont="1" applyFill="1" applyBorder="1" applyAlignment="1">
      <alignment horizontal="distributed" vertical="center"/>
    </xf>
    <xf numFmtId="0" fontId="11" fillId="4" borderId="8" xfId="1" applyFont="1" applyFill="1" applyBorder="1" applyAlignment="1">
      <alignment horizontal="distributed" vertical="center"/>
    </xf>
    <xf numFmtId="0" fontId="11" fillId="4" borderId="13" xfId="1" applyFont="1" applyFill="1" applyBorder="1" applyAlignment="1">
      <alignment horizontal="distributed" vertical="center"/>
    </xf>
    <xf numFmtId="0" fontId="11" fillId="4" borderId="14" xfId="1" applyFont="1" applyFill="1" applyBorder="1" applyAlignment="1">
      <alignment horizontal="distributed" vertical="center"/>
    </xf>
    <xf numFmtId="0" fontId="2" fillId="3" borderId="1" xfId="1" applyFont="1" applyFill="1" applyBorder="1" applyAlignment="1">
      <alignment horizontal="center" vertical="center" wrapText="1" justifyLastLine="1"/>
    </xf>
    <xf numFmtId="0" fontId="2" fillId="3" borderId="1" xfId="1" applyFont="1" applyFill="1" applyBorder="1" applyAlignment="1">
      <alignment horizontal="center" vertical="center" justifyLastLine="1"/>
    </xf>
    <xf numFmtId="0" fontId="2" fillId="3" borderId="0" xfId="1" applyFont="1" applyFill="1" applyBorder="1" applyAlignment="1">
      <alignment horizontal="center" vertical="center" justifyLastLine="1"/>
    </xf>
    <xf numFmtId="0" fontId="2" fillId="3" borderId="13" xfId="1" applyFont="1" applyFill="1" applyBorder="1" applyAlignment="1">
      <alignment horizontal="center" vertical="center" justifyLastLine="1"/>
    </xf>
    <xf numFmtId="49" fontId="13" fillId="3" borderId="3" xfId="2" applyNumberFormat="1" applyFont="1" applyFill="1" applyBorder="1" applyAlignment="1">
      <alignment horizontal="distributed" vertical="center" justifyLastLine="1"/>
    </xf>
    <xf numFmtId="49" fontId="13" fillId="3" borderId="9" xfId="2" applyNumberFormat="1" applyFont="1" applyFill="1" applyBorder="1" applyAlignment="1">
      <alignment horizontal="distributed" vertical="center" justifyLastLine="1"/>
    </xf>
    <xf numFmtId="49" fontId="13" fillId="3" borderId="15" xfId="2" applyNumberFormat="1" applyFont="1" applyFill="1" applyBorder="1" applyAlignment="1">
      <alignment horizontal="distributed" vertical="center" justifyLastLine="1"/>
    </xf>
    <xf numFmtId="49" fontId="13" fillId="3" borderId="3" xfId="2" applyNumberFormat="1" applyFont="1" applyFill="1" applyBorder="1" applyAlignment="1">
      <alignment horizontal="distributed" vertical="center" wrapText="1" justifyLastLine="1"/>
    </xf>
    <xf numFmtId="3" fontId="0" fillId="0" borderId="9" xfId="0" applyBorder="1" applyAlignment="1"/>
    <xf numFmtId="3" fontId="0" fillId="0" borderId="15" xfId="0" applyBorder="1" applyAlignment="1"/>
    <xf numFmtId="0" fontId="13" fillId="4" borderId="10" xfId="2" applyFont="1" applyFill="1" applyBorder="1" applyAlignment="1">
      <alignment horizontal="distributed" vertical="center" wrapText="1" justifyLastLine="1"/>
    </xf>
    <xf numFmtId="0" fontId="2" fillId="4" borderId="15" xfId="0" applyNumberFormat="1" applyFont="1" applyFill="1" applyBorder="1" applyAlignment="1">
      <alignment horizontal="distributed" vertical="center" wrapText="1" justifyLastLine="1"/>
    </xf>
    <xf numFmtId="0" fontId="15" fillId="4" borderId="22" xfId="2" applyFont="1" applyFill="1" applyBorder="1" applyAlignment="1">
      <alignment horizontal="distributed" vertical="center" wrapText="1" justifyLastLine="1"/>
    </xf>
    <xf numFmtId="0" fontId="15" fillId="4" borderId="12" xfId="2" applyFont="1" applyFill="1" applyBorder="1" applyAlignment="1">
      <alignment horizontal="distributed" vertical="center" wrapText="1" justifyLastLine="1"/>
    </xf>
    <xf numFmtId="0" fontId="2" fillId="4" borderId="10" xfId="0" applyNumberFormat="1" applyFont="1" applyFill="1" applyBorder="1" applyAlignment="1">
      <alignment horizontal="center" vertical="center" wrapText="1" justifyLastLine="1"/>
    </xf>
    <xf numFmtId="0" fontId="2" fillId="4" borderId="15" xfId="0" applyNumberFormat="1" applyFont="1" applyFill="1" applyBorder="1" applyAlignment="1">
      <alignment horizontal="center" vertical="center" wrapText="1" justifyLastLine="1"/>
    </xf>
    <xf numFmtId="0" fontId="15" fillId="4" borderId="20" xfId="2" applyFont="1" applyFill="1" applyBorder="1" applyAlignment="1">
      <alignment horizontal="distributed" vertical="center" wrapText="1" justifyLastLine="1"/>
    </xf>
    <xf numFmtId="0" fontId="15" fillId="4" borderId="14" xfId="2" applyFont="1" applyFill="1" applyBorder="1" applyAlignment="1">
      <alignment horizontal="distributed" vertical="center" wrapText="1" justifyLastLine="1"/>
    </xf>
    <xf numFmtId="0" fontId="15" fillId="4" borderId="10" xfId="2" applyFont="1" applyFill="1" applyBorder="1" applyAlignment="1">
      <alignment horizontal="distributed" vertical="center" wrapText="1" justifyLastLine="1"/>
    </xf>
    <xf numFmtId="0" fontId="15" fillId="4" borderId="15" xfId="2" applyFont="1" applyFill="1" applyBorder="1" applyAlignment="1">
      <alignment horizontal="distributed" vertical="center" wrapText="1" justifyLastLine="1"/>
    </xf>
    <xf numFmtId="0" fontId="13" fillId="4" borderId="3" xfId="2" applyFont="1" applyFill="1" applyBorder="1" applyAlignment="1">
      <alignment horizontal="distributed" vertical="center" wrapText="1" justifyLastLine="1"/>
    </xf>
    <xf numFmtId="0" fontId="13" fillId="4" borderId="9" xfId="2" applyFont="1" applyFill="1" applyBorder="1" applyAlignment="1">
      <alignment horizontal="distributed" vertical="center" wrapText="1" justifyLastLine="1"/>
    </xf>
    <xf numFmtId="0" fontId="13" fillId="4" borderId="15" xfId="2" applyFont="1" applyFill="1" applyBorder="1" applyAlignment="1">
      <alignment horizontal="distributed" vertical="center" wrapText="1" justifyLastLine="1"/>
    </xf>
    <xf numFmtId="0" fontId="13" fillId="4" borderId="2" xfId="2" applyFont="1" applyFill="1" applyBorder="1" applyAlignment="1">
      <alignment horizontal="distributed" vertical="center" wrapText="1" justifyLastLine="1"/>
    </xf>
    <xf numFmtId="0" fontId="13" fillId="4" borderId="8" xfId="2" applyFont="1" applyFill="1" applyBorder="1" applyAlignment="1">
      <alignment horizontal="distributed" vertical="center" wrapText="1" justifyLastLine="1"/>
    </xf>
    <xf numFmtId="0" fontId="13" fillId="4" borderId="14" xfId="2" applyFont="1" applyFill="1" applyBorder="1" applyAlignment="1">
      <alignment horizontal="distributed" vertical="center" wrapText="1" justifyLastLine="1"/>
    </xf>
    <xf numFmtId="0" fontId="2" fillId="4" borderId="4" xfId="2" applyFont="1" applyFill="1" applyBorder="1" applyAlignment="1">
      <alignment horizontal="center" vertical="center" wrapText="1"/>
    </xf>
    <xf numFmtId="0" fontId="2" fillId="4" borderId="5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distributed" vertical="center" wrapText="1" justifyLastLine="1"/>
    </xf>
    <xf numFmtId="0" fontId="6" fillId="4" borderId="14" xfId="2" applyFont="1" applyFill="1" applyBorder="1" applyAlignment="1">
      <alignment horizontal="distributed" vertical="center" wrapText="1" justifyLastLine="1"/>
    </xf>
    <xf numFmtId="0" fontId="6" fillId="4" borderId="10" xfId="2" applyFont="1" applyFill="1" applyBorder="1" applyAlignment="1">
      <alignment horizontal="center" vertical="center" wrapText="1" justifyLastLine="1"/>
    </xf>
    <xf numFmtId="0" fontId="6" fillId="4" borderId="15" xfId="2" applyFont="1" applyFill="1" applyBorder="1" applyAlignment="1">
      <alignment horizontal="center" vertical="center" wrapText="1" justifyLastLine="1"/>
    </xf>
    <xf numFmtId="0" fontId="6" fillId="4" borderId="22" xfId="2" applyFont="1" applyFill="1" applyBorder="1" applyAlignment="1">
      <alignment horizontal="distributed" vertical="center" wrapText="1" justifyLastLine="1"/>
    </xf>
    <xf numFmtId="0" fontId="6" fillId="4" borderId="12" xfId="2" applyFont="1" applyFill="1" applyBorder="1" applyAlignment="1">
      <alignment horizontal="distributed" vertical="center" wrapText="1" justifyLastLine="1"/>
    </xf>
    <xf numFmtId="0" fontId="16" fillId="4" borderId="10" xfId="2" applyFont="1" applyFill="1" applyBorder="1" applyAlignment="1">
      <alignment horizontal="distributed" vertical="center" wrapText="1" justifyLastLine="1"/>
    </xf>
    <xf numFmtId="0" fontId="6" fillId="4" borderId="15" xfId="0" applyNumberFormat="1" applyFont="1" applyFill="1" applyBorder="1" applyAlignment="1">
      <alignment horizontal="distributed" vertical="center" wrapText="1" justifyLastLine="1"/>
    </xf>
    <xf numFmtId="0" fontId="17" fillId="4" borderId="10" xfId="2" applyFont="1" applyFill="1" applyBorder="1" applyAlignment="1">
      <alignment horizontal="distributed" vertical="center" wrapText="1" justifyLastLine="1"/>
    </xf>
    <xf numFmtId="0" fontId="17" fillId="4" borderId="15" xfId="2" applyFont="1" applyFill="1" applyBorder="1" applyAlignment="1">
      <alignment horizontal="distributed" vertical="center" wrapText="1" justifyLastLine="1"/>
    </xf>
    <xf numFmtId="0" fontId="2" fillId="4" borderId="9" xfId="0" applyNumberFormat="1" applyFont="1" applyFill="1" applyBorder="1" applyAlignment="1">
      <alignment horizontal="distributed" vertical="center" wrapText="1" justifyLastLine="1"/>
    </xf>
    <xf numFmtId="0" fontId="15" fillId="4" borderId="3" xfId="2" applyFont="1" applyFill="1" applyBorder="1" applyAlignment="1">
      <alignment horizontal="center" vertical="center" wrapText="1" justifyLastLine="1"/>
    </xf>
    <xf numFmtId="0" fontId="15" fillId="4" borderId="9" xfId="2" applyFont="1" applyFill="1" applyBorder="1" applyAlignment="1">
      <alignment horizontal="center" vertical="center" wrapText="1" justifyLastLine="1"/>
    </xf>
    <xf numFmtId="0" fontId="15" fillId="4" borderId="15" xfId="2" applyFont="1" applyFill="1" applyBorder="1" applyAlignment="1">
      <alignment horizontal="center" vertical="center" wrapText="1" justifyLastLine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 justifyLastLine="1"/>
    </xf>
    <xf numFmtId="0" fontId="13" fillId="4" borderId="6" xfId="2" applyFont="1" applyFill="1" applyBorder="1" applyAlignment="1">
      <alignment horizontal="center" vertical="center" wrapText="1" justifyLastLine="1"/>
    </xf>
    <xf numFmtId="0" fontId="13" fillId="4" borderId="4" xfId="2" applyFont="1" applyFill="1" applyBorder="1" applyAlignment="1">
      <alignment horizontal="center" vertical="center" wrapText="1" justifyLastLine="1"/>
    </xf>
    <xf numFmtId="0" fontId="2" fillId="4" borderId="3" xfId="2" applyFont="1" applyFill="1" applyBorder="1" applyAlignment="1">
      <alignment horizontal="distributed" vertical="center" wrapText="1" justifyLastLine="1"/>
    </xf>
    <xf numFmtId="0" fontId="2" fillId="4" borderId="9" xfId="2" applyFont="1" applyFill="1" applyBorder="1" applyAlignment="1">
      <alignment horizontal="distributed" vertical="center" wrapText="1" justifyLastLine="1"/>
    </xf>
    <xf numFmtId="0" fontId="2" fillId="4" borderId="15" xfId="2" applyFont="1" applyFill="1" applyBorder="1" applyAlignment="1">
      <alignment horizontal="distributed" vertical="center" wrapText="1" justifyLastLine="1"/>
    </xf>
    <xf numFmtId="0" fontId="2" fillId="4" borderId="7" xfId="0" applyNumberFormat="1" applyFont="1" applyFill="1" applyBorder="1" applyAlignment="1">
      <alignment horizontal="center" vertical="center" wrapText="1" justifyLastLine="1"/>
    </xf>
    <xf numFmtId="0" fontId="2" fillId="4" borderId="21" xfId="0" applyNumberFormat="1" applyFont="1" applyFill="1" applyBorder="1" applyAlignment="1">
      <alignment horizontal="center" vertical="center" wrapText="1" justifyLastLine="1"/>
    </xf>
    <xf numFmtId="0" fontId="2" fillId="4" borderId="12" xfId="0" applyNumberFormat="1" applyFont="1" applyFill="1" applyBorder="1" applyAlignment="1">
      <alignment horizontal="center" vertical="center" wrapText="1" justifyLastLine="1"/>
    </xf>
    <xf numFmtId="0" fontId="2" fillId="4" borderId="3" xfId="2" applyFont="1" applyFill="1" applyBorder="1" applyAlignment="1">
      <alignment horizontal="center" vertical="center" wrapText="1" justifyLastLine="1"/>
    </xf>
    <xf numFmtId="0" fontId="2" fillId="4" borderId="9" xfId="2" applyFont="1" applyFill="1" applyBorder="1" applyAlignment="1">
      <alignment horizontal="center" vertical="center" wrapText="1" justifyLastLine="1"/>
    </xf>
    <xf numFmtId="0" fontId="2" fillId="4" borderId="15" xfId="2" applyFont="1" applyFill="1" applyBorder="1" applyAlignment="1">
      <alignment horizontal="center" vertical="center" wrapText="1" justifyLastLine="1"/>
    </xf>
    <xf numFmtId="0" fontId="13" fillId="4" borderId="3" xfId="3" applyFont="1" applyFill="1" applyBorder="1" applyAlignment="1">
      <alignment horizontal="distributed" vertical="center" justifyLastLine="1"/>
    </xf>
    <xf numFmtId="0" fontId="13" fillId="4" borderId="9" xfId="3" applyFont="1" applyFill="1" applyBorder="1" applyAlignment="1">
      <alignment horizontal="distributed" vertical="center" justifyLastLine="1"/>
    </xf>
    <xf numFmtId="0" fontId="13" fillId="4" borderId="15" xfId="3" applyFont="1" applyFill="1" applyBorder="1" applyAlignment="1">
      <alignment horizontal="distributed" vertical="center" justifyLastLine="1"/>
    </xf>
    <xf numFmtId="0" fontId="13" fillId="4" borderId="3" xfId="3" applyFont="1" applyFill="1" applyBorder="1" applyAlignment="1">
      <alignment horizontal="distributed" vertical="center" wrapText="1" justifyLastLine="1"/>
    </xf>
    <xf numFmtId="0" fontId="13" fillId="4" borderId="9" xfId="3" applyFont="1" applyFill="1" applyBorder="1" applyAlignment="1">
      <alignment horizontal="distributed" vertical="center" wrapText="1" justifyLastLine="1"/>
    </xf>
    <xf numFmtId="0" fontId="13" fillId="4" borderId="7" xfId="3" applyFont="1" applyFill="1" applyBorder="1" applyAlignment="1">
      <alignment horizontal="distributed" vertical="center" wrapText="1" justifyLastLine="1"/>
    </xf>
    <xf numFmtId="0" fontId="13" fillId="4" borderId="21" xfId="3" applyFont="1" applyFill="1" applyBorder="1" applyAlignment="1">
      <alignment horizontal="distributed" vertical="center" wrapText="1" justifyLastLine="1"/>
    </xf>
    <xf numFmtId="0" fontId="13" fillId="4" borderId="12" xfId="3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center" vertical="center" justifyLastLine="1"/>
    </xf>
    <xf numFmtId="0" fontId="2" fillId="3" borderId="8" xfId="1" applyFont="1" applyFill="1" applyBorder="1" applyAlignment="1">
      <alignment horizontal="center" vertical="center" justifyLastLine="1"/>
    </xf>
    <xf numFmtId="0" fontId="2" fillId="3" borderId="14" xfId="1" applyFont="1" applyFill="1" applyBorder="1" applyAlignment="1">
      <alignment horizontal="center" vertical="center" justifyLastLine="1"/>
    </xf>
    <xf numFmtId="49" fontId="13" fillId="4" borderId="2" xfId="0" applyNumberFormat="1" applyFont="1" applyFill="1" applyBorder="1" applyAlignment="1">
      <alignment horizontal="distributed" vertical="center" justifyLastLine="1"/>
    </xf>
    <xf numFmtId="49" fontId="13" fillId="4" borderId="8" xfId="0" applyNumberFormat="1" applyFont="1" applyFill="1" applyBorder="1" applyAlignment="1">
      <alignment horizontal="distributed" vertical="center" justifyLastLine="1"/>
    </xf>
    <xf numFmtId="49" fontId="13" fillId="4" borderId="14" xfId="0" applyNumberFormat="1" applyFont="1" applyFill="1" applyBorder="1" applyAlignment="1">
      <alignment horizontal="distributed" vertical="center" justifyLastLine="1"/>
    </xf>
    <xf numFmtId="0" fontId="8" fillId="4" borderId="3" xfId="3" applyFont="1" applyFill="1" applyBorder="1" applyAlignment="1">
      <alignment horizontal="center" vertical="center" wrapText="1" justifyLastLine="1"/>
    </xf>
    <xf numFmtId="0" fontId="8" fillId="4" borderId="9" xfId="3" applyFont="1" applyFill="1" applyBorder="1" applyAlignment="1">
      <alignment horizontal="center" vertical="center" wrapText="1" justifyLastLine="1"/>
    </xf>
    <xf numFmtId="0" fontId="8" fillId="4" borderId="15" xfId="3" applyFont="1" applyFill="1" applyBorder="1" applyAlignment="1">
      <alignment horizontal="center" vertical="center" wrapText="1" justifyLastLine="1"/>
    </xf>
    <xf numFmtId="0" fontId="2" fillId="0" borderId="0" xfId="1" applyFont="1" applyFill="1" applyAlignment="1" applyProtection="1"/>
    <xf numFmtId="0" fontId="2" fillId="0" borderId="0" xfId="1" quotePrefix="1" applyFont="1" applyFill="1" applyAlignment="1" applyProtection="1">
      <alignment horizontal="left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3" fontId="0" fillId="0" borderId="0" xfId="0" applyAlignment="1" applyProtection="1"/>
    <xf numFmtId="0" fontId="2" fillId="4" borderId="23" xfId="0" applyNumberFormat="1" applyFont="1" applyFill="1" applyBorder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distributed" vertical="center" wrapText="1" justifyLastLine="1"/>
    </xf>
    <xf numFmtId="0" fontId="2" fillId="4" borderId="5" xfId="0" applyNumberFormat="1" applyFont="1" applyFill="1" applyBorder="1" applyAlignment="1" applyProtection="1">
      <alignment horizontal="distributed" vertical="center" wrapText="1" justifyLastLine="1"/>
    </xf>
    <xf numFmtId="0" fontId="2" fillId="4" borderId="17" xfId="0" applyNumberFormat="1" applyFon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horizontal="center" vertical="center" wrapText="1"/>
    </xf>
    <xf numFmtId="0" fontId="2" fillId="4" borderId="18" xfId="0" applyNumberFormat="1" applyFont="1" applyFill="1" applyBorder="1" applyAlignment="1" applyProtection="1">
      <alignment horizontal="center" vertical="center" wrapText="1" justifyLastLine="1"/>
    </xf>
    <xf numFmtId="0" fontId="2" fillId="4" borderId="11" xfId="0" applyNumberFormat="1" applyFont="1" applyFill="1" applyBorder="1" applyAlignment="1" applyProtection="1">
      <alignment horizontal="center" vertical="center" wrapText="1" justifyLastLine="1"/>
    </xf>
    <xf numFmtId="0" fontId="2" fillId="4" borderId="16" xfId="0" applyNumberFormat="1" applyFont="1" applyFill="1" applyBorder="1" applyAlignment="1" applyProtection="1">
      <alignment horizontal="center" vertical="center" wrapText="1" justifyLastLine="1"/>
    </xf>
    <xf numFmtId="0" fontId="2" fillId="4" borderId="17" xfId="0" applyNumberFormat="1" applyFont="1" applyFill="1" applyBorder="1" applyAlignment="1" applyProtection="1">
      <alignment horizontal="distributed" vertical="center" wrapText="1" justifyLastLine="1"/>
    </xf>
    <xf numFmtId="0" fontId="6" fillId="4" borderId="10" xfId="0" applyNumberFormat="1" applyFont="1" applyFill="1" applyBorder="1" applyAlignment="1" applyProtection="1">
      <alignment horizontal="distributed" vertical="center" wrapText="1" justifyLastLine="1"/>
    </xf>
    <xf numFmtId="0" fontId="2" fillId="4" borderId="18" xfId="0" applyNumberFormat="1" applyFont="1" applyFill="1" applyBorder="1" applyAlignment="1" applyProtection="1">
      <alignment horizontal="distributed" vertical="center" wrapText="1" justifyLastLine="1"/>
    </xf>
    <xf numFmtId="0" fontId="2" fillId="4" borderId="16" xfId="0" applyNumberFormat="1" applyFont="1" applyFill="1" applyBorder="1" applyAlignment="1" applyProtection="1">
      <alignment horizontal="center" vertical="center" wrapText="1" justifyLastLine="1"/>
    </xf>
    <xf numFmtId="0" fontId="2" fillId="4" borderId="11" xfId="0" applyNumberFormat="1" applyFont="1" applyFill="1" applyBorder="1" applyAlignment="1" applyProtection="1">
      <alignment horizontal="center" vertical="center" wrapText="1" justifyLastLine="1"/>
    </xf>
    <xf numFmtId="0" fontId="2" fillId="4" borderId="15" xfId="0" applyNumberFormat="1" applyFont="1" applyFill="1" applyBorder="1" applyAlignment="1" applyProtection="1">
      <alignment horizontal="distributed" vertical="center" justifyLastLine="1"/>
    </xf>
    <xf numFmtId="0" fontId="2" fillId="4" borderId="18" xfId="0" applyNumberFormat="1" applyFont="1" applyFill="1" applyBorder="1" applyAlignment="1" applyProtection="1">
      <alignment horizontal="distributed" vertical="center" justifyLastLine="1"/>
    </xf>
    <xf numFmtId="0" fontId="6" fillId="4" borderId="15" xfId="0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horizontal="right" vertical="center"/>
    </xf>
    <xf numFmtId="178" fontId="1" fillId="0" borderId="0" xfId="0" applyNumberFormat="1" applyFont="1" applyBorder="1" applyAlignment="1" applyProtection="1">
      <alignment horizontal="right" vertical="center"/>
    </xf>
    <xf numFmtId="178" fontId="1" fillId="0" borderId="0" xfId="0" applyNumberFormat="1" applyFont="1" applyAlignment="1" applyProtection="1">
      <alignment horizontal="right" vertical="center"/>
    </xf>
    <xf numFmtId="178" fontId="9" fillId="0" borderId="0" xfId="0" applyNumberFormat="1" applyFont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distributed"/>
    </xf>
    <xf numFmtId="0" fontId="11" fillId="2" borderId="8" xfId="1" applyFont="1" applyFill="1" applyBorder="1" applyAlignment="1" applyProtection="1">
      <alignment horizontal="distributed"/>
    </xf>
    <xf numFmtId="0" fontId="1" fillId="0" borderId="13" xfId="0" applyNumberFormat="1" applyFont="1" applyBorder="1" applyAlignment="1" applyProtection="1">
      <alignment vertical="center"/>
    </xf>
    <xf numFmtId="0" fontId="1" fillId="0" borderId="0" xfId="1" applyFont="1" applyFill="1" applyBorder="1" applyAlignment="1" applyProtection="1"/>
    <xf numFmtId="0" fontId="6" fillId="0" borderId="0" xfId="1" applyFont="1" applyFill="1" applyAlignment="1" applyProtection="1"/>
    <xf numFmtId="0" fontId="8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right"/>
    </xf>
    <xf numFmtId="0" fontId="2" fillId="2" borderId="3" xfId="1" applyFont="1" applyFill="1" applyBorder="1" applyAlignment="1" applyProtection="1"/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quotePrefix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 applyProtection="1"/>
    <xf numFmtId="0" fontId="2" fillId="2" borderId="15" xfId="1" applyFont="1" applyFill="1" applyBorder="1" applyAlignment="1" applyProtection="1">
      <alignment horizontal="center" vertical="center" wrapText="1"/>
    </xf>
    <xf numFmtId="0" fontId="2" fillId="2" borderId="15" xfId="1" quotePrefix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/>
    </xf>
    <xf numFmtId="176" fontId="1" fillId="0" borderId="0" xfId="1" applyNumberFormat="1" applyFont="1" applyFill="1" applyBorder="1" applyAlignment="1" applyProtection="1"/>
    <xf numFmtId="176" fontId="9" fillId="0" borderId="0" xfId="1" applyNumberFormat="1" applyFont="1" applyFill="1" applyBorder="1" applyAlignment="1" applyProtection="1"/>
    <xf numFmtId="176" fontId="9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13" xfId="1" applyNumberFormat="1" applyFont="1" applyFill="1" applyBorder="1" applyAlignment="1" applyProtection="1"/>
    <xf numFmtId="176" fontId="1" fillId="0" borderId="13" xfId="1" applyNumberFormat="1" applyFont="1" applyFill="1" applyBorder="1" applyAlignment="1" applyProtection="1">
      <alignment horizontal="right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2" xfId="1" applyFont="1" applyFill="1" applyBorder="1" applyAlignment="1" applyProtection="1">
      <alignment horizontal="center" vertical="center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8" xfId="1" applyFont="1" applyFill="1" applyBorder="1" applyAlignment="1" applyProtection="1">
      <alignment horizontal="center" vertical="center"/>
    </xf>
    <xf numFmtId="0" fontId="2" fillId="4" borderId="13" xfId="1" applyFont="1" applyFill="1" applyBorder="1" applyAlignment="1" applyProtection="1">
      <alignment horizontal="center" vertical="center"/>
    </xf>
    <xf numFmtId="0" fontId="2" fillId="4" borderId="14" xfId="1" applyFont="1" applyFill="1" applyBorder="1" applyAlignment="1" applyProtection="1">
      <alignment horizontal="center" vertical="center"/>
    </xf>
    <xf numFmtId="0" fontId="1" fillId="4" borderId="0" xfId="1" applyFont="1" applyFill="1" applyBorder="1" applyProtection="1"/>
    <xf numFmtId="0" fontId="1" fillId="4" borderId="19" xfId="1" applyFont="1" applyFill="1" applyBorder="1" applyProtection="1"/>
    <xf numFmtId="0" fontId="1" fillId="4" borderId="20" xfId="1" applyFont="1" applyFill="1" applyBorder="1" applyProtection="1"/>
    <xf numFmtId="0" fontId="2" fillId="4" borderId="0" xfId="1" applyFont="1" applyFill="1" applyBorder="1" applyAlignment="1" applyProtection="1">
      <alignment horizontal="right"/>
    </xf>
    <xf numFmtId="0" fontId="2" fillId="4" borderId="0" xfId="1" applyFont="1" applyFill="1" applyBorder="1" applyAlignment="1" applyProtection="1">
      <alignment horizontal="center"/>
    </xf>
    <xf numFmtId="0" fontId="2" fillId="4" borderId="8" xfId="1" applyFont="1" applyFill="1" applyBorder="1" applyAlignment="1" applyProtection="1">
      <alignment horizontal="left"/>
    </xf>
    <xf numFmtId="0" fontId="1" fillId="4" borderId="0" xfId="1" applyFont="1" applyFill="1" applyBorder="1" applyAlignment="1" applyProtection="1">
      <alignment horizontal="left"/>
    </xf>
    <xf numFmtId="0" fontId="1" fillId="4" borderId="0" xfId="1" applyFont="1" applyFill="1" applyBorder="1" applyAlignment="1" applyProtection="1">
      <alignment horizontal="center"/>
    </xf>
    <xf numFmtId="0" fontId="1" fillId="4" borderId="8" xfId="1" applyFont="1" applyFill="1" applyBorder="1" applyAlignment="1" applyProtection="1">
      <alignment horizontal="left"/>
    </xf>
    <xf numFmtId="0" fontId="9" fillId="4" borderId="0" xfId="1" quotePrefix="1" applyFont="1" applyFill="1" applyBorder="1" applyAlignment="1" applyProtection="1"/>
    <xf numFmtId="0" fontId="9" fillId="4" borderId="0" xfId="1" quotePrefix="1" applyFont="1" applyFill="1" applyBorder="1" applyAlignment="1" applyProtection="1">
      <alignment horizontal="center"/>
    </xf>
    <xf numFmtId="0" fontId="9" fillId="4" borderId="8" xfId="1" quotePrefix="1" applyFont="1" applyFill="1" applyBorder="1" applyAlignment="1" applyProtection="1"/>
    <xf numFmtId="0" fontId="1" fillId="4" borderId="0" xfId="1" quotePrefix="1" applyFont="1" applyFill="1" applyBorder="1" applyAlignment="1" applyProtection="1">
      <alignment horizontal="left"/>
    </xf>
    <xf numFmtId="0" fontId="1" fillId="4" borderId="8" xfId="1" quotePrefix="1" applyFont="1" applyFill="1" applyBorder="1" applyAlignment="1" applyProtection="1">
      <alignment horizontal="left"/>
    </xf>
    <xf numFmtId="0" fontId="11" fillId="4" borderId="0" xfId="1" applyFont="1" applyFill="1" applyBorder="1" applyAlignment="1" applyProtection="1">
      <alignment horizontal="distributed"/>
    </xf>
    <xf numFmtId="0" fontId="11" fillId="4" borderId="8" xfId="1" applyFont="1" applyFill="1" applyBorder="1" applyAlignment="1" applyProtection="1">
      <alignment horizontal="distributed"/>
    </xf>
    <xf numFmtId="0" fontId="11" fillId="4" borderId="13" xfId="1" applyFont="1" applyFill="1" applyBorder="1" applyAlignment="1" applyProtection="1">
      <alignment horizontal="center"/>
    </xf>
    <xf numFmtId="0" fontId="11" fillId="4" borderId="14" xfId="1" applyFont="1" applyFill="1" applyBorder="1" applyAlignment="1" applyProtection="1">
      <alignment horizontal="center"/>
    </xf>
  </cellXfs>
  <cellStyles count="5">
    <cellStyle name="標準" xfId="0" builtinId="0"/>
    <cellStyle name="標準 2" xfId="1"/>
    <cellStyle name="標準 3" xfId="4"/>
    <cellStyle name="標準_Sheet1" xfId="2"/>
    <cellStyle name="標準_Sheet1_統計表［ひな］_累年統計表頭（海面）#0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</xdr:colOff>
      <xdr:row>6</xdr:row>
      <xdr:rowOff>152399</xdr:rowOff>
    </xdr:from>
    <xdr:to>
      <xdr:col>4</xdr:col>
      <xdr:colOff>581024</xdr:colOff>
      <xdr:row>7</xdr:row>
      <xdr:rowOff>390525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28824" y="1228724"/>
          <a:ext cx="523875" cy="419101"/>
        </a:xfrm>
        <a:prstGeom prst="bracketPair">
          <a:avLst>
            <a:gd name="adj" fmla="val 15792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自営漁業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　　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tabSelected="1" zoomScaleNormal="100" workbookViewId="0"/>
  </sheetViews>
  <sheetFormatPr defaultRowHeight="13.5"/>
  <cols>
    <col min="1" max="1" width="7.625" style="46" customWidth="1"/>
    <col min="2" max="2" width="4.625" style="46" customWidth="1"/>
    <col min="3" max="3" width="5.625" style="46" customWidth="1"/>
    <col min="4" max="19" width="8.375" style="46" customWidth="1"/>
    <col min="20" max="28" width="6.25" style="46" customWidth="1"/>
    <col min="29" max="16384" width="9" style="4"/>
  </cols>
  <sheetData>
    <row r="1" spans="1:29" s="2" customFormat="1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>
      <c r="A2" s="1"/>
      <c r="B2" s="1"/>
      <c r="C2" s="1"/>
      <c r="D2" s="3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>
      <c r="A3" s="5"/>
      <c r="B3" s="5"/>
      <c r="C3" s="5"/>
      <c r="D3" s="6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4.25" thickBot="1">
      <c r="A4" s="7" t="s">
        <v>3</v>
      </c>
      <c r="B4" s="7"/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5"/>
      <c r="W4" s="1"/>
      <c r="X4" s="1"/>
      <c r="Y4" s="1"/>
      <c r="Z4" s="1"/>
      <c r="AA4" s="1"/>
      <c r="AB4" s="8" t="s">
        <v>4</v>
      </c>
    </row>
    <row r="5" spans="1:29" ht="15" customHeight="1" thickTop="1">
      <c r="A5" s="123" t="s">
        <v>5</v>
      </c>
      <c r="B5" s="123"/>
      <c r="C5" s="124"/>
      <c r="D5" s="129" t="s">
        <v>6</v>
      </c>
      <c r="E5" s="132" t="s">
        <v>7</v>
      </c>
      <c r="F5" s="9"/>
      <c r="G5" s="10"/>
      <c r="H5" s="10"/>
      <c r="I5" s="10" t="s">
        <v>8</v>
      </c>
      <c r="J5" s="10"/>
      <c r="K5" s="10" t="s">
        <v>9</v>
      </c>
      <c r="L5" s="10"/>
      <c r="M5" s="10" t="s">
        <v>10</v>
      </c>
      <c r="N5" s="10"/>
      <c r="O5" s="10"/>
      <c r="P5" s="10" t="s">
        <v>11</v>
      </c>
      <c r="Q5" s="10"/>
      <c r="R5" s="10"/>
      <c r="S5" s="11"/>
      <c r="T5" s="133" t="s">
        <v>12</v>
      </c>
      <c r="U5" s="134"/>
      <c r="V5" s="135"/>
      <c r="W5" s="136" t="s">
        <v>13</v>
      </c>
      <c r="X5" s="137"/>
      <c r="Y5" s="137"/>
      <c r="Z5" s="137"/>
      <c r="AA5" s="137"/>
      <c r="AB5" s="137"/>
    </row>
    <row r="6" spans="1:29" ht="15" customHeight="1">
      <c r="A6" s="125"/>
      <c r="B6" s="125"/>
      <c r="C6" s="126"/>
      <c r="D6" s="130"/>
      <c r="E6" s="130"/>
      <c r="F6" s="12" t="s">
        <v>14</v>
      </c>
      <c r="G6" s="140" t="s">
        <v>15</v>
      </c>
      <c r="H6" s="13"/>
      <c r="I6" s="14" t="s">
        <v>16</v>
      </c>
      <c r="J6" s="13"/>
      <c r="K6" s="14" t="s">
        <v>17</v>
      </c>
      <c r="L6" s="13"/>
      <c r="M6" s="14" t="s">
        <v>18</v>
      </c>
      <c r="N6" s="14"/>
      <c r="O6" s="14"/>
      <c r="P6" s="14" t="s">
        <v>19</v>
      </c>
      <c r="Q6" s="13"/>
      <c r="R6" s="14" t="s">
        <v>20</v>
      </c>
      <c r="S6" s="13"/>
      <c r="T6" s="142" t="s">
        <v>21</v>
      </c>
      <c r="U6" s="142" t="s">
        <v>22</v>
      </c>
      <c r="V6" s="142" t="s">
        <v>23</v>
      </c>
      <c r="W6" s="138"/>
      <c r="X6" s="139"/>
      <c r="Y6" s="139"/>
      <c r="Z6" s="139"/>
      <c r="AA6" s="139"/>
      <c r="AB6" s="139"/>
    </row>
    <row r="7" spans="1:29">
      <c r="A7" s="127"/>
      <c r="B7" s="127"/>
      <c r="C7" s="128"/>
      <c r="D7" s="131"/>
      <c r="E7" s="131"/>
      <c r="F7" s="15" t="s">
        <v>24</v>
      </c>
      <c r="G7" s="141"/>
      <c r="H7" s="16" t="s">
        <v>25</v>
      </c>
      <c r="I7" s="17" t="s">
        <v>26</v>
      </c>
      <c r="J7" s="17" t="s">
        <v>27</v>
      </c>
      <c r="K7" s="17" t="s">
        <v>28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35</v>
      </c>
      <c r="S7" s="18" t="s">
        <v>36</v>
      </c>
      <c r="T7" s="131"/>
      <c r="U7" s="131"/>
      <c r="V7" s="131"/>
      <c r="W7" s="19" t="s">
        <v>37</v>
      </c>
      <c r="X7" s="20" t="s">
        <v>38</v>
      </c>
      <c r="Y7" s="19" t="s">
        <v>39</v>
      </c>
      <c r="Z7" s="21" t="s">
        <v>40</v>
      </c>
      <c r="AA7" s="19" t="s">
        <v>41</v>
      </c>
      <c r="AB7" s="21" t="s">
        <v>42</v>
      </c>
    </row>
    <row r="8" spans="1:29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9">
      <c r="A9" s="26" t="s">
        <v>43</v>
      </c>
      <c r="B9" s="27">
        <v>20</v>
      </c>
      <c r="C9" s="28" t="s">
        <v>44</v>
      </c>
      <c r="D9" s="29">
        <v>4553</v>
      </c>
      <c r="E9" s="29">
        <v>93</v>
      </c>
      <c r="F9" s="29">
        <v>0</v>
      </c>
      <c r="G9" s="29">
        <v>403</v>
      </c>
      <c r="H9" s="29">
        <v>266</v>
      </c>
      <c r="I9" s="29">
        <v>1459</v>
      </c>
      <c r="J9" s="29">
        <v>1480</v>
      </c>
      <c r="K9" s="29">
        <v>382</v>
      </c>
      <c r="L9" s="29">
        <v>232</v>
      </c>
      <c r="M9" s="29">
        <v>11</v>
      </c>
      <c r="N9" s="29">
        <v>5</v>
      </c>
      <c r="O9" s="29">
        <v>4</v>
      </c>
      <c r="P9" s="29">
        <v>6</v>
      </c>
      <c r="Q9" s="29">
        <v>2</v>
      </c>
      <c r="R9" s="30">
        <v>0</v>
      </c>
      <c r="S9" s="29">
        <v>0</v>
      </c>
      <c r="T9" s="29">
        <v>6</v>
      </c>
      <c r="U9" s="29">
        <v>0</v>
      </c>
      <c r="V9" s="29">
        <v>66</v>
      </c>
      <c r="W9" s="29">
        <v>25</v>
      </c>
      <c r="X9" s="29">
        <v>2</v>
      </c>
      <c r="Y9" s="29">
        <v>11</v>
      </c>
      <c r="Z9" s="29">
        <v>10</v>
      </c>
      <c r="AA9" s="29">
        <v>88</v>
      </c>
      <c r="AB9" s="29">
        <v>2</v>
      </c>
      <c r="AC9" s="31"/>
    </row>
    <row r="10" spans="1:29">
      <c r="A10" s="32"/>
      <c r="B10" s="33"/>
      <c r="C10" s="34"/>
      <c r="D10" s="29" t="s">
        <v>45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9">
      <c r="A11" s="35"/>
      <c r="B11" s="36">
        <v>25</v>
      </c>
      <c r="C11" s="37"/>
      <c r="D11" s="38">
        <v>3618</v>
      </c>
      <c r="E11" s="38">
        <v>84</v>
      </c>
      <c r="F11" s="38">
        <v>0</v>
      </c>
      <c r="G11" s="38">
        <v>386</v>
      </c>
      <c r="H11" s="38">
        <v>193</v>
      </c>
      <c r="I11" s="38">
        <v>1069</v>
      </c>
      <c r="J11" s="38">
        <v>1214</v>
      </c>
      <c r="K11" s="38">
        <v>298</v>
      </c>
      <c r="L11" s="38">
        <v>186</v>
      </c>
      <c r="M11" s="38">
        <v>10</v>
      </c>
      <c r="N11" s="38">
        <v>1</v>
      </c>
      <c r="O11" s="38">
        <v>5</v>
      </c>
      <c r="P11" s="38">
        <v>5</v>
      </c>
      <c r="Q11" s="38">
        <v>1</v>
      </c>
      <c r="R11" s="38">
        <v>0</v>
      </c>
      <c r="S11" s="38">
        <v>0</v>
      </c>
      <c r="T11" s="38">
        <v>6</v>
      </c>
      <c r="U11" s="38">
        <v>0</v>
      </c>
      <c r="V11" s="38">
        <v>54</v>
      </c>
      <c r="W11" s="38">
        <f>6+2+1+12</f>
        <v>21</v>
      </c>
      <c r="X11" s="38">
        <v>2</v>
      </c>
      <c r="Y11" s="38">
        <v>7</v>
      </c>
      <c r="Z11" s="38">
        <v>14</v>
      </c>
      <c r="AA11" s="38">
        <v>59</v>
      </c>
      <c r="AB11" s="38">
        <v>3</v>
      </c>
      <c r="AC11" s="31"/>
    </row>
    <row r="12" spans="1:29">
      <c r="A12" s="39"/>
      <c r="B12" s="39"/>
      <c r="C12" s="4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9">
      <c r="A13" s="119" t="s">
        <v>46</v>
      </c>
      <c r="B13" s="119"/>
      <c r="C13" s="120"/>
      <c r="D13" s="41">
        <v>1866</v>
      </c>
      <c r="E13" s="41">
        <v>76</v>
      </c>
      <c r="F13" s="41">
        <v>0</v>
      </c>
      <c r="G13" s="41">
        <v>264</v>
      </c>
      <c r="H13" s="41">
        <v>90</v>
      </c>
      <c r="I13" s="41">
        <v>412</v>
      </c>
      <c r="J13" s="41">
        <v>571</v>
      </c>
      <c r="K13" s="41">
        <v>217</v>
      </c>
      <c r="L13" s="41">
        <v>169</v>
      </c>
      <c r="M13" s="41">
        <v>7</v>
      </c>
      <c r="N13" s="41">
        <v>1</v>
      </c>
      <c r="O13" s="41">
        <v>5</v>
      </c>
      <c r="P13" s="41">
        <v>5</v>
      </c>
      <c r="Q13" s="41">
        <v>1</v>
      </c>
      <c r="R13" s="42">
        <v>0</v>
      </c>
      <c r="S13" s="41">
        <v>0</v>
      </c>
      <c r="T13" s="41">
        <v>6</v>
      </c>
      <c r="U13" s="41">
        <v>0</v>
      </c>
      <c r="V13" s="41">
        <v>14</v>
      </c>
      <c r="W13" s="42">
        <f>6+1+1+4</f>
        <v>12</v>
      </c>
      <c r="X13" s="41">
        <v>1</v>
      </c>
      <c r="Y13" s="41">
        <v>1</v>
      </c>
      <c r="Z13" s="41">
        <v>7</v>
      </c>
      <c r="AA13" s="41">
        <v>6</v>
      </c>
      <c r="AB13" s="41">
        <v>1</v>
      </c>
      <c r="AC13" s="31"/>
    </row>
    <row r="14" spans="1:29">
      <c r="A14" s="121" t="s">
        <v>47</v>
      </c>
      <c r="B14" s="121"/>
      <c r="C14" s="122"/>
      <c r="D14" s="43">
        <v>1752</v>
      </c>
      <c r="E14" s="43">
        <v>8</v>
      </c>
      <c r="F14" s="43">
        <v>0</v>
      </c>
      <c r="G14" s="43">
        <v>122</v>
      </c>
      <c r="H14" s="43">
        <v>103</v>
      </c>
      <c r="I14" s="43">
        <v>657</v>
      </c>
      <c r="J14" s="43">
        <v>643</v>
      </c>
      <c r="K14" s="43">
        <v>81</v>
      </c>
      <c r="L14" s="43">
        <v>17</v>
      </c>
      <c r="M14" s="43">
        <v>3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3">
        <v>40</v>
      </c>
      <c r="W14" s="44">
        <v>9</v>
      </c>
      <c r="X14" s="43">
        <v>1</v>
      </c>
      <c r="Y14" s="44">
        <v>6</v>
      </c>
      <c r="Z14" s="43">
        <v>7</v>
      </c>
      <c r="AA14" s="43">
        <v>53</v>
      </c>
      <c r="AB14" s="43">
        <v>2</v>
      </c>
      <c r="AC14" s="31"/>
    </row>
    <row r="15" spans="1:29">
      <c r="A15" s="45"/>
      <c r="B15" s="45"/>
      <c r="C15" s="4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</sheetData>
  <sheetProtection password="CA4C" sheet="1"/>
  <mergeCells count="11">
    <mergeCell ref="T5:V5"/>
    <mergeCell ref="W5:AB6"/>
    <mergeCell ref="G6:G7"/>
    <mergeCell ref="T6:T7"/>
    <mergeCell ref="U6:U7"/>
    <mergeCell ref="V6:V7"/>
    <mergeCell ref="A13:C13"/>
    <mergeCell ref="A14:C14"/>
    <mergeCell ref="A5:C7"/>
    <mergeCell ref="D5:D7"/>
    <mergeCell ref="E5:E7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/>
  </sheetViews>
  <sheetFormatPr defaultRowHeight="14.25"/>
  <cols>
    <col min="1" max="1" width="7.625" style="54" customWidth="1"/>
    <col min="2" max="2" width="3.625" style="54" customWidth="1"/>
    <col min="3" max="3" width="4.625" style="54" customWidth="1"/>
    <col min="4" max="10" width="9.875" style="54" customWidth="1"/>
    <col min="11" max="16384" width="9" style="54"/>
  </cols>
  <sheetData>
    <row r="1" spans="1:27" s="48" customFormat="1" ht="13.5">
      <c r="A1" s="47"/>
      <c r="B1" s="47"/>
      <c r="C1" s="47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>
      <c r="A2" s="49"/>
      <c r="B2" s="49"/>
      <c r="C2" s="50"/>
      <c r="D2" s="51" t="s">
        <v>49</v>
      </c>
      <c r="E2" s="52"/>
      <c r="F2" s="52"/>
      <c r="G2" s="52"/>
      <c r="H2" s="52"/>
      <c r="I2" s="52"/>
      <c r="J2" s="53"/>
    </row>
    <row r="3" spans="1:27" ht="15" thickBot="1">
      <c r="A3" s="55" t="s">
        <v>3</v>
      </c>
      <c r="B3" s="55"/>
      <c r="C3" s="56"/>
      <c r="D3" s="57" t="s">
        <v>50</v>
      </c>
      <c r="E3" s="57"/>
      <c r="F3" s="57"/>
      <c r="G3" s="57"/>
      <c r="H3" s="57"/>
      <c r="I3" s="57"/>
      <c r="J3" s="58" t="s">
        <v>4</v>
      </c>
    </row>
    <row r="4" spans="1:27" ht="15" customHeight="1" thickTop="1">
      <c r="A4" s="153" t="s">
        <v>51</v>
      </c>
      <c r="B4" s="153"/>
      <c r="C4" s="154"/>
      <c r="D4" s="157" t="s">
        <v>52</v>
      </c>
      <c r="E4" s="160" t="s">
        <v>53</v>
      </c>
      <c r="F4" s="157" t="s">
        <v>54</v>
      </c>
      <c r="G4" s="160" t="s">
        <v>55</v>
      </c>
      <c r="H4" s="160" t="s">
        <v>56</v>
      </c>
      <c r="I4" s="143" t="s">
        <v>57</v>
      </c>
      <c r="J4" s="146" t="s">
        <v>58</v>
      </c>
    </row>
    <row r="5" spans="1:27">
      <c r="A5" s="155"/>
      <c r="B5" s="155"/>
      <c r="C5" s="155"/>
      <c r="D5" s="158"/>
      <c r="E5" s="158"/>
      <c r="F5" s="158"/>
      <c r="G5" s="161"/>
      <c r="H5" s="161"/>
      <c r="I5" s="144"/>
      <c r="J5" s="147"/>
    </row>
    <row r="6" spans="1:27">
      <c r="A6" s="156"/>
      <c r="B6" s="156"/>
      <c r="C6" s="156"/>
      <c r="D6" s="159"/>
      <c r="E6" s="159"/>
      <c r="F6" s="159"/>
      <c r="G6" s="162"/>
      <c r="H6" s="162"/>
      <c r="I6" s="145"/>
      <c r="J6" s="148"/>
    </row>
    <row r="7" spans="1:27">
      <c r="A7" s="59"/>
      <c r="B7" s="59"/>
      <c r="C7" s="59"/>
      <c r="D7" s="60"/>
      <c r="E7" s="61"/>
      <c r="F7" s="61"/>
      <c r="G7" s="61"/>
      <c r="H7" s="61"/>
      <c r="I7" s="61"/>
      <c r="J7" s="61"/>
    </row>
    <row r="8" spans="1:27">
      <c r="A8" s="62" t="s">
        <v>59</v>
      </c>
      <c r="B8" s="63">
        <v>20</v>
      </c>
      <c r="C8" s="64" t="s">
        <v>60</v>
      </c>
      <c r="D8" s="65">
        <v>4553</v>
      </c>
      <c r="E8" s="66">
        <v>4448</v>
      </c>
      <c r="F8" s="66">
        <v>55</v>
      </c>
      <c r="G8" s="66">
        <v>10</v>
      </c>
      <c r="H8" s="66">
        <v>0</v>
      </c>
      <c r="I8" s="66">
        <v>34</v>
      </c>
      <c r="J8" s="66">
        <v>6</v>
      </c>
      <c r="K8" s="67"/>
    </row>
    <row r="9" spans="1:27">
      <c r="A9" s="68"/>
      <c r="B9" s="69"/>
      <c r="C9" s="68"/>
      <c r="D9" s="70"/>
      <c r="E9" s="71"/>
      <c r="F9" s="71"/>
      <c r="G9" s="71"/>
      <c r="H9" s="71"/>
      <c r="I9" s="71"/>
      <c r="J9" s="71"/>
    </row>
    <row r="10" spans="1:27">
      <c r="A10" s="72"/>
      <c r="B10" s="73">
        <v>25</v>
      </c>
      <c r="C10" s="74"/>
      <c r="D10" s="75">
        <v>3618</v>
      </c>
      <c r="E10" s="76">
        <v>3534</v>
      </c>
      <c r="F10" s="76">
        <v>51</v>
      </c>
      <c r="G10" s="76">
        <v>10</v>
      </c>
      <c r="H10" s="76">
        <v>0</v>
      </c>
      <c r="I10" s="76">
        <v>18</v>
      </c>
      <c r="J10" s="76">
        <v>5</v>
      </c>
    </row>
    <row r="11" spans="1:27">
      <c r="A11" s="77"/>
      <c r="B11" s="77"/>
      <c r="C11" s="77"/>
      <c r="D11" s="78"/>
      <c r="E11" s="79"/>
      <c r="F11" s="79"/>
      <c r="G11" s="79"/>
      <c r="H11" s="79"/>
      <c r="I11" s="79"/>
      <c r="J11" s="79"/>
    </row>
    <row r="12" spans="1:27">
      <c r="A12" s="149" t="s">
        <v>61</v>
      </c>
      <c r="B12" s="149"/>
      <c r="C12" s="150"/>
      <c r="D12" s="78">
        <v>1866</v>
      </c>
      <c r="E12" s="79">
        <v>1808</v>
      </c>
      <c r="F12" s="79">
        <v>41</v>
      </c>
      <c r="G12" s="79">
        <v>8</v>
      </c>
      <c r="H12" s="79">
        <v>0</v>
      </c>
      <c r="I12" s="79">
        <v>7</v>
      </c>
      <c r="J12" s="79">
        <v>2</v>
      </c>
    </row>
    <row r="13" spans="1:27" ht="14.25" customHeight="1">
      <c r="A13" s="151" t="s">
        <v>62</v>
      </c>
      <c r="B13" s="151"/>
      <c r="C13" s="152"/>
      <c r="D13" s="80">
        <v>1752</v>
      </c>
      <c r="E13" s="81">
        <v>1726</v>
      </c>
      <c r="F13" s="81">
        <v>10</v>
      </c>
      <c r="G13" s="81">
        <v>2</v>
      </c>
      <c r="H13" s="81">
        <v>0</v>
      </c>
      <c r="I13" s="81">
        <v>11</v>
      </c>
      <c r="J13" s="81">
        <v>3</v>
      </c>
    </row>
  </sheetData>
  <mergeCells count="10">
    <mergeCell ref="I4:I6"/>
    <mergeCell ref="J4:J6"/>
    <mergeCell ref="A12:C12"/>
    <mergeCell ref="A13:C13"/>
    <mergeCell ref="A4:C6"/>
    <mergeCell ref="D4:D6"/>
    <mergeCell ref="E4:E6"/>
    <mergeCell ref="F4:F6"/>
    <mergeCell ref="G4:G6"/>
    <mergeCell ref="H4:H6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showGridLines="0" workbookViewId="0"/>
  </sheetViews>
  <sheetFormatPr defaultRowHeight="14.25"/>
  <cols>
    <col min="1" max="1" width="7.625" style="54" customWidth="1"/>
    <col min="2" max="2" width="3.625" style="54" customWidth="1"/>
    <col min="3" max="3" width="4.625" style="54" customWidth="1"/>
    <col min="4" max="4" width="7.25" style="54" customWidth="1"/>
    <col min="5" max="29" width="6.625" style="54" customWidth="1"/>
    <col min="30" max="16384" width="9" style="54"/>
  </cols>
  <sheetData>
    <row r="1" spans="1:29" s="48" customFormat="1" ht="13.5">
      <c r="A1" s="47"/>
      <c r="B1" s="47"/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9">
      <c r="A2" s="49"/>
      <c r="B2" s="49"/>
      <c r="C2" s="50"/>
      <c r="D2" s="51" t="s">
        <v>63</v>
      </c>
      <c r="E2" s="51"/>
      <c r="F2" s="51"/>
      <c r="G2" s="51"/>
      <c r="H2" s="51"/>
      <c r="I2" s="5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29" ht="15" thickBot="1">
      <c r="A3" s="55" t="s">
        <v>3</v>
      </c>
      <c r="B3" s="55"/>
      <c r="C3" s="56"/>
      <c r="D3" s="51"/>
      <c r="E3" s="51"/>
      <c r="F3" s="51"/>
      <c r="G3" s="51"/>
      <c r="H3" s="51"/>
      <c r="I3" s="51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83" t="s">
        <v>4</v>
      </c>
    </row>
    <row r="4" spans="1:29" ht="15" customHeight="1" thickTop="1">
      <c r="A4" s="153" t="s">
        <v>51</v>
      </c>
      <c r="B4" s="153"/>
      <c r="C4" s="154"/>
      <c r="D4" s="173" t="s">
        <v>64</v>
      </c>
      <c r="E4" s="199" t="s">
        <v>65</v>
      </c>
      <c r="F4" s="197"/>
      <c r="G4" s="198"/>
      <c r="H4" s="200" t="s">
        <v>66</v>
      </c>
      <c r="I4" s="203" t="s">
        <v>67</v>
      </c>
      <c r="J4" s="206" t="s">
        <v>68</v>
      </c>
      <c r="K4" s="173" t="s">
        <v>69</v>
      </c>
      <c r="L4" s="173" t="s">
        <v>70</v>
      </c>
      <c r="M4" s="192" t="s">
        <v>71</v>
      </c>
      <c r="N4" s="195" t="s">
        <v>72</v>
      </c>
      <c r="O4" s="196"/>
      <c r="P4" s="197" t="s">
        <v>73</v>
      </c>
      <c r="Q4" s="197"/>
      <c r="R4" s="198"/>
      <c r="S4" s="173" t="s">
        <v>74</v>
      </c>
      <c r="T4" s="173" t="s">
        <v>75</v>
      </c>
      <c r="U4" s="176" t="s">
        <v>76</v>
      </c>
      <c r="V4" s="179" t="s">
        <v>77</v>
      </c>
      <c r="W4" s="180"/>
      <c r="X4" s="180"/>
      <c r="Y4" s="180"/>
      <c r="Z4" s="180"/>
      <c r="AA4" s="180"/>
      <c r="AB4" s="180"/>
      <c r="AC4" s="180"/>
    </row>
    <row r="5" spans="1:29" ht="14.25" customHeight="1">
      <c r="A5" s="155"/>
      <c r="B5" s="155"/>
      <c r="C5" s="155"/>
      <c r="D5" s="174"/>
      <c r="E5" s="181" t="s">
        <v>78</v>
      </c>
      <c r="F5" s="183" t="s">
        <v>79</v>
      </c>
      <c r="G5" s="185" t="s">
        <v>80</v>
      </c>
      <c r="H5" s="201"/>
      <c r="I5" s="204"/>
      <c r="J5" s="207"/>
      <c r="K5" s="191"/>
      <c r="L5" s="174"/>
      <c r="M5" s="193"/>
      <c r="N5" s="187" t="s">
        <v>81</v>
      </c>
      <c r="O5" s="189" t="s">
        <v>82</v>
      </c>
      <c r="P5" s="163" t="s">
        <v>83</v>
      </c>
      <c r="Q5" s="163" t="s">
        <v>84</v>
      </c>
      <c r="R5" s="163" t="s">
        <v>85</v>
      </c>
      <c r="S5" s="174"/>
      <c r="T5" s="174"/>
      <c r="U5" s="177"/>
      <c r="V5" s="167" t="s">
        <v>86</v>
      </c>
      <c r="W5" s="167" t="s">
        <v>87</v>
      </c>
      <c r="X5" s="167" t="s">
        <v>88</v>
      </c>
      <c r="Y5" s="169" t="s">
        <v>89</v>
      </c>
      <c r="Z5" s="171" t="s">
        <v>90</v>
      </c>
      <c r="AA5" s="163" t="s">
        <v>91</v>
      </c>
      <c r="AB5" s="163" t="s">
        <v>92</v>
      </c>
      <c r="AC5" s="165" t="s">
        <v>42</v>
      </c>
    </row>
    <row r="6" spans="1:29">
      <c r="A6" s="156"/>
      <c r="B6" s="156"/>
      <c r="C6" s="156"/>
      <c r="D6" s="175"/>
      <c r="E6" s="182"/>
      <c r="F6" s="184"/>
      <c r="G6" s="186"/>
      <c r="H6" s="202"/>
      <c r="I6" s="205"/>
      <c r="J6" s="208"/>
      <c r="K6" s="164"/>
      <c r="L6" s="175"/>
      <c r="M6" s="194"/>
      <c r="N6" s="188"/>
      <c r="O6" s="190"/>
      <c r="P6" s="175"/>
      <c r="Q6" s="175"/>
      <c r="R6" s="175"/>
      <c r="S6" s="175"/>
      <c r="T6" s="175"/>
      <c r="U6" s="178"/>
      <c r="V6" s="168"/>
      <c r="W6" s="168"/>
      <c r="X6" s="168"/>
      <c r="Y6" s="170"/>
      <c r="Z6" s="172"/>
      <c r="AA6" s="164"/>
      <c r="AB6" s="164"/>
      <c r="AC6" s="166"/>
    </row>
    <row r="7" spans="1:29">
      <c r="A7" s="59"/>
      <c r="B7" s="59"/>
      <c r="C7" s="59"/>
      <c r="D7" s="84"/>
      <c r="E7" s="85"/>
      <c r="F7" s="86"/>
      <c r="G7" s="85"/>
      <c r="H7" s="87"/>
      <c r="I7" s="88"/>
      <c r="J7" s="89"/>
      <c r="K7" s="90"/>
      <c r="L7" s="85"/>
      <c r="M7" s="91"/>
      <c r="N7" s="90"/>
      <c r="O7" s="92"/>
      <c r="P7" s="85"/>
      <c r="Q7" s="85"/>
      <c r="R7" s="85"/>
      <c r="S7" s="85"/>
      <c r="T7" s="85"/>
      <c r="U7" s="85"/>
      <c r="V7" s="88"/>
      <c r="W7" s="88"/>
      <c r="X7" s="88"/>
      <c r="Y7" s="93"/>
      <c r="Z7" s="93"/>
      <c r="AA7" s="90"/>
      <c r="AB7" s="90"/>
      <c r="AC7" s="93"/>
    </row>
    <row r="8" spans="1:29">
      <c r="A8" s="62" t="s">
        <v>59</v>
      </c>
      <c r="B8" s="63">
        <v>20</v>
      </c>
      <c r="C8" s="64" t="s">
        <v>60</v>
      </c>
      <c r="D8" s="94">
        <v>4553</v>
      </c>
      <c r="E8" s="95">
        <v>0</v>
      </c>
      <c r="F8" s="95">
        <v>3</v>
      </c>
      <c r="G8" s="95">
        <v>596</v>
      </c>
      <c r="H8" s="96">
        <v>84</v>
      </c>
      <c r="I8" s="97">
        <v>14</v>
      </c>
      <c r="J8" s="95">
        <v>693</v>
      </c>
      <c r="K8" s="97">
        <v>6</v>
      </c>
      <c r="L8" s="95">
        <v>66</v>
      </c>
      <c r="M8" s="98">
        <v>132</v>
      </c>
      <c r="N8" s="97">
        <v>1</v>
      </c>
      <c r="O8" s="98">
        <v>182</v>
      </c>
      <c r="P8" s="96">
        <v>463</v>
      </c>
      <c r="Q8" s="97">
        <v>42</v>
      </c>
      <c r="R8" s="97">
        <v>862</v>
      </c>
      <c r="S8" s="95">
        <v>45</v>
      </c>
      <c r="T8" s="95">
        <v>725</v>
      </c>
      <c r="U8" s="95">
        <v>501</v>
      </c>
      <c r="V8" s="97">
        <v>6</v>
      </c>
      <c r="W8" s="97">
        <v>0</v>
      </c>
      <c r="X8" s="97">
        <v>5</v>
      </c>
      <c r="Y8" s="98">
        <v>2</v>
      </c>
      <c r="Z8" s="98">
        <v>11</v>
      </c>
      <c r="AA8" s="97">
        <v>10</v>
      </c>
      <c r="AB8" s="97">
        <v>88</v>
      </c>
      <c r="AC8" s="98">
        <v>16</v>
      </c>
    </row>
    <row r="9" spans="1:29">
      <c r="A9" s="68"/>
      <c r="B9" s="69"/>
      <c r="C9" s="68"/>
      <c r="D9" s="99"/>
      <c r="E9" s="100"/>
      <c r="F9" s="100"/>
      <c r="G9" s="100"/>
      <c r="H9" s="101"/>
      <c r="I9" s="102"/>
      <c r="J9" s="100"/>
      <c r="K9" s="103"/>
      <c r="L9" s="100"/>
      <c r="M9" s="104"/>
      <c r="N9" s="102"/>
      <c r="O9" s="104"/>
      <c r="P9" s="105"/>
      <c r="Q9" s="103"/>
      <c r="R9" s="103"/>
      <c r="S9" s="100"/>
      <c r="T9" s="100"/>
      <c r="U9" s="100"/>
      <c r="V9" s="103"/>
      <c r="W9" s="103"/>
      <c r="X9" s="103"/>
      <c r="Y9" s="104"/>
      <c r="Z9" s="104"/>
      <c r="AA9" s="103"/>
      <c r="AB9" s="103"/>
      <c r="AC9" s="104"/>
    </row>
    <row r="10" spans="1:29">
      <c r="A10" s="72"/>
      <c r="B10" s="73">
        <v>25</v>
      </c>
      <c r="C10" s="74"/>
      <c r="D10" s="75">
        <v>3618</v>
      </c>
      <c r="E10" s="76">
        <v>0</v>
      </c>
      <c r="F10" s="76">
        <v>3</v>
      </c>
      <c r="G10" s="76">
        <v>425</v>
      </c>
      <c r="H10" s="76">
        <v>79</v>
      </c>
      <c r="I10" s="76">
        <v>7</v>
      </c>
      <c r="J10" s="76">
        <v>538</v>
      </c>
      <c r="K10" s="76">
        <v>6</v>
      </c>
      <c r="L10" s="76">
        <v>54</v>
      </c>
      <c r="M10" s="76">
        <v>134</v>
      </c>
      <c r="N10" s="76">
        <v>0</v>
      </c>
      <c r="O10" s="76">
        <v>130</v>
      </c>
      <c r="P10" s="76">
        <v>309</v>
      </c>
      <c r="Q10" s="76">
        <v>94</v>
      </c>
      <c r="R10" s="76">
        <f>2+709</f>
        <v>711</v>
      </c>
      <c r="S10" s="76">
        <v>24</v>
      </c>
      <c r="T10" s="76">
        <v>675</v>
      </c>
      <c r="U10" s="76">
        <v>323</v>
      </c>
      <c r="V10" s="76">
        <v>6</v>
      </c>
      <c r="W10" s="76">
        <v>0</v>
      </c>
      <c r="X10" s="76">
        <v>2</v>
      </c>
      <c r="Y10" s="76">
        <v>2</v>
      </c>
      <c r="Z10" s="76">
        <v>7</v>
      </c>
      <c r="AA10" s="76">
        <v>14</v>
      </c>
      <c r="AB10" s="76">
        <v>59</v>
      </c>
      <c r="AC10" s="76">
        <f>1+12+3</f>
        <v>16</v>
      </c>
    </row>
    <row r="11" spans="1:29">
      <c r="A11" s="77"/>
      <c r="B11" s="77"/>
      <c r="C11" s="77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</row>
    <row r="12" spans="1:29">
      <c r="A12" s="149" t="s">
        <v>61</v>
      </c>
      <c r="B12" s="149"/>
      <c r="C12" s="150"/>
      <c r="D12" s="78">
        <v>1866</v>
      </c>
      <c r="E12" s="79">
        <v>0</v>
      </c>
      <c r="F12" s="79">
        <v>3</v>
      </c>
      <c r="G12" s="79">
        <v>66</v>
      </c>
      <c r="H12" s="79">
        <v>17</v>
      </c>
      <c r="I12" s="79">
        <v>7</v>
      </c>
      <c r="J12" s="79">
        <v>142</v>
      </c>
      <c r="K12" s="79">
        <v>6</v>
      </c>
      <c r="L12" s="79">
        <v>14</v>
      </c>
      <c r="M12" s="79">
        <v>106</v>
      </c>
      <c r="N12" s="79">
        <v>0</v>
      </c>
      <c r="O12" s="79">
        <v>83</v>
      </c>
      <c r="P12" s="79">
        <v>309</v>
      </c>
      <c r="Q12" s="79">
        <v>64</v>
      </c>
      <c r="R12" s="79">
        <f>371+2</f>
        <v>373</v>
      </c>
      <c r="S12" s="79">
        <v>0</v>
      </c>
      <c r="T12" s="79">
        <v>582</v>
      </c>
      <c r="U12" s="79">
        <v>66</v>
      </c>
      <c r="V12" s="79">
        <v>6</v>
      </c>
      <c r="W12" s="79">
        <v>0</v>
      </c>
      <c r="X12" s="79">
        <v>1</v>
      </c>
      <c r="Y12" s="79">
        <v>1</v>
      </c>
      <c r="Z12" s="79">
        <v>1</v>
      </c>
      <c r="AA12" s="79">
        <v>7</v>
      </c>
      <c r="AB12" s="79">
        <v>6</v>
      </c>
      <c r="AC12" s="79">
        <f>1+4+1</f>
        <v>6</v>
      </c>
    </row>
    <row r="13" spans="1:29">
      <c r="A13" s="151" t="s">
        <v>62</v>
      </c>
      <c r="B13" s="151"/>
      <c r="C13" s="152"/>
      <c r="D13" s="80">
        <v>1752</v>
      </c>
      <c r="E13" s="81">
        <v>0</v>
      </c>
      <c r="F13" s="81">
        <v>0</v>
      </c>
      <c r="G13" s="81">
        <v>359</v>
      </c>
      <c r="H13" s="81">
        <v>62</v>
      </c>
      <c r="I13" s="81">
        <v>0</v>
      </c>
      <c r="J13" s="81">
        <v>396</v>
      </c>
      <c r="K13" s="81">
        <v>0</v>
      </c>
      <c r="L13" s="81">
        <v>40</v>
      </c>
      <c r="M13" s="81">
        <v>28</v>
      </c>
      <c r="N13" s="81">
        <v>0</v>
      </c>
      <c r="O13" s="81">
        <v>47</v>
      </c>
      <c r="P13" s="81">
        <v>0</v>
      </c>
      <c r="Q13" s="81">
        <v>30</v>
      </c>
      <c r="R13" s="81">
        <v>338</v>
      </c>
      <c r="S13" s="81">
        <v>24</v>
      </c>
      <c r="T13" s="81">
        <v>93</v>
      </c>
      <c r="U13" s="81">
        <v>257</v>
      </c>
      <c r="V13" s="81">
        <v>0</v>
      </c>
      <c r="W13" s="81">
        <v>0</v>
      </c>
      <c r="X13" s="81">
        <v>1</v>
      </c>
      <c r="Y13" s="81">
        <v>1</v>
      </c>
      <c r="Z13" s="81">
        <v>6</v>
      </c>
      <c r="AA13" s="81">
        <v>7</v>
      </c>
      <c r="AB13" s="81">
        <v>53</v>
      </c>
      <c r="AC13" s="81">
        <f>8+2</f>
        <v>10</v>
      </c>
    </row>
  </sheetData>
  <mergeCells count="33">
    <mergeCell ref="S4:S6"/>
    <mergeCell ref="R5:R6"/>
    <mergeCell ref="A4:C6"/>
    <mergeCell ref="D4:D6"/>
    <mergeCell ref="E4:G4"/>
    <mergeCell ref="H4:H6"/>
    <mergeCell ref="I4:I6"/>
    <mergeCell ref="J4:J6"/>
    <mergeCell ref="N5:N6"/>
    <mergeCell ref="O5:O6"/>
    <mergeCell ref="P5:P6"/>
    <mergeCell ref="Q5:Q6"/>
    <mergeCell ref="K4:K6"/>
    <mergeCell ref="L4:L6"/>
    <mergeCell ref="M4:M6"/>
    <mergeCell ref="N4:O4"/>
    <mergeCell ref="P4:R4"/>
    <mergeCell ref="AB5:AB6"/>
    <mergeCell ref="AC5:AC6"/>
    <mergeCell ref="A12:C12"/>
    <mergeCell ref="A13:C13"/>
    <mergeCell ref="V5:V6"/>
    <mergeCell ref="W5:W6"/>
    <mergeCell ref="X5:X6"/>
    <mergeCell ref="Y5:Y6"/>
    <mergeCell ref="Z5:Z6"/>
    <mergeCell ref="AA5:AA6"/>
    <mergeCell ref="T4:T6"/>
    <mergeCell ref="U4:U6"/>
    <mergeCell ref="V4:AC4"/>
    <mergeCell ref="E5:E6"/>
    <mergeCell ref="F5:F6"/>
    <mergeCell ref="G5:G6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Normal="100" workbookViewId="0"/>
  </sheetViews>
  <sheetFormatPr defaultRowHeight="14.25"/>
  <cols>
    <col min="1" max="1" width="7.625" style="54" customWidth="1"/>
    <col min="2" max="2" width="3.625" style="54" customWidth="1"/>
    <col min="3" max="3" width="4.625" style="54" customWidth="1"/>
    <col min="4" max="12" width="10.5" style="54" customWidth="1"/>
    <col min="13" max="16384" width="9" style="54"/>
  </cols>
  <sheetData>
    <row r="1" spans="1:27" s="48" customFormat="1" ht="13.5">
      <c r="A1" s="47"/>
      <c r="B1" s="47"/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15">
      <c r="A2" s="49"/>
      <c r="B2" s="49"/>
      <c r="C2" s="106"/>
      <c r="D2" s="107" t="s">
        <v>93</v>
      </c>
      <c r="E2" s="108"/>
      <c r="F2" s="108"/>
      <c r="G2" s="108"/>
      <c r="H2" s="108"/>
      <c r="I2" s="108"/>
      <c r="J2" s="108"/>
      <c r="K2" s="108"/>
      <c r="L2" s="108"/>
    </row>
    <row r="3" spans="1:27" ht="15" thickBot="1">
      <c r="A3" s="55" t="s">
        <v>3</v>
      </c>
      <c r="B3" s="55"/>
      <c r="C3" s="56"/>
      <c r="D3" s="57" t="s">
        <v>50</v>
      </c>
      <c r="E3" s="57"/>
      <c r="F3" s="57"/>
      <c r="G3" s="57"/>
      <c r="H3" s="57"/>
      <c r="I3" s="57"/>
      <c r="J3" s="57"/>
      <c r="K3" s="57"/>
      <c r="L3" s="109" t="s">
        <v>4</v>
      </c>
    </row>
    <row r="4" spans="1:27" ht="12" customHeight="1" thickTop="1">
      <c r="A4" s="153" t="s">
        <v>51</v>
      </c>
      <c r="B4" s="153"/>
      <c r="C4" s="217"/>
      <c r="D4" s="220" t="s">
        <v>94</v>
      </c>
      <c r="E4" s="223" t="s">
        <v>95</v>
      </c>
      <c r="F4" s="212" t="s">
        <v>96</v>
      </c>
      <c r="G4" s="209" t="s">
        <v>97</v>
      </c>
      <c r="H4" s="209" t="s">
        <v>98</v>
      </c>
      <c r="I4" s="209" t="s">
        <v>99</v>
      </c>
      <c r="J4" s="209" t="s">
        <v>100</v>
      </c>
      <c r="K4" s="212" t="s">
        <v>101</v>
      </c>
      <c r="L4" s="214" t="s">
        <v>58</v>
      </c>
    </row>
    <row r="5" spans="1:27" ht="12" customHeight="1">
      <c r="A5" s="155"/>
      <c r="B5" s="155"/>
      <c r="C5" s="218"/>
      <c r="D5" s="221"/>
      <c r="E5" s="224"/>
      <c r="F5" s="213"/>
      <c r="G5" s="210"/>
      <c r="H5" s="210"/>
      <c r="I5" s="210"/>
      <c r="J5" s="210"/>
      <c r="K5" s="213"/>
      <c r="L5" s="215"/>
    </row>
    <row r="6" spans="1:27" ht="12" customHeight="1">
      <c r="A6" s="156"/>
      <c r="B6" s="156"/>
      <c r="C6" s="219"/>
      <c r="D6" s="222"/>
      <c r="E6" s="225"/>
      <c r="F6" s="211"/>
      <c r="G6" s="211"/>
      <c r="H6" s="211"/>
      <c r="I6" s="211"/>
      <c r="J6" s="211"/>
      <c r="K6" s="211"/>
      <c r="L6" s="216"/>
    </row>
    <row r="7" spans="1:27">
      <c r="A7" s="59"/>
      <c r="B7" s="59"/>
      <c r="C7" s="110"/>
      <c r="D7" s="111"/>
      <c r="E7" s="112"/>
      <c r="F7" s="112"/>
      <c r="G7" s="112"/>
      <c r="H7" s="112"/>
      <c r="I7" s="112"/>
      <c r="J7" s="112"/>
      <c r="K7" s="112"/>
      <c r="L7" s="112"/>
    </row>
    <row r="8" spans="1:27" ht="14.25" customHeight="1">
      <c r="A8" s="62" t="s">
        <v>59</v>
      </c>
      <c r="B8" s="63">
        <v>20</v>
      </c>
      <c r="C8" s="64" t="s">
        <v>60</v>
      </c>
      <c r="D8" s="113">
        <v>4553</v>
      </c>
      <c r="E8" s="114">
        <v>2607</v>
      </c>
      <c r="F8" s="114">
        <v>1380</v>
      </c>
      <c r="G8" s="114">
        <v>195</v>
      </c>
      <c r="H8" s="114">
        <v>32</v>
      </c>
      <c r="I8" s="114">
        <v>0</v>
      </c>
      <c r="J8" s="114">
        <v>51</v>
      </c>
      <c r="K8" s="114">
        <v>156</v>
      </c>
      <c r="L8" s="114">
        <v>132</v>
      </c>
    </row>
    <row r="9" spans="1:27">
      <c r="A9" s="68"/>
      <c r="B9" s="69"/>
      <c r="C9" s="115"/>
      <c r="D9" s="116"/>
      <c r="E9" s="117"/>
      <c r="F9" s="117"/>
      <c r="G9" s="117"/>
      <c r="H9" s="117"/>
      <c r="I9" s="117"/>
      <c r="J9" s="117"/>
      <c r="K9" s="117"/>
      <c r="L9" s="117"/>
    </row>
    <row r="10" spans="1:27">
      <c r="A10" s="72"/>
      <c r="B10" s="73">
        <v>25</v>
      </c>
      <c r="C10" s="74"/>
      <c r="D10" s="76">
        <v>3618</v>
      </c>
      <c r="E10" s="76">
        <v>2216</v>
      </c>
      <c r="F10" s="76">
        <v>902</v>
      </c>
      <c r="G10" s="76">
        <v>194</v>
      </c>
      <c r="H10" s="76">
        <v>41</v>
      </c>
      <c r="I10" s="76">
        <v>1</v>
      </c>
      <c r="J10" s="76">
        <v>71</v>
      </c>
      <c r="K10" s="76">
        <v>156</v>
      </c>
      <c r="L10" s="76">
        <v>37</v>
      </c>
    </row>
    <row r="11" spans="1:27">
      <c r="A11" s="77"/>
      <c r="B11" s="77"/>
      <c r="C11" s="118"/>
      <c r="D11" s="79"/>
      <c r="E11" s="79"/>
      <c r="F11" s="79"/>
      <c r="G11" s="79"/>
      <c r="H11" s="79"/>
      <c r="I11" s="79"/>
      <c r="J11" s="79"/>
      <c r="K11" s="79"/>
      <c r="L11" s="79"/>
    </row>
    <row r="12" spans="1:27" ht="14.25" customHeight="1">
      <c r="A12" s="149" t="s">
        <v>61</v>
      </c>
      <c r="B12" s="149"/>
      <c r="C12" s="150"/>
      <c r="D12" s="79">
        <v>1866</v>
      </c>
      <c r="E12" s="79">
        <v>1428</v>
      </c>
      <c r="F12" s="79">
        <v>292</v>
      </c>
      <c r="G12" s="79">
        <v>23</v>
      </c>
      <c r="H12" s="79">
        <v>16</v>
      </c>
      <c r="I12" s="79">
        <v>0</v>
      </c>
      <c r="J12" s="79">
        <v>36</v>
      </c>
      <c r="K12" s="79">
        <v>62</v>
      </c>
      <c r="L12" s="79">
        <v>9</v>
      </c>
    </row>
    <row r="13" spans="1:27" ht="14.25" customHeight="1">
      <c r="A13" s="151" t="s">
        <v>62</v>
      </c>
      <c r="B13" s="151"/>
      <c r="C13" s="152"/>
      <c r="D13" s="81">
        <v>1752</v>
      </c>
      <c r="E13" s="81">
        <v>788</v>
      </c>
      <c r="F13" s="81">
        <v>610</v>
      </c>
      <c r="G13" s="81">
        <v>171</v>
      </c>
      <c r="H13" s="81">
        <v>25</v>
      </c>
      <c r="I13" s="81">
        <v>1</v>
      </c>
      <c r="J13" s="81">
        <v>35</v>
      </c>
      <c r="K13" s="81">
        <v>94</v>
      </c>
      <c r="L13" s="81">
        <v>28</v>
      </c>
    </row>
  </sheetData>
  <mergeCells count="12">
    <mergeCell ref="A13:C13"/>
    <mergeCell ref="A4:C6"/>
    <mergeCell ref="D4:D6"/>
    <mergeCell ref="E4:E6"/>
    <mergeCell ref="F4:F6"/>
    <mergeCell ref="I4:I6"/>
    <mergeCell ref="J4:J6"/>
    <mergeCell ref="K4:K6"/>
    <mergeCell ref="L4:L6"/>
    <mergeCell ref="A12:C12"/>
    <mergeCell ref="G4:G6"/>
    <mergeCell ref="H4:H6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A2" sqref="A2"/>
    </sheetView>
  </sheetViews>
  <sheetFormatPr defaultRowHeight="13.5"/>
  <cols>
    <col min="1" max="1" width="7.625" style="46" customWidth="1"/>
    <col min="2" max="2" width="4.625" style="46" customWidth="1"/>
    <col min="3" max="3" width="5.625" style="46" customWidth="1"/>
    <col min="4" max="13" width="8" style="258" customWidth="1"/>
    <col min="14" max="256" width="9" style="4"/>
    <col min="257" max="257" width="7.625" style="4" customWidth="1"/>
    <col min="258" max="258" width="4.625" style="4" customWidth="1"/>
    <col min="259" max="259" width="5.625" style="4" customWidth="1"/>
    <col min="260" max="269" width="8" style="4" customWidth="1"/>
    <col min="270" max="512" width="9" style="4"/>
    <col min="513" max="513" width="7.625" style="4" customWidth="1"/>
    <col min="514" max="514" width="4.625" style="4" customWidth="1"/>
    <col min="515" max="515" width="5.625" style="4" customWidth="1"/>
    <col min="516" max="525" width="8" style="4" customWidth="1"/>
    <col min="526" max="768" width="9" style="4"/>
    <col min="769" max="769" width="7.625" style="4" customWidth="1"/>
    <col min="770" max="770" width="4.625" style="4" customWidth="1"/>
    <col min="771" max="771" width="5.625" style="4" customWidth="1"/>
    <col min="772" max="781" width="8" style="4" customWidth="1"/>
    <col min="782" max="1024" width="9" style="4"/>
    <col min="1025" max="1025" width="7.625" style="4" customWidth="1"/>
    <col min="1026" max="1026" width="4.625" style="4" customWidth="1"/>
    <col min="1027" max="1027" width="5.625" style="4" customWidth="1"/>
    <col min="1028" max="1037" width="8" style="4" customWidth="1"/>
    <col min="1038" max="1280" width="9" style="4"/>
    <col min="1281" max="1281" width="7.625" style="4" customWidth="1"/>
    <col min="1282" max="1282" width="4.625" style="4" customWidth="1"/>
    <col min="1283" max="1283" width="5.625" style="4" customWidth="1"/>
    <col min="1284" max="1293" width="8" style="4" customWidth="1"/>
    <col min="1294" max="1536" width="9" style="4"/>
    <col min="1537" max="1537" width="7.625" style="4" customWidth="1"/>
    <col min="1538" max="1538" width="4.625" style="4" customWidth="1"/>
    <col min="1539" max="1539" width="5.625" style="4" customWidth="1"/>
    <col min="1540" max="1549" width="8" style="4" customWidth="1"/>
    <col min="1550" max="1792" width="9" style="4"/>
    <col min="1793" max="1793" width="7.625" style="4" customWidth="1"/>
    <col min="1794" max="1794" width="4.625" style="4" customWidth="1"/>
    <col min="1795" max="1795" width="5.625" style="4" customWidth="1"/>
    <col min="1796" max="1805" width="8" style="4" customWidth="1"/>
    <col min="1806" max="2048" width="9" style="4"/>
    <col min="2049" max="2049" width="7.625" style="4" customWidth="1"/>
    <col min="2050" max="2050" width="4.625" style="4" customWidth="1"/>
    <col min="2051" max="2051" width="5.625" style="4" customWidth="1"/>
    <col min="2052" max="2061" width="8" style="4" customWidth="1"/>
    <col min="2062" max="2304" width="9" style="4"/>
    <col min="2305" max="2305" width="7.625" style="4" customWidth="1"/>
    <col min="2306" max="2306" width="4.625" style="4" customWidth="1"/>
    <col min="2307" max="2307" width="5.625" style="4" customWidth="1"/>
    <col min="2308" max="2317" width="8" style="4" customWidth="1"/>
    <col min="2318" max="2560" width="9" style="4"/>
    <col min="2561" max="2561" width="7.625" style="4" customWidth="1"/>
    <col min="2562" max="2562" width="4.625" style="4" customWidth="1"/>
    <col min="2563" max="2563" width="5.625" style="4" customWidth="1"/>
    <col min="2564" max="2573" width="8" style="4" customWidth="1"/>
    <col min="2574" max="2816" width="9" style="4"/>
    <col min="2817" max="2817" width="7.625" style="4" customWidth="1"/>
    <col min="2818" max="2818" width="4.625" style="4" customWidth="1"/>
    <col min="2819" max="2819" width="5.625" style="4" customWidth="1"/>
    <col min="2820" max="2829" width="8" style="4" customWidth="1"/>
    <col min="2830" max="3072" width="9" style="4"/>
    <col min="3073" max="3073" width="7.625" style="4" customWidth="1"/>
    <col min="3074" max="3074" width="4.625" style="4" customWidth="1"/>
    <col min="3075" max="3075" width="5.625" style="4" customWidth="1"/>
    <col min="3076" max="3085" width="8" style="4" customWidth="1"/>
    <col min="3086" max="3328" width="9" style="4"/>
    <col min="3329" max="3329" width="7.625" style="4" customWidth="1"/>
    <col min="3330" max="3330" width="4.625" style="4" customWidth="1"/>
    <col min="3331" max="3331" width="5.625" style="4" customWidth="1"/>
    <col min="3332" max="3341" width="8" style="4" customWidth="1"/>
    <col min="3342" max="3584" width="9" style="4"/>
    <col min="3585" max="3585" width="7.625" style="4" customWidth="1"/>
    <col min="3586" max="3586" width="4.625" style="4" customWidth="1"/>
    <col min="3587" max="3587" width="5.625" style="4" customWidth="1"/>
    <col min="3588" max="3597" width="8" style="4" customWidth="1"/>
    <col min="3598" max="3840" width="9" style="4"/>
    <col min="3841" max="3841" width="7.625" style="4" customWidth="1"/>
    <col min="3842" max="3842" width="4.625" style="4" customWidth="1"/>
    <col min="3843" max="3843" width="5.625" style="4" customWidth="1"/>
    <col min="3844" max="3853" width="8" style="4" customWidth="1"/>
    <col min="3854" max="4096" width="9" style="4"/>
    <col min="4097" max="4097" width="7.625" style="4" customWidth="1"/>
    <col min="4098" max="4098" width="4.625" style="4" customWidth="1"/>
    <col min="4099" max="4099" width="5.625" style="4" customWidth="1"/>
    <col min="4100" max="4109" width="8" style="4" customWidth="1"/>
    <col min="4110" max="4352" width="9" style="4"/>
    <col min="4353" max="4353" width="7.625" style="4" customWidth="1"/>
    <col min="4354" max="4354" width="4.625" style="4" customWidth="1"/>
    <col min="4355" max="4355" width="5.625" style="4" customWidth="1"/>
    <col min="4356" max="4365" width="8" style="4" customWidth="1"/>
    <col min="4366" max="4608" width="9" style="4"/>
    <col min="4609" max="4609" width="7.625" style="4" customWidth="1"/>
    <col min="4610" max="4610" width="4.625" style="4" customWidth="1"/>
    <col min="4611" max="4611" width="5.625" style="4" customWidth="1"/>
    <col min="4612" max="4621" width="8" style="4" customWidth="1"/>
    <col min="4622" max="4864" width="9" style="4"/>
    <col min="4865" max="4865" width="7.625" style="4" customWidth="1"/>
    <col min="4866" max="4866" width="4.625" style="4" customWidth="1"/>
    <col min="4867" max="4867" width="5.625" style="4" customWidth="1"/>
    <col min="4868" max="4877" width="8" style="4" customWidth="1"/>
    <col min="4878" max="5120" width="9" style="4"/>
    <col min="5121" max="5121" width="7.625" style="4" customWidth="1"/>
    <col min="5122" max="5122" width="4.625" style="4" customWidth="1"/>
    <col min="5123" max="5123" width="5.625" style="4" customWidth="1"/>
    <col min="5124" max="5133" width="8" style="4" customWidth="1"/>
    <col min="5134" max="5376" width="9" style="4"/>
    <col min="5377" max="5377" width="7.625" style="4" customWidth="1"/>
    <col min="5378" max="5378" width="4.625" style="4" customWidth="1"/>
    <col min="5379" max="5379" width="5.625" style="4" customWidth="1"/>
    <col min="5380" max="5389" width="8" style="4" customWidth="1"/>
    <col min="5390" max="5632" width="9" style="4"/>
    <col min="5633" max="5633" width="7.625" style="4" customWidth="1"/>
    <col min="5634" max="5634" width="4.625" style="4" customWidth="1"/>
    <col min="5635" max="5635" width="5.625" style="4" customWidth="1"/>
    <col min="5636" max="5645" width="8" style="4" customWidth="1"/>
    <col min="5646" max="5888" width="9" style="4"/>
    <col min="5889" max="5889" width="7.625" style="4" customWidth="1"/>
    <col min="5890" max="5890" width="4.625" style="4" customWidth="1"/>
    <col min="5891" max="5891" width="5.625" style="4" customWidth="1"/>
    <col min="5892" max="5901" width="8" style="4" customWidth="1"/>
    <col min="5902" max="6144" width="9" style="4"/>
    <col min="6145" max="6145" width="7.625" style="4" customWidth="1"/>
    <col min="6146" max="6146" width="4.625" style="4" customWidth="1"/>
    <col min="6147" max="6147" width="5.625" style="4" customWidth="1"/>
    <col min="6148" max="6157" width="8" style="4" customWidth="1"/>
    <col min="6158" max="6400" width="9" style="4"/>
    <col min="6401" max="6401" width="7.625" style="4" customWidth="1"/>
    <col min="6402" max="6402" width="4.625" style="4" customWidth="1"/>
    <col min="6403" max="6403" width="5.625" style="4" customWidth="1"/>
    <col min="6404" max="6413" width="8" style="4" customWidth="1"/>
    <col min="6414" max="6656" width="9" style="4"/>
    <col min="6657" max="6657" width="7.625" style="4" customWidth="1"/>
    <col min="6658" max="6658" width="4.625" style="4" customWidth="1"/>
    <col min="6659" max="6659" width="5.625" style="4" customWidth="1"/>
    <col min="6660" max="6669" width="8" style="4" customWidth="1"/>
    <col min="6670" max="6912" width="9" style="4"/>
    <col min="6913" max="6913" width="7.625" style="4" customWidth="1"/>
    <col min="6914" max="6914" width="4.625" style="4" customWidth="1"/>
    <col min="6915" max="6915" width="5.625" style="4" customWidth="1"/>
    <col min="6916" max="6925" width="8" style="4" customWidth="1"/>
    <col min="6926" max="7168" width="9" style="4"/>
    <col min="7169" max="7169" width="7.625" style="4" customWidth="1"/>
    <col min="7170" max="7170" width="4.625" style="4" customWidth="1"/>
    <col min="7171" max="7171" width="5.625" style="4" customWidth="1"/>
    <col min="7172" max="7181" width="8" style="4" customWidth="1"/>
    <col min="7182" max="7424" width="9" style="4"/>
    <col min="7425" max="7425" width="7.625" style="4" customWidth="1"/>
    <col min="7426" max="7426" width="4.625" style="4" customWidth="1"/>
    <col min="7427" max="7427" width="5.625" style="4" customWidth="1"/>
    <col min="7428" max="7437" width="8" style="4" customWidth="1"/>
    <col min="7438" max="7680" width="9" style="4"/>
    <col min="7681" max="7681" width="7.625" style="4" customWidth="1"/>
    <col min="7682" max="7682" width="4.625" style="4" customWidth="1"/>
    <col min="7683" max="7683" width="5.625" style="4" customWidth="1"/>
    <col min="7684" max="7693" width="8" style="4" customWidth="1"/>
    <col min="7694" max="7936" width="9" style="4"/>
    <col min="7937" max="7937" width="7.625" style="4" customWidth="1"/>
    <col min="7938" max="7938" width="4.625" style="4" customWidth="1"/>
    <col min="7939" max="7939" width="5.625" style="4" customWidth="1"/>
    <col min="7940" max="7949" width="8" style="4" customWidth="1"/>
    <col min="7950" max="8192" width="9" style="4"/>
    <col min="8193" max="8193" width="7.625" style="4" customWidth="1"/>
    <col min="8194" max="8194" width="4.625" style="4" customWidth="1"/>
    <col min="8195" max="8195" width="5.625" style="4" customWidth="1"/>
    <col min="8196" max="8205" width="8" style="4" customWidth="1"/>
    <col min="8206" max="8448" width="9" style="4"/>
    <col min="8449" max="8449" width="7.625" style="4" customWidth="1"/>
    <col min="8450" max="8450" width="4.625" style="4" customWidth="1"/>
    <col min="8451" max="8451" width="5.625" style="4" customWidth="1"/>
    <col min="8452" max="8461" width="8" style="4" customWidth="1"/>
    <col min="8462" max="8704" width="9" style="4"/>
    <col min="8705" max="8705" width="7.625" style="4" customWidth="1"/>
    <col min="8706" max="8706" width="4.625" style="4" customWidth="1"/>
    <col min="8707" max="8707" width="5.625" style="4" customWidth="1"/>
    <col min="8708" max="8717" width="8" style="4" customWidth="1"/>
    <col min="8718" max="8960" width="9" style="4"/>
    <col min="8961" max="8961" width="7.625" style="4" customWidth="1"/>
    <col min="8962" max="8962" width="4.625" style="4" customWidth="1"/>
    <col min="8963" max="8963" width="5.625" style="4" customWidth="1"/>
    <col min="8964" max="8973" width="8" style="4" customWidth="1"/>
    <col min="8974" max="9216" width="9" style="4"/>
    <col min="9217" max="9217" width="7.625" style="4" customWidth="1"/>
    <col min="9218" max="9218" width="4.625" style="4" customWidth="1"/>
    <col min="9219" max="9219" width="5.625" style="4" customWidth="1"/>
    <col min="9220" max="9229" width="8" style="4" customWidth="1"/>
    <col min="9230" max="9472" width="9" style="4"/>
    <col min="9473" max="9473" width="7.625" style="4" customWidth="1"/>
    <col min="9474" max="9474" width="4.625" style="4" customWidth="1"/>
    <col min="9475" max="9475" width="5.625" style="4" customWidth="1"/>
    <col min="9476" max="9485" width="8" style="4" customWidth="1"/>
    <col min="9486" max="9728" width="9" style="4"/>
    <col min="9729" max="9729" width="7.625" style="4" customWidth="1"/>
    <col min="9730" max="9730" width="4.625" style="4" customWidth="1"/>
    <col min="9731" max="9731" width="5.625" style="4" customWidth="1"/>
    <col min="9732" max="9741" width="8" style="4" customWidth="1"/>
    <col min="9742" max="9984" width="9" style="4"/>
    <col min="9985" max="9985" width="7.625" style="4" customWidth="1"/>
    <col min="9986" max="9986" width="4.625" style="4" customWidth="1"/>
    <col min="9987" max="9987" width="5.625" style="4" customWidth="1"/>
    <col min="9988" max="9997" width="8" style="4" customWidth="1"/>
    <col min="9998" max="10240" width="9" style="4"/>
    <col min="10241" max="10241" width="7.625" style="4" customWidth="1"/>
    <col min="10242" max="10242" width="4.625" style="4" customWidth="1"/>
    <col min="10243" max="10243" width="5.625" style="4" customWidth="1"/>
    <col min="10244" max="10253" width="8" style="4" customWidth="1"/>
    <col min="10254" max="10496" width="9" style="4"/>
    <col min="10497" max="10497" width="7.625" style="4" customWidth="1"/>
    <col min="10498" max="10498" width="4.625" style="4" customWidth="1"/>
    <col min="10499" max="10499" width="5.625" style="4" customWidth="1"/>
    <col min="10500" max="10509" width="8" style="4" customWidth="1"/>
    <col min="10510" max="10752" width="9" style="4"/>
    <col min="10753" max="10753" width="7.625" style="4" customWidth="1"/>
    <col min="10754" max="10754" width="4.625" style="4" customWidth="1"/>
    <col min="10755" max="10755" width="5.625" style="4" customWidth="1"/>
    <col min="10756" max="10765" width="8" style="4" customWidth="1"/>
    <col min="10766" max="11008" width="9" style="4"/>
    <col min="11009" max="11009" width="7.625" style="4" customWidth="1"/>
    <col min="11010" max="11010" width="4.625" style="4" customWidth="1"/>
    <col min="11011" max="11011" width="5.625" style="4" customWidth="1"/>
    <col min="11012" max="11021" width="8" style="4" customWidth="1"/>
    <col min="11022" max="11264" width="9" style="4"/>
    <col min="11265" max="11265" width="7.625" style="4" customWidth="1"/>
    <col min="11266" max="11266" width="4.625" style="4" customWidth="1"/>
    <col min="11267" max="11267" width="5.625" style="4" customWidth="1"/>
    <col min="11268" max="11277" width="8" style="4" customWidth="1"/>
    <col min="11278" max="11520" width="9" style="4"/>
    <col min="11521" max="11521" width="7.625" style="4" customWidth="1"/>
    <col min="11522" max="11522" width="4.625" style="4" customWidth="1"/>
    <col min="11523" max="11523" width="5.625" style="4" customWidth="1"/>
    <col min="11524" max="11533" width="8" style="4" customWidth="1"/>
    <col min="11534" max="11776" width="9" style="4"/>
    <col min="11777" max="11777" width="7.625" style="4" customWidth="1"/>
    <col min="11778" max="11778" width="4.625" style="4" customWidth="1"/>
    <col min="11779" max="11779" width="5.625" style="4" customWidth="1"/>
    <col min="11780" max="11789" width="8" style="4" customWidth="1"/>
    <col min="11790" max="12032" width="9" style="4"/>
    <col min="12033" max="12033" width="7.625" style="4" customWidth="1"/>
    <col min="12034" max="12034" width="4.625" style="4" customWidth="1"/>
    <col min="12035" max="12035" width="5.625" style="4" customWidth="1"/>
    <col min="12036" max="12045" width="8" style="4" customWidth="1"/>
    <col min="12046" max="12288" width="9" style="4"/>
    <col min="12289" max="12289" width="7.625" style="4" customWidth="1"/>
    <col min="12290" max="12290" width="4.625" style="4" customWidth="1"/>
    <col min="12291" max="12291" width="5.625" style="4" customWidth="1"/>
    <col min="12292" max="12301" width="8" style="4" customWidth="1"/>
    <col min="12302" max="12544" width="9" style="4"/>
    <col min="12545" max="12545" width="7.625" style="4" customWidth="1"/>
    <col min="12546" max="12546" width="4.625" style="4" customWidth="1"/>
    <col min="12547" max="12547" width="5.625" style="4" customWidth="1"/>
    <col min="12548" max="12557" width="8" style="4" customWidth="1"/>
    <col min="12558" max="12800" width="9" style="4"/>
    <col min="12801" max="12801" width="7.625" style="4" customWidth="1"/>
    <col min="12802" max="12802" width="4.625" style="4" customWidth="1"/>
    <col min="12803" max="12803" width="5.625" style="4" customWidth="1"/>
    <col min="12804" max="12813" width="8" style="4" customWidth="1"/>
    <col min="12814" max="13056" width="9" style="4"/>
    <col min="13057" max="13057" width="7.625" style="4" customWidth="1"/>
    <col min="13058" max="13058" width="4.625" style="4" customWidth="1"/>
    <col min="13059" max="13059" width="5.625" style="4" customWidth="1"/>
    <col min="13060" max="13069" width="8" style="4" customWidth="1"/>
    <col min="13070" max="13312" width="9" style="4"/>
    <col min="13313" max="13313" width="7.625" style="4" customWidth="1"/>
    <col min="13314" max="13314" width="4.625" style="4" customWidth="1"/>
    <col min="13315" max="13315" width="5.625" style="4" customWidth="1"/>
    <col min="13316" max="13325" width="8" style="4" customWidth="1"/>
    <col min="13326" max="13568" width="9" style="4"/>
    <col min="13569" max="13569" width="7.625" style="4" customWidth="1"/>
    <col min="13570" max="13570" width="4.625" style="4" customWidth="1"/>
    <col min="13571" max="13571" width="5.625" style="4" customWidth="1"/>
    <col min="13572" max="13581" width="8" style="4" customWidth="1"/>
    <col min="13582" max="13824" width="9" style="4"/>
    <col min="13825" max="13825" width="7.625" style="4" customWidth="1"/>
    <col min="13826" max="13826" width="4.625" style="4" customWidth="1"/>
    <col min="13827" max="13827" width="5.625" style="4" customWidth="1"/>
    <col min="13828" max="13837" width="8" style="4" customWidth="1"/>
    <col min="13838" max="14080" width="9" style="4"/>
    <col min="14081" max="14081" width="7.625" style="4" customWidth="1"/>
    <col min="14082" max="14082" width="4.625" style="4" customWidth="1"/>
    <col min="14083" max="14083" width="5.625" style="4" customWidth="1"/>
    <col min="14084" max="14093" width="8" style="4" customWidth="1"/>
    <col min="14094" max="14336" width="9" style="4"/>
    <col min="14337" max="14337" width="7.625" style="4" customWidth="1"/>
    <col min="14338" max="14338" width="4.625" style="4" customWidth="1"/>
    <col min="14339" max="14339" width="5.625" style="4" customWidth="1"/>
    <col min="14340" max="14349" width="8" style="4" customWidth="1"/>
    <col min="14350" max="14592" width="9" style="4"/>
    <col min="14593" max="14593" width="7.625" style="4" customWidth="1"/>
    <col min="14594" max="14594" width="4.625" style="4" customWidth="1"/>
    <col min="14595" max="14595" width="5.625" style="4" customWidth="1"/>
    <col min="14596" max="14605" width="8" style="4" customWidth="1"/>
    <col min="14606" max="14848" width="9" style="4"/>
    <col min="14849" max="14849" width="7.625" style="4" customWidth="1"/>
    <col min="14850" max="14850" width="4.625" style="4" customWidth="1"/>
    <col min="14851" max="14851" width="5.625" style="4" customWidth="1"/>
    <col min="14852" max="14861" width="8" style="4" customWidth="1"/>
    <col min="14862" max="15104" width="9" style="4"/>
    <col min="15105" max="15105" width="7.625" style="4" customWidth="1"/>
    <col min="15106" max="15106" width="4.625" style="4" customWidth="1"/>
    <col min="15107" max="15107" width="5.625" style="4" customWidth="1"/>
    <col min="15108" max="15117" width="8" style="4" customWidth="1"/>
    <col min="15118" max="15360" width="9" style="4"/>
    <col min="15361" max="15361" width="7.625" style="4" customWidth="1"/>
    <col min="15362" max="15362" width="4.625" style="4" customWidth="1"/>
    <col min="15363" max="15363" width="5.625" style="4" customWidth="1"/>
    <col min="15364" max="15373" width="8" style="4" customWidth="1"/>
    <col min="15374" max="15616" width="9" style="4"/>
    <col min="15617" max="15617" width="7.625" style="4" customWidth="1"/>
    <col min="15618" max="15618" width="4.625" style="4" customWidth="1"/>
    <col min="15619" max="15619" width="5.625" style="4" customWidth="1"/>
    <col min="15620" max="15629" width="8" style="4" customWidth="1"/>
    <col min="15630" max="15872" width="9" style="4"/>
    <col min="15873" max="15873" width="7.625" style="4" customWidth="1"/>
    <col min="15874" max="15874" width="4.625" style="4" customWidth="1"/>
    <col min="15875" max="15875" width="5.625" style="4" customWidth="1"/>
    <col min="15876" max="15885" width="8" style="4" customWidth="1"/>
    <col min="15886" max="16128" width="9" style="4"/>
    <col min="16129" max="16129" width="7.625" style="4" customWidth="1"/>
    <col min="16130" max="16130" width="4.625" style="4" customWidth="1"/>
    <col min="16131" max="16131" width="5.625" style="4" customWidth="1"/>
    <col min="16132" max="16141" width="8" style="4" customWidth="1"/>
    <col min="16142" max="16384" width="9" style="4"/>
  </cols>
  <sheetData>
    <row r="1" spans="1:13" s="2" customFormat="1">
      <c r="A1" s="1"/>
      <c r="B1" s="1"/>
      <c r="C1" s="1"/>
      <c r="D1" s="6" t="s">
        <v>48</v>
      </c>
      <c r="E1" s="226"/>
      <c r="F1" s="226"/>
      <c r="G1" s="226"/>
      <c r="H1" s="226"/>
      <c r="I1" s="226"/>
      <c r="J1" s="226"/>
      <c r="K1" s="226"/>
      <c r="L1" s="226"/>
      <c r="M1" s="226"/>
    </row>
    <row r="2" spans="1:13">
      <c r="A2" s="1"/>
      <c r="B2" s="1"/>
      <c r="C2" s="1"/>
      <c r="D2" s="6" t="s">
        <v>102</v>
      </c>
      <c r="E2" s="226"/>
      <c r="F2" s="226"/>
      <c r="G2" s="226"/>
      <c r="H2" s="226"/>
      <c r="I2" s="226"/>
      <c r="J2" s="226"/>
      <c r="K2" s="226"/>
      <c r="L2" s="226"/>
      <c r="M2" s="226"/>
    </row>
    <row r="3" spans="1:13">
      <c r="A3" s="5"/>
      <c r="B3" s="5"/>
      <c r="C3" s="5"/>
      <c r="D3" s="227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231" customFormat="1" ht="15" thickBot="1">
      <c r="A4" s="228" t="s">
        <v>103</v>
      </c>
      <c r="B4" s="7"/>
      <c r="C4" s="7"/>
      <c r="D4" s="229"/>
      <c r="E4" s="229"/>
      <c r="F4" s="229"/>
      <c r="G4" s="229"/>
      <c r="H4" s="229"/>
      <c r="I4" s="229"/>
      <c r="J4" s="229"/>
      <c r="K4" s="229"/>
      <c r="L4" s="229"/>
      <c r="M4" s="230" t="s">
        <v>4</v>
      </c>
    </row>
    <row r="5" spans="1:13" s="231" customFormat="1" ht="15" thickTop="1">
      <c r="A5" s="279" t="s">
        <v>104</v>
      </c>
      <c r="B5" s="279"/>
      <c r="C5" s="280"/>
      <c r="D5" s="232" t="s">
        <v>64</v>
      </c>
      <c r="E5" s="233" t="s">
        <v>105</v>
      </c>
      <c r="F5" s="234" t="s">
        <v>106</v>
      </c>
      <c r="G5" s="235"/>
      <c r="H5" s="235"/>
      <c r="I5" s="235"/>
      <c r="J5" s="235"/>
      <c r="K5" s="235"/>
      <c r="L5" s="235"/>
      <c r="M5" s="235"/>
    </row>
    <row r="6" spans="1:13" s="231" customFormat="1" ht="14.25">
      <c r="A6" s="281"/>
      <c r="B6" s="281"/>
      <c r="C6" s="282"/>
      <c r="D6" s="236"/>
      <c r="E6" s="237"/>
      <c r="F6" s="238" t="s">
        <v>107</v>
      </c>
      <c r="G6" s="239"/>
      <c r="H6" s="239"/>
      <c r="I6" s="240"/>
      <c r="J6" s="238" t="s">
        <v>108</v>
      </c>
      <c r="K6" s="239"/>
      <c r="L6" s="239"/>
      <c r="M6" s="239"/>
    </row>
    <row r="7" spans="1:13" s="231" customFormat="1" ht="14.25">
      <c r="A7" s="281"/>
      <c r="B7" s="281"/>
      <c r="C7" s="282"/>
      <c r="D7" s="236"/>
      <c r="E7" s="237"/>
      <c r="F7" s="241" t="s">
        <v>109</v>
      </c>
      <c r="G7" s="242" t="s">
        <v>110</v>
      </c>
      <c r="H7" s="243" t="s">
        <v>111</v>
      </c>
      <c r="I7" s="244"/>
      <c r="J7" s="241" t="s">
        <v>109</v>
      </c>
      <c r="K7" s="242" t="s">
        <v>110</v>
      </c>
      <c r="L7" s="243" t="s">
        <v>111</v>
      </c>
      <c r="M7" s="245"/>
    </row>
    <row r="8" spans="1:13" s="231" customFormat="1" ht="45">
      <c r="A8" s="283"/>
      <c r="B8" s="283"/>
      <c r="C8" s="284"/>
      <c r="D8" s="236"/>
      <c r="E8" s="237"/>
      <c r="F8" s="241"/>
      <c r="G8" s="246"/>
      <c r="H8" s="247"/>
      <c r="I8" s="248" t="s">
        <v>112</v>
      </c>
      <c r="J8" s="241"/>
      <c r="K8" s="246"/>
      <c r="L8" s="247"/>
      <c r="M8" s="249" t="s">
        <v>112</v>
      </c>
    </row>
    <row r="9" spans="1:13" s="231" customFormat="1" ht="13.5" customHeight="1">
      <c r="A9" s="285"/>
      <c r="B9" s="286"/>
      <c r="C9" s="287"/>
      <c r="D9" s="250"/>
      <c r="E9" s="251"/>
      <c r="F9" s="251"/>
      <c r="G9" s="251"/>
      <c r="H9" s="251"/>
      <c r="I9" s="251"/>
      <c r="J9" s="251"/>
      <c r="K9" s="251"/>
      <c r="L9" s="251"/>
      <c r="M9" s="251"/>
    </row>
    <row r="10" spans="1:13" s="231" customFormat="1" ht="13.5" customHeight="1">
      <c r="A10" s="288" t="s">
        <v>113</v>
      </c>
      <c r="B10" s="289">
        <v>20</v>
      </c>
      <c r="C10" s="290" t="s">
        <v>44</v>
      </c>
      <c r="D10" s="252">
        <v>4448</v>
      </c>
      <c r="E10" s="253">
        <v>2542</v>
      </c>
      <c r="F10" s="253">
        <v>1058</v>
      </c>
      <c r="G10" s="253">
        <v>23</v>
      </c>
      <c r="H10" s="253">
        <v>1035</v>
      </c>
      <c r="I10" s="253">
        <v>354</v>
      </c>
      <c r="J10" s="253">
        <v>848</v>
      </c>
      <c r="K10" s="253">
        <v>11</v>
      </c>
      <c r="L10" s="253">
        <v>837</v>
      </c>
      <c r="M10" s="253">
        <v>271</v>
      </c>
    </row>
    <row r="11" spans="1:13" s="231" customFormat="1" ht="13.5" customHeight="1">
      <c r="A11" s="291"/>
      <c r="B11" s="292"/>
      <c r="C11" s="293"/>
      <c r="D11" s="252"/>
      <c r="E11" s="253"/>
      <c r="F11" s="253"/>
      <c r="G11" s="253"/>
      <c r="H11" s="253"/>
      <c r="I11" s="253"/>
      <c r="J11" s="253"/>
      <c r="K11" s="253"/>
      <c r="L11" s="253"/>
      <c r="M11" s="253"/>
    </row>
    <row r="12" spans="1:13" s="231" customFormat="1" ht="14.25">
      <c r="A12" s="294"/>
      <c r="B12" s="295">
        <v>25</v>
      </c>
      <c r="C12" s="296"/>
      <c r="D12" s="254">
        <v>3534</v>
      </c>
      <c r="E12" s="254">
        <v>2026</v>
      </c>
      <c r="F12" s="254">
        <v>904</v>
      </c>
      <c r="G12" s="254">
        <v>0</v>
      </c>
      <c r="H12" s="254">
        <v>904</v>
      </c>
      <c r="I12" s="254">
        <v>264</v>
      </c>
      <c r="J12" s="254">
        <v>604</v>
      </c>
      <c r="K12" s="254">
        <v>0</v>
      </c>
      <c r="L12" s="254">
        <v>604</v>
      </c>
      <c r="M12" s="254">
        <v>154</v>
      </c>
    </row>
    <row r="13" spans="1:13" s="231" customFormat="1" ht="13.5" customHeight="1">
      <c r="A13" s="297"/>
      <c r="B13" s="297"/>
      <c r="C13" s="298"/>
      <c r="D13" s="252"/>
      <c r="E13" s="252"/>
      <c r="F13" s="252"/>
      <c r="G13" s="252"/>
      <c r="H13" s="252"/>
      <c r="I13" s="252"/>
      <c r="J13" s="252"/>
      <c r="K13" s="252"/>
      <c r="L13" s="252"/>
      <c r="M13" s="252"/>
    </row>
    <row r="14" spans="1:13" s="231" customFormat="1" ht="14.25">
      <c r="A14" s="299" t="s">
        <v>114</v>
      </c>
      <c r="B14" s="299"/>
      <c r="C14" s="300"/>
      <c r="D14" s="252">
        <v>1808</v>
      </c>
      <c r="E14" s="252">
        <v>967</v>
      </c>
      <c r="F14" s="252">
        <v>536</v>
      </c>
      <c r="G14" s="252">
        <v>0</v>
      </c>
      <c r="H14" s="252">
        <v>536</v>
      </c>
      <c r="I14" s="252">
        <v>170</v>
      </c>
      <c r="J14" s="252">
        <v>305</v>
      </c>
      <c r="K14" s="252">
        <v>0</v>
      </c>
      <c r="L14" s="252">
        <v>305</v>
      </c>
      <c r="M14" s="252">
        <v>110</v>
      </c>
    </row>
    <row r="15" spans="1:13" s="231" customFormat="1" ht="14.25">
      <c r="A15" s="299" t="s">
        <v>115</v>
      </c>
      <c r="B15" s="299"/>
      <c r="C15" s="300"/>
      <c r="D15" s="252">
        <v>1726</v>
      </c>
      <c r="E15" s="252">
        <v>1059</v>
      </c>
      <c r="F15" s="252">
        <v>368</v>
      </c>
      <c r="G15" s="252">
        <v>0</v>
      </c>
      <c r="H15" s="252">
        <v>368</v>
      </c>
      <c r="I15" s="252">
        <v>94</v>
      </c>
      <c r="J15" s="252">
        <v>299</v>
      </c>
      <c r="K15" s="252">
        <v>0</v>
      </c>
      <c r="L15" s="252">
        <v>299</v>
      </c>
      <c r="M15" s="252">
        <v>44</v>
      </c>
    </row>
    <row r="16" spans="1:13" s="231" customFormat="1" ht="13.5" customHeight="1">
      <c r="A16" s="301"/>
      <c r="B16" s="301"/>
      <c r="C16" s="302"/>
      <c r="D16" s="257"/>
      <c r="E16" s="257"/>
      <c r="F16" s="257"/>
      <c r="G16" s="257"/>
      <c r="H16" s="257"/>
      <c r="I16" s="257"/>
      <c r="J16" s="257"/>
      <c r="K16" s="257"/>
      <c r="L16" s="257"/>
      <c r="M16" s="257"/>
    </row>
    <row r="17" spans="1:3">
      <c r="A17" s="45"/>
      <c r="B17" s="45"/>
      <c r="C17" s="45"/>
    </row>
  </sheetData>
  <sheetProtection password="CA4C" sheet="1"/>
  <mergeCells count="15">
    <mergeCell ref="K7:K8"/>
    <mergeCell ref="L7:L8"/>
    <mergeCell ref="A14:C14"/>
    <mergeCell ref="A15:C15"/>
    <mergeCell ref="A16:C16"/>
    <mergeCell ref="A5:C8"/>
    <mergeCell ref="D5:D8"/>
    <mergeCell ref="E5:E8"/>
    <mergeCell ref="F5:M5"/>
    <mergeCell ref="F6:I6"/>
    <mergeCell ref="J6:M6"/>
    <mergeCell ref="F7:F8"/>
    <mergeCell ref="G7:G8"/>
    <mergeCell ref="H7:H8"/>
    <mergeCell ref="J7:J8"/>
  </mergeCells>
  <phoneticPr fontId="4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workbookViewId="0"/>
  </sheetViews>
  <sheetFormatPr defaultRowHeight="13.5"/>
  <cols>
    <col min="1" max="1" width="6.625" style="46" customWidth="1"/>
    <col min="2" max="3" width="4.625" style="46" customWidth="1"/>
    <col min="4" max="12" width="8.375" style="258" customWidth="1"/>
    <col min="13" max="256" width="9" style="4"/>
    <col min="257" max="257" width="6.625" style="4" customWidth="1"/>
    <col min="258" max="259" width="4.625" style="4" customWidth="1"/>
    <col min="260" max="268" width="8.375" style="4" customWidth="1"/>
    <col min="269" max="512" width="9" style="4"/>
    <col min="513" max="513" width="6.625" style="4" customWidth="1"/>
    <col min="514" max="515" width="4.625" style="4" customWidth="1"/>
    <col min="516" max="524" width="8.375" style="4" customWidth="1"/>
    <col min="525" max="768" width="9" style="4"/>
    <col min="769" max="769" width="6.625" style="4" customWidth="1"/>
    <col min="770" max="771" width="4.625" style="4" customWidth="1"/>
    <col min="772" max="780" width="8.375" style="4" customWidth="1"/>
    <col min="781" max="1024" width="9" style="4"/>
    <col min="1025" max="1025" width="6.625" style="4" customWidth="1"/>
    <col min="1026" max="1027" width="4.625" style="4" customWidth="1"/>
    <col min="1028" max="1036" width="8.375" style="4" customWidth="1"/>
    <col min="1037" max="1280" width="9" style="4"/>
    <col min="1281" max="1281" width="6.625" style="4" customWidth="1"/>
    <col min="1282" max="1283" width="4.625" style="4" customWidth="1"/>
    <col min="1284" max="1292" width="8.375" style="4" customWidth="1"/>
    <col min="1293" max="1536" width="9" style="4"/>
    <col min="1537" max="1537" width="6.625" style="4" customWidth="1"/>
    <col min="1538" max="1539" width="4.625" style="4" customWidth="1"/>
    <col min="1540" max="1548" width="8.375" style="4" customWidth="1"/>
    <col min="1549" max="1792" width="9" style="4"/>
    <col min="1793" max="1793" width="6.625" style="4" customWidth="1"/>
    <col min="1794" max="1795" width="4.625" style="4" customWidth="1"/>
    <col min="1796" max="1804" width="8.375" style="4" customWidth="1"/>
    <col min="1805" max="2048" width="9" style="4"/>
    <col min="2049" max="2049" width="6.625" style="4" customWidth="1"/>
    <col min="2050" max="2051" width="4.625" style="4" customWidth="1"/>
    <col min="2052" max="2060" width="8.375" style="4" customWidth="1"/>
    <col min="2061" max="2304" width="9" style="4"/>
    <col min="2305" max="2305" width="6.625" style="4" customWidth="1"/>
    <col min="2306" max="2307" width="4.625" style="4" customWidth="1"/>
    <col min="2308" max="2316" width="8.375" style="4" customWidth="1"/>
    <col min="2317" max="2560" width="9" style="4"/>
    <col min="2561" max="2561" width="6.625" style="4" customWidth="1"/>
    <col min="2562" max="2563" width="4.625" style="4" customWidth="1"/>
    <col min="2564" max="2572" width="8.375" style="4" customWidth="1"/>
    <col min="2573" max="2816" width="9" style="4"/>
    <col min="2817" max="2817" width="6.625" style="4" customWidth="1"/>
    <col min="2818" max="2819" width="4.625" style="4" customWidth="1"/>
    <col min="2820" max="2828" width="8.375" style="4" customWidth="1"/>
    <col min="2829" max="3072" width="9" style="4"/>
    <col min="3073" max="3073" width="6.625" style="4" customWidth="1"/>
    <col min="3074" max="3075" width="4.625" style="4" customWidth="1"/>
    <col min="3076" max="3084" width="8.375" style="4" customWidth="1"/>
    <col min="3085" max="3328" width="9" style="4"/>
    <col min="3329" max="3329" width="6.625" style="4" customWidth="1"/>
    <col min="3330" max="3331" width="4.625" style="4" customWidth="1"/>
    <col min="3332" max="3340" width="8.375" style="4" customWidth="1"/>
    <col min="3341" max="3584" width="9" style="4"/>
    <col min="3585" max="3585" width="6.625" style="4" customWidth="1"/>
    <col min="3586" max="3587" width="4.625" style="4" customWidth="1"/>
    <col min="3588" max="3596" width="8.375" style="4" customWidth="1"/>
    <col min="3597" max="3840" width="9" style="4"/>
    <col min="3841" max="3841" width="6.625" style="4" customWidth="1"/>
    <col min="3842" max="3843" width="4.625" style="4" customWidth="1"/>
    <col min="3844" max="3852" width="8.375" style="4" customWidth="1"/>
    <col min="3853" max="4096" width="9" style="4"/>
    <col min="4097" max="4097" width="6.625" style="4" customWidth="1"/>
    <col min="4098" max="4099" width="4.625" style="4" customWidth="1"/>
    <col min="4100" max="4108" width="8.375" style="4" customWidth="1"/>
    <col min="4109" max="4352" width="9" style="4"/>
    <col min="4353" max="4353" width="6.625" style="4" customWidth="1"/>
    <col min="4354" max="4355" width="4.625" style="4" customWidth="1"/>
    <col min="4356" max="4364" width="8.375" style="4" customWidth="1"/>
    <col min="4365" max="4608" width="9" style="4"/>
    <col min="4609" max="4609" width="6.625" style="4" customWidth="1"/>
    <col min="4610" max="4611" width="4.625" style="4" customWidth="1"/>
    <col min="4612" max="4620" width="8.375" style="4" customWidth="1"/>
    <col min="4621" max="4864" width="9" style="4"/>
    <col min="4865" max="4865" width="6.625" style="4" customWidth="1"/>
    <col min="4866" max="4867" width="4.625" style="4" customWidth="1"/>
    <col min="4868" max="4876" width="8.375" style="4" customWidth="1"/>
    <col min="4877" max="5120" width="9" style="4"/>
    <col min="5121" max="5121" width="6.625" style="4" customWidth="1"/>
    <col min="5122" max="5123" width="4.625" style="4" customWidth="1"/>
    <col min="5124" max="5132" width="8.375" style="4" customWidth="1"/>
    <col min="5133" max="5376" width="9" style="4"/>
    <col min="5377" max="5377" width="6.625" style="4" customWidth="1"/>
    <col min="5378" max="5379" width="4.625" style="4" customWidth="1"/>
    <col min="5380" max="5388" width="8.375" style="4" customWidth="1"/>
    <col min="5389" max="5632" width="9" style="4"/>
    <col min="5633" max="5633" width="6.625" style="4" customWidth="1"/>
    <col min="5634" max="5635" width="4.625" style="4" customWidth="1"/>
    <col min="5636" max="5644" width="8.375" style="4" customWidth="1"/>
    <col min="5645" max="5888" width="9" style="4"/>
    <col min="5889" max="5889" width="6.625" style="4" customWidth="1"/>
    <col min="5890" max="5891" width="4.625" style="4" customWidth="1"/>
    <col min="5892" max="5900" width="8.375" style="4" customWidth="1"/>
    <col min="5901" max="6144" width="9" style="4"/>
    <col min="6145" max="6145" width="6.625" style="4" customWidth="1"/>
    <col min="6146" max="6147" width="4.625" style="4" customWidth="1"/>
    <col min="6148" max="6156" width="8.375" style="4" customWidth="1"/>
    <col min="6157" max="6400" width="9" style="4"/>
    <col min="6401" max="6401" width="6.625" style="4" customWidth="1"/>
    <col min="6402" max="6403" width="4.625" style="4" customWidth="1"/>
    <col min="6404" max="6412" width="8.375" style="4" customWidth="1"/>
    <col min="6413" max="6656" width="9" style="4"/>
    <col min="6657" max="6657" width="6.625" style="4" customWidth="1"/>
    <col min="6658" max="6659" width="4.625" style="4" customWidth="1"/>
    <col min="6660" max="6668" width="8.375" style="4" customWidth="1"/>
    <col min="6669" max="6912" width="9" style="4"/>
    <col min="6913" max="6913" width="6.625" style="4" customWidth="1"/>
    <col min="6914" max="6915" width="4.625" style="4" customWidth="1"/>
    <col min="6916" max="6924" width="8.375" style="4" customWidth="1"/>
    <col min="6925" max="7168" width="9" style="4"/>
    <col min="7169" max="7169" width="6.625" style="4" customWidth="1"/>
    <col min="7170" max="7171" width="4.625" style="4" customWidth="1"/>
    <col min="7172" max="7180" width="8.375" style="4" customWidth="1"/>
    <col min="7181" max="7424" width="9" style="4"/>
    <col min="7425" max="7425" width="6.625" style="4" customWidth="1"/>
    <col min="7426" max="7427" width="4.625" style="4" customWidth="1"/>
    <col min="7428" max="7436" width="8.375" style="4" customWidth="1"/>
    <col min="7437" max="7680" width="9" style="4"/>
    <col min="7681" max="7681" width="6.625" style="4" customWidth="1"/>
    <col min="7682" max="7683" width="4.625" style="4" customWidth="1"/>
    <col min="7684" max="7692" width="8.375" style="4" customWidth="1"/>
    <col min="7693" max="7936" width="9" style="4"/>
    <col min="7937" max="7937" width="6.625" style="4" customWidth="1"/>
    <col min="7938" max="7939" width="4.625" style="4" customWidth="1"/>
    <col min="7940" max="7948" width="8.375" style="4" customWidth="1"/>
    <col min="7949" max="8192" width="9" style="4"/>
    <col min="8193" max="8193" width="6.625" style="4" customWidth="1"/>
    <col min="8194" max="8195" width="4.625" style="4" customWidth="1"/>
    <col min="8196" max="8204" width="8.375" style="4" customWidth="1"/>
    <col min="8205" max="8448" width="9" style="4"/>
    <col min="8449" max="8449" width="6.625" style="4" customWidth="1"/>
    <col min="8450" max="8451" width="4.625" style="4" customWidth="1"/>
    <col min="8452" max="8460" width="8.375" style="4" customWidth="1"/>
    <col min="8461" max="8704" width="9" style="4"/>
    <col min="8705" max="8705" width="6.625" style="4" customWidth="1"/>
    <col min="8706" max="8707" width="4.625" style="4" customWidth="1"/>
    <col min="8708" max="8716" width="8.375" style="4" customWidth="1"/>
    <col min="8717" max="8960" width="9" style="4"/>
    <col min="8961" max="8961" width="6.625" style="4" customWidth="1"/>
    <col min="8962" max="8963" width="4.625" style="4" customWidth="1"/>
    <col min="8964" max="8972" width="8.375" style="4" customWidth="1"/>
    <col min="8973" max="9216" width="9" style="4"/>
    <col min="9217" max="9217" width="6.625" style="4" customWidth="1"/>
    <col min="9218" max="9219" width="4.625" style="4" customWidth="1"/>
    <col min="9220" max="9228" width="8.375" style="4" customWidth="1"/>
    <col min="9229" max="9472" width="9" style="4"/>
    <col min="9473" max="9473" width="6.625" style="4" customWidth="1"/>
    <col min="9474" max="9475" width="4.625" style="4" customWidth="1"/>
    <col min="9476" max="9484" width="8.375" style="4" customWidth="1"/>
    <col min="9485" max="9728" width="9" style="4"/>
    <col min="9729" max="9729" width="6.625" style="4" customWidth="1"/>
    <col min="9730" max="9731" width="4.625" style="4" customWidth="1"/>
    <col min="9732" max="9740" width="8.375" style="4" customWidth="1"/>
    <col min="9741" max="9984" width="9" style="4"/>
    <col min="9985" max="9985" width="6.625" style="4" customWidth="1"/>
    <col min="9986" max="9987" width="4.625" style="4" customWidth="1"/>
    <col min="9988" max="9996" width="8.375" style="4" customWidth="1"/>
    <col min="9997" max="10240" width="9" style="4"/>
    <col min="10241" max="10241" width="6.625" style="4" customWidth="1"/>
    <col min="10242" max="10243" width="4.625" style="4" customWidth="1"/>
    <col min="10244" max="10252" width="8.375" style="4" customWidth="1"/>
    <col min="10253" max="10496" width="9" style="4"/>
    <col min="10497" max="10497" width="6.625" style="4" customWidth="1"/>
    <col min="10498" max="10499" width="4.625" style="4" customWidth="1"/>
    <col min="10500" max="10508" width="8.375" style="4" customWidth="1"/>
    <col min="10509" max="10752" width="9" style="4"/>
    <col min="10753" max="10753" width="6.625" style="4" customWidth="1"/>
    <col min="10754" max="10755" width="4.625" style="4" customWidth="1"/>
    <col min="10756" max="10764" width="8.375" style="4" customWidth="1"/>
    <col min="10765" max="11008" width="9" style="4"/>
    <col min="11009" max="11009" width="6.625" style="4" customWidth="1"/>
    <col min="11010" max="11011" width="4.625" style="4" customWidth="1"/>
    <col min="11012" max="11020" width="8.375" style="4" customWidth="1"/>
    <col min="11021" max="11264" width="9" style="4"/>
    <col min="11265" max="11265" width="6.625" style="4" customWidth="1"/>
    <col min="11266" max="11267" width="4.625" style="4" customWidth="1"/>
    <col min="11268" max="11276" width="8.375" style="4" customWidth="1"/>
    <col min="11277" max="11520" width="9" style="4"/>
    <col min="11521" max="11521" width="6.625" style="4" customWidth="1"/>
    <col min="11522" max="11523" width="4.625" style="4" customWidth="1"/>
    <col min="11524" max="11532" width="8.375" style="4" customWidth="1"/>
    <col min="11533" max="11776" width="9" style="4"/>
    <col min="11777" max="11777" width="6.625" style="4" customWidth="1"/>
    <col min="11778" max="11779" width="4.625" style="4" customWidth="1"/>
    <col min="11780" max="11788" width="8.375" style="4" customWidth="1"/>
    <col min="11789" max="12032" width="9" style="4"/>
    <col min="12033" max="12033" width="6.625" style="4" customWidth="1"/>
    <col min="12034" max="12035" width="4.625" style="4" customWidth="1"/>
    <col min="12036" max="12044" width="8.375" style="4" customWidth="1"/>
    <col min="12045" max="12288" width="9" style="4"/>
    <col min="12289" max="12289" width="6.625" style="4" customWidth="1"/>
    <col min="12290" max="12291" width="4.625" style="4" customWidth="1"/>
    <col min="12292" max="12300" width="8.375" style="4" customWidth="1"/>
    <col min="12301" max="12544" width="9" style="4"/>
    <col min="12545" max="12545" width="6.625" style="4" customWidth="1"/>
    <col min="12546" max="12547" width="4.625" style="4" customWidth="1"/>
    <col min="12548" max="12556" width="8.375" style="4" customWidth="1"/>
    <col min="12557" max="12800" width="9" style="4"/>
    <col min="12801" max="12801" width="6.625" style="4" customWidth="1"/>
    <col min="12802" max="12803" width="4.625" style="4" customWidth="1"/>
    <col min="12804" max="12812" width="8.375" style="4" customWidth="1"/>
    <col min="12813" max="13056" width="9" style="4"/>
    <col min="13057" max="13057" width="6.625" style="4" customWidth="1"/>
    <col min="13058" max="13059" width="4.625" style="4" customWidth="1"/>
    <col min="13060" max="13068" width="8.375" style="4" customWidth="1"/>
    <col min="13069" max="13312" width="9" style="4"/>
    <col min="13313" max="13313" width="6.625" style="4" customWidth="1"/>
    <col min="13314" max="13315" width="4.625" style="4" customWidth="1"/>
    <col min="13316" max="13324" width="8.375" style="4" customWidth="1"/>
    <col min="13325" max="13568" width="9" style="4"/>
    <col min="13569" max="13569" width="6.625" style="4" customWidth="1"/>
    <col min="13570" max="13571" width="4.625" style="4" customWidth="1"/>
    <col min="13572" max="13580" width="8.375" style="4" customWidth="1"/>
    <col min="13581" max="13824" width="9" style="4"/>
    <col min="13825" max="13825" width="6.625" style="4" customWidth="1"/>
    <col min="13826" max="13827" width="4.625" style="4" customWidth="1"/>
    <col min="13828" max="13836" width="8.375" style="4" customWidth="1"/>
    <col min="13837" max="14080" width="9" style="4"/>
    <col min="14081" max="14081" width="6.625" style="4" customWidth="1"/>
    <col min="14082" max="14083" width="4.625" style="4" customWidth="1"/>
    <col min="14084" max="14092" width="8.375" style="4" customWidth="1"/>
    <col min="14093" max="14336" width="9" style="4"/>
    <col min="14337" max="14337" width="6.625" style="4" customWidth="1"/>
    <col min="14338" max="14339" width="4.625" style="4" customWidth="1"/>
    <col min="14340" max="14348" width="8.375" style="4" customWidth="1"/>
    <col min="14349" max="14592" width="9" style="4"/>
    <col min="14593" max="14593" width="6.625" style="4" customWidth="1"/>
    <col min="14594" max="14595" width="4.625" style="4" customWidth="1"/>
    <col min="14596" max="14604" width="8.375" style="4" customWidth="1"/>
    <col min="14605" max="14848" width="9" style="4"/>
    <col min="14849" max="14849" width="6.625" style="4" customWidth="1"/>
    <col min="14850" max="14851" width="4.625" style="4" customWidth="1"/>
    <col min="14852" max="14860" width="8.375" style="4" customWidth="1"/>
    <col min="14861" max="15104" width="9" style="4"/>
    <col min="15105" max="15105" width="6.625" style="4" customWidth="1"/>
    <col min="15106" max="15107" width="4.625" style="4" customWidth="1"/>
    <col min="15108" max="15116" width="8.375" style="4" customWidth="1"/>
    <col min="15117" max="15360" width="9" style="4"/>
    <col min="15361" max="15361" width="6.625" style="4" customWidth="1"/>
    <col min="15362" max="15363" width="4.625" style="4" customWidth="1"/>
    <col min="15364" max="15372" width="8.375" style="4" customWidth="1"/>
    <col min="15373" max="15616" width="9" style="4"/>
    <col min="15617" max="15617" width="6.625" style="4" customWidth="1"/>
    <col min="15618" max="15619" width="4.625" style="4" customWidth="1"/>
    <col min="15620" max="15628" width="8.375" style="4" customWidth="1"/>
    <col min="15629" max="15872" width="9" style="4"/>
    <col min="15873" max="15873" width="6.625" style="4" customWidth="1"/>
    <col min="15874" max="15875" width="4.625" style="4" customWidth="1"/>
    <col min="15876" max="15884" width="8.375" style="4" customWidth="1"/>
    <col min="15885" max="16128" width="9" style="4"/>
    <col min="16129" max="16129" width="6.625" style="4" customWidth="1"/>
    <col min="16130" max="16131" width="4.625" style="4" customWidth="1"/>
    <col min="16132" max="16140" width="8.375" style="4" customWidth="1"/>
    <col min="16141" max="16384" width="9" style="4"/>
  </cols>
  <sheetData>
    <row r="1" spans="1:12" s="2" customFormat="1">
      <c r="A1" s="1"/>
      <c r="B1" s="1"/>
      <c r="C1" s="1"/>
      <c r="D1" s="6" t="s">
        <v>48</v>
      </c>
      <c r="E1" s="226"/>
      <c r="F1" s="226"/>
      <c r="G1" s="226"/>
      <c r="H1" s="226"/>
      <c r="I1" s="226"/>
      <c r="J1" s="226"/>
      <c r="K1" s="226"/>
      <c r="L1" s="226"/>
    </row>
    <row r="2" spans="1:12">
      <c r="A2" s="1"/>
      <c r="B2" s="1"/>
      <c r="C2" s="1"/>
      <c r="D2" s="6" t="s">
        <v>116</v>
      </c>
      <c r="E2" s="226"/>
      <c r="F2" s="6"/>
      <c r="G2" s="226"/>
      <c r="H2" s="226"/>
      <c r="I2" s="226"/>
      <c r="J2" s="226"/>
      <c r="K2" s="226"/>
      <c r="L2" s="226"/>
    </row>
    <row r="3" spans="1:12" ht="13.5" customHeight="1">
      <c r="A3" s="5"/>
      <c r="B3" s="5"/>
      <c r="C3" s="5"/>
      <c r="D3" s="259" t="s">
        <v>117</v>
      </c>
      <c r="E3" s="259"/>
      <c r="F3" s="259"/>
      <c r="G3" s="259"/>
      <c r="H3" s="259"/>
      <c r="I3" s="259"/>
      <c r="J3" s="259"/>
      <c r="K3" s="259"/>
      <c r="L3" s="259"/>
    </row>
    <row r="4" spans="1:12" ht="14.25" thickBot="1">
      <c r="A4" s="260" t="s">
        <v>118</v>
      </c>
      <c r="B4" s="7"/>
      <c r="C4" s="7"/>
      <c r="D4" s="261"/>
      <c r="E4" s="261"/>
      <c r="F4" s="261"/>
      <c r="G4" s="261"/>
      <c r="H4" s="226"/>
      <c r="I4" s="261"/>
      <c r="J4" s="261"/>
      <c r="K4" s="261"/>
      <c r="L4" s="262" t="s">
        <v>4</v>
      </c>
    </row>
    <row r="5" spans="1:12" ht="15" customHeight="1" thickTop="1">
      <c r="A5" s="123" t="s">
        <v>104</v>
      </c>
      <c r="B5" s="123"/>
      <c r="C5" s="124"/>
      <c r="D5" s="263"/>
      <c r="E5" s="263"/>
      <c r="F5" s="264" t="s">
        <v>119</v>
      </c>
      <c r="G5" s="133" t="s">
        <v>120</v>
      </c>
      <c r="H5" s="134"/>
      <c r="I5" s="134"/>
      <c r="J5" s="134"/>
      <c r="K5" s="134"/>
      <c r="L5" s="136" t="s">
        <v>121</v>
      </c>
    </row>
    <row r="6" spans="1:12" ht="13.5" customHeight="1">
      <c r="A6" s="125"/>
      <c r="B6" s="125"/>
      <c r="C6" s="126"/>
      <c r="D6" s="265" t="s">
        <v>52</v>
      </c>
      <c r="E6" s="265" t="s">
        <v>122</v>
      </c>
      <c r="F6" s="266"/>
      <c r="G6" s="142" t="s">
        <v>64</v>
      </c>
      <c r="H6" s="267" t="s">
        <v>123</v>
      </c>
      <c r="I6" s="142" t="s">
        <v>124</v>
      </c>
      <c r="J6" s="142" t="s">
        <v>125</v>
      </c>
      <c r="K6" s="142" t="s">
        <v>126</v>
      </c>
      <c r="L6" s="268"/>
    </row>
    <row r="7" spans="1:12" ht="13.5" customHeight="1">
      <c r="A7" s="127"/>
      <c r="B7" s="127"/>
      <c r="C7" s="128"/>
      <c r="D7" s="269"/>
      <c r="E7" s="269"/>
      <c r="F7" s="270"/>
      <c r="G7" s="131"/>
      <c r="H7" s="271"/>
      <c r="I7" s="131"/>
      <c r="J7" s="131"/>
      <c r="K7" s="131"/>
      <c r="L7" s="272"/>
    </row>
    <row r="8" spans="1:12" ht="13.5" customHeight="1">
      <c r="A8" s="22"/>
      <c r="B8" s="23"/>
      <c r="C8" s="24"/>
      <c r="D8" s="273"/>
      <c r="E8" s="273"/>
      <c r="F8" s="273"/>
      <c r="G8" s="273"/>
      <c r="H8" s="273"/>
      <c r="I8" s="273"/>
      <c r="J8" s="273"/>
      <c r="K8" s="273"/>
      <c r="L8" s="273"/>
    </row>
    <row r="9" spans="1:12" ht="13.5" customHeight="1">
      <c r="A9" s="26" t="s">
        <v>127</v>
      </c>
      <c r="B9" s="27">
        <v>20</v>
      </c>
      <c r="C9" s="28" t="s">
        <v>44</v>
      </c>
      <c r="D9" s="273">
        <v>6723</v>
      </c>
      <c r="E9" s="273">
        <v>5291</v>
      </c>
      <c r="F9" s="273">
        <v>1432</v>
      </c>
      <c r="G9" s="273">
        <v>5770</v>
      </c>
      <c r="H9" s="273">
        <v>79</v>
      </c>
      <c r="I9" s="273">
        <v>432</v>
      </c>
      <c r="J9" s="273">
        <v>1634</v>
      </c>
      <c r="K9" s="273">
        <v>3625</v>
      </c>
      <c r="L9" s="273">
        <v>953</v>
      </c>
    </row>
    <row r="10" spans="1:12" ht="13.5" customHeight="1">
      <c r="A10" s="32"/>
      <c r="B10" s="33"/>
      <c r="C10" s="34"/>
      <c r="D10" s="273"/>
      <c r="E10" s="273"/>
      <c r="F10" s="273"/>
      <c r="G10" s="273"/>
      <c r="H10" s="273"/>
      <c r="I10" s="273"/>
      <c r="J10" s="273"/>
      <c r="K10" s="273"/>
      <c r="L10" s="273"/>
    </row>
    <row r="11" spans="1:12" ht="13.5" customHeight="1">
      <c r="A11" s="35"/>
      <c r="B11" s="36">
        <v>25</v>
      </c>
      <c r="C11" s="37"/>
      <c r="D11" s="274">
        <v>5106</v>
      </c>
      <c r="E11" s="274">
        <v>3988</v>
      </c>
      <c r="F11" s="274">
        <v>1118</v>
      </c>
      <c r="G11" s="274">
        <v>4513</v>
      </c>
      <c r="H11" s="274">
        <f>26+47</f>
        <v>73</v>
      </c>
      <c r="I11" s="274">
        <f>69+104+150</f>
        <v>323</v>
      </c>
      <c r="J11" s="274">
        <f>183+223+277+368</f>
        <v>1051</v>
      </c>
      <c r="K11" s="274">
        <f>743+690+688+945</f>
        <v>3066</v>
      </c>
      <c r="L11" s="275">
        <v>593</v>
      </c>
    </row>
    <row r="12" spans="1:12" ht="13.5" customHeight="1">
      <c r="A12" s="39"/>
      <c r="B12" s="39"/>
      <c r="C12" s="40"/>
      <c r="D12" s="273"/>
      <c r="E12" s="273"/>
      <c r="F12" s="273"/>
      <c r="G12" s="273"/>
      <c r="H12" s="273"/>
      <c r="I12" s="273"/>
      <c r="J12" s="273"/>
      <c r="K12" s="273"/>
      <c r="L12" s="273"/>
    </row>
    <row r="13" spans="1:12" ht="13.5" customHeight="1">
      <c r="A13" s="255" t="s">
        <v>128</v>
      </c>
      <c r="B13" s="255"/>
      <c r="C13" s="256"/>
      <c r="D13" s="273">
        <v>2797</v>
      </c>
      <c r="E13" s="273">
        <v>1969</v>
      </c>
      <c r="F13" s="273">
        <v>828</v>
      </c>
      <c r="G13" s="273">
        <v>2536</v>
      </c>
      <c r="H13" s="273">
        <f>13+30</f>
        <v>43</v>
      </c>
      <c r="I13" s="273">
        <f>46+67+86</f>
        <v>199</v>
      </c>
      <c r="J13" s="273">
        <f>92+116+150+230</f>
        <v>588</v>
      </c>
      <c r="K13" s="273">
        <f>445+370+394+497</f>
        <v>1706</v>
      </c>
      <c r="L13" s="276">
        <v>261</v>
      </c>
    </row>
    <row r="14" spans="1:12" ht="13.5" customHeight="1">
      <c r="A14" s="255" t="s">
        <v>129</v>
      </c>
      <c r="B14" s="255"/>
      <c r="C14" s="256"/>
      <c r="D14" s="273">
        <v>2309</v>
      </c>
      <c r="E14" s="273">
        <v>2019</v>
      </c>
      <c r="F14" s="273">
        <v>290</v>
      </c>
      <c r="G14" s="273">
        <v>1977</v>
      </c>
      <c r="H14" s="273">
        <f>13+17</f>
        <v>30</v>
      </c>
      <c r="I14" s="273">
        <f>23+37+64</f>
        <v>124</v>
      </c>
      <c r="J14" s="273">
        <f>91+107+127+138</f>
        <v>463</v>
      </c>
      <c r="K14" s="273">
        <f>298+320+294+448</f>
        <v>1360</v>
      </c>
      <c r="L14" s="276">
        <v>332</v>
      </c>
    </row>
    <row r="15" spans="1:12" ht="13.5" customHeight="1">
      <c r="A15" s="121"/>
      <c r="B15" s="121"/>
      <c r="C15" s="122"/>
      <c r="D15" s="277"/>
      <c r="E15" s="277"/>
      <c r="F15" s="277"/>
      <c r="G15" s="277"/>
      <c r="H15" s="277"/>
      <c r="I15" s="277"/>
      <c r="J15" s="277"/>
      <c r="K15" s="277"/>
      <c r="L15" s="278"/>
    </row>
    <row r="16" spans="1:12">
      <c r="A16" s="45"/>
      <c r="B16" s="45"/>
      <c r="C16" s="45"/>
    </row>
  </sheetData>
  <sheetProtection password="CA4C" sheet="1"/>
  <mergeCells count="12">
    <mergeCell ref="A13:C13"/>
    <mergeCell ref="A14:C14"/>
    <mergeCell ref="A15:C15"/>
    <mergeCell ref="A5:C7"/>
    <mergeCell ref="F5:F7"/>
    <mergeCell ref="G5:K5"/>
    <mergeCell ref="L5:L7"/>
    <mergeCell ref="G6:G7"/>
    <mergeCell ref="H6:H7"/>
    <mergeCell ref="I6:I7"/>
    <mergeCell ref="J6:J7"/>
    <mergeCell ref="K6:K7"/>
  </mergeCells>
  <phoneticPr fontId="4"/>
  <pageMargins left="0.59055118110236227" right="0.39370078740157483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056-1</vt:lpstr>
      <vt:lpstr>056-2</vt:lpstr>
      <vt:lpstr>056-3</vt:lpstr>
      <vt:lpstr>056-4</vt:lpstr>
      <vt:lpstr>056-5</vt:lpstr>
      <vt:lpstr>056-6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2018-11-09T05:28:41Z</dcterms:created>
  <dcterms:modified xsi:type="dcterms:W3CDTF">2018-11-09T05:31:04Z</dcterms:modified>
</cp:coreProperties>
</file>